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zbeh/Downloads/"/>
    </mc:Choice>
  </mc:AlternateContent>
  <xr:revisionPtr revIDLastSave="0" documentId="13_ncr:1_{88922360-4165-924C-9DAB-54A87D46FC61}" xr6:coauthVersionLast="47" xr6:coauthVersionMax="47" xr10:uidLastSave="{00000000-0000-0000-0000-000000000000}"/>
  <bookViews>
    <workbookView xWindow="20" yWindow="880" windowWidth="36000" windowHeight="22500" activeTab="2" xr2:uid="{00000000-000D-0000-FFFF-FFFF00000000}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mmult!$S$4:$U$13</definedName>
    <definedName name="solver_adj" localSheetId="1" hidden="1">nnet!$R$4:$AA$6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in" localSheetId="2" hidden="1">2</definedName>
    <definedName name="solver_lin" localSheetId="0" hidden="1">2</definedName>
    <definedName name="solver_lin" localSheetId="1" hidden="1">2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mmult!$U$16</definedName>
    <definedName name="solver_opt" localSheetId="1" hidden="1">nnet!$AA$10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2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5" i="4" l="1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681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699" i="4"/>
  <c r="AD700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4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W4" i="5" a="1"/>
  <c r="W4" i="5" s="1"/>
  <c r="E1" i="3"/>
  <c r="F1" i="3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AH188" i="4" l="1"/>
  <c r="AH37" i="4"/>
  <c r="AH28" i="4"/>
  <c r="AH710" i="4"/>
  <c r="AH698" i="4"/>
  <c r="AH684" i="4"/>
  <c r="AH672" i="4"/>
  <c r="AH660" i="4"/>
  <c r="AH648" i="4"/>
  <c r="AH634" i="4"/>
  <c r="AH622" i="4"/>
  <c r="AH610" i="4"/>
  <c r="AH598" i="4"/>
  <c r="AH584" i="4"/>
  <c r="AH572" i="4"/>
  <c r="AH560" i="4"/>
  <c r="AH548" i="4"/>
  <c r="AH534" i="4"/>
  <c r="AH522" i="4"/>
  <c r="AH510" i="4"/>
  <c r="AH498" i="4"/>
  <c r="AH484" i="4"/>
  <c r="AH472" i="4"/>
  <c r="AH460" i="4"/>
  <c r="AH448" i="4"/>
  <c r="AH434" i="4"/>
  <c r="AH422" i="4"/>
  <c r="AH410" i="4"/>
  <c r="AH398" i="4"/>
  <c r="AH384" i="4"/>
  <c r="AH372" i="4"/>
  <c r="AH360" i="4"/>
  <c r="AH348" i="4"/>
  <c r="AH334" i="4"/>
  <c r="AH322" i="4"/>
  <c r="AH310" i="4"/>
  <c r="AH298" i="4"/>
  <c r="AH284" i="4"/>
  <c r="AH272" i="4"/>
  <c r="AH260" i="4"/>
  <c r="AH248" i="4"/>
  <c r="AH234" i="4"/>
  <c r="AH220" i="4"/>
  <c r="AH207" i="4"/>
  <c r="AH191" i="4"/>
  <c r="AH178" i="4"/>
  <c r="AH162" i="4"/>
  <c r="AH149" i="4"/>
  <c r="AH134" i="4"/>
  <c r="AH120" i="4"/>
  <c r="AH107" i="4"/>
  <c r="AH91" i="4"/>
  <c r="AH77" i="4"/>
  <c r="AH59" i="4"/>
  <c r="AH709" i="4"/>
  <c r="AH697" i="4"/>
  <c r="AH683" i="4"/>
  <c r="AH671" i="4"/>
  <c r="AH659" i="4"/>
  <c r="AH647" i="4"/>
  <c r="AH633" i="4"/>
  <c r="AH621" i="4"/>
  <c r="AH609" i="4"/>
  <c r="AH597" i="4"/>
  <c r="AH583" i="4"/>
  <c r="AH571" i="4"/>
  <c r="AH559" i="4"/>
  <c r="AH547" i="4"/>
  <c r="AH533" i="4"/>
  <c r="AH521" i="4"/>
  <c r="AH509" i="4"/>
  <c r="AH497" i="4"/>
  <c r="AH483" i="4"/>
  <c r="AH471" i="4"/>
  <c r="AH459" i="4"/>
  <c r="AH447" i="4"/>
  <c r="AH433" i="4"/>
  <c r="AH421" i="4"/>
  <c r="AH409" i="4"/>
  <c r="AH397" i="4"/>
  <c r="AH383" i="4"/>
  <c r="AH371" i="4"/>
  <c r="AH359" i="4"/>
  <c r="AH347" i="4"/>
  <c r="AH333" i="4"/>
  <c r="AH321" i="4"/>
  <c r="AH309" i="4"/>
  <c r="AH297" i="4"/>
  <c r="AH283" i="4"/>
  <c r="AH271" i="4"/>
  <c r="AH259" i="4"/>
  <c r="AH247" i="4"/>
  <c r="AH232" i="4"/>
  <c r="AH219" i="4"/>
  <c r="AH204" i="4"/>
  <c r="AH190" i="4"/>
  <c r="AH177" i="4"/>
  <c r="AH161" i="4"/>
  <c r="AH148" i="4"/>
  <c r="AH132" i="4"/>
  <c r="AH119" i="4"/>
  <c r="AH104" i="4"/>
  <c r="AH90" i="4"/>
  <c r="AH74" i="4"/>
  <c r="AH58" i="4"/>
  <c r="AH34" i="4"/>
  <c r="AH708" i="4"/>
  <c r="AH694" i="4"/>
  <c r="AH682" i="4"/>
  <c r="AH670" i="4"/>
  <c r="AH658" i="4"/>
  <c r="AH644" i="4"/>
  <c r="AH632" i="4"/>
  <c r="AH620" i="4"/>
  <c r="AH608" i="4"/>
  <c r="AH594" i="4"/>
  <c r="AH582" i="4"/>
  <c r="AH570" i="4"/>
  <c r="AH558" i="4"/>
  <c r="AH544" i="4"/>
  <c r="AH532" i="4"/>
  <c r="AH520" i="4"/>
  <c r="AH508" i="4"/>
  <c r="AH494" i="4"/>
  <c r="AH482" i="4"/>
  <c r="AH470" i="4"/>
  <c r="AH458" i="4"/>
  <c r="AH444" i="4"/>
  <c r="AH432" i="4"/>
  <c r="AH420" i="4"/>
  <c r="AH408" i="4"/>
  <c r="AH394" i="4"/>
  <c r="AH382" i="4"/>
  <c r="AH370" i="4"/>
  <c r="AH358" i="4"/>
  <c r="AH344" i="4"/>
  <c r="AH332" i="4"/>
  <c r="AH320" i="4"/>
  <c r="AH308" i="4"/>
  <c r="AH294" i="4"/>
  <c r="AH282" i="4"/>
  <c r="AH270" i="4"/>
  <c r="AH258" i="4"/>
  <c r="AH244" i="4"/>
  <c r="AH231" i="4"/>
  <c r="AH218" i="4"/>
  <c r="AH202" i="4"/>
  <c r="AH189" i="4"/>
  <c r="AH174" i="4"/>
  <c r="AH160" i="4"/>
  <c r="AH147" i="4"/>
  <c r="AH131" i="4"/>
  <c r="AH118" i="4"/>
  <c r="AH102" i="4"/>
  <c r="AH89" i="4"/>
  <c r="AH72" i="4"/>
  <c r="AH57" i="4"/>
  <c r="AH29" i="4"/>
  <c r="AH707" i="4"/>
  <c r="AH693" i="4"/>
  <c r="AH681" i="4"/>
  <c r="AH669" i="4"/>
  <c r="AH657" i="4"/>
  <c r="AH643" i="4"/>
  <c r="AH631" i="4"/>
  <c r="AH619" i="4"/>
  <c r="AH607" i="4"/>
  <c r="AH593" i="4"/>
  <c r="AH581" i="4"/>
  <c r="AH569" i="4"/>
  <c r="AH557" i="4"/>
  <c r="AH543" i="4"/>
  <c r="AH531" i="4"/>
  <c r="AH519" i="4"/>
  <c r="AH507" i="4"/>
  <c r="AH493" i="4"/>
  <c r="AH481" i="4"/>
  <c r="AH469" i="4"/>
  <c r="AH457" i="4"/>
  <c r="AH443" i="4"/>
  <c r="AH431" i="4"/>
  <c r="AH419" i="4"/>
  <c r="AH407" i="4"/>
  <c r="AH393" i="4"/>
  <c r="AH381" i="4"/>
  <c r="AH369" i="4"/>
  <c r="AH357" i="4"/>
  <c r="AH343" i="4"/>
  <c r="AH331" i="4"/>
  <c r="AH319" i="4"/>
  <c r="AH307" i="4"/>
  <c r="AH293" i="4"/>
  <c r="AH281" i="4"/>
  <c r="AH269" i="4"/>
  <c r="AH257" i="4"/>
  <c r="AH243" i="4"/>
  <c r="AH230" i="4"/>
  <c r="AH217" i="4"/>
  <c r="AH201" i="4"/>
  <c r="AH172" i="4"/>
  <c r="AH159" i="4"/>
  <c r="AH144" i="4"/>
  <c r="AH130" i="4"/>
  <c r="AH117" i="4"/>
  <c r="AH101" i="4"/>
  <c r="AH88" i="4"/>
  <c r="AH71" i="4"/>
  <c r="AH54" i="4"/>
  <c r="AH7" i="4"/>
  <c r="AH8" i="4"/>
  <c r="AH9" i="4"/>
  <c r="AH40" i="4"/>
  <c r="AH50" i="4"/>
  <c r="AH60" i="4"/>
  <c r="AH70" i="4"/>
  <c r="AH80" i="4"/>
  <c r="AH11" i="4"/>
  <c r="AH21" i="4"/>
  <c r="AH31" i="4"/>
  <c r="AH41" i="4"/>
  <c r="AH51" i="4"/>
  <c r="AH22" i="4"/>
  <c r="AH32" i="4"/>
  <c r="AH42" i="4"/>
  <c r="AH52" i="4"/>
  <c r="AH143" i="4"/>
  <c r="AH153" i="4"/>
  <c r="AH163" i="4"/>
  <c r="AH173" i="4"/>
  <c r="AH183" i="4"/>
  <c r="AH193" i="4"/>
  <c r="AH203" i="4"/>
  <c r="AH213" i="4"/>
  <c r="AH223" i="4"/>
  <c r="AH233" i="4"/>
  <c r="AH704" i="4"/>
  <c r="AH692" i="4"/>
  <c r="AH680" i="4"/>
  <c r="AH668" i="4"/>
  <c r="AH654" i="4"/>
  <c r="AH642" i="4"/>
  <c r="AH630" i="4"/>
  <c r="AH618" i="4"/>
  <c r="AH604" i="4"/>
  <c r="AH592" i="4"/>
  <c r="AH580" i="4"/>
  <c r="AH568" i="4"/>
  <c r="AH554" i="4"/>
  <c r="AH542" i="4"/>
  <c r="AH530" i="4"/>
  <c r="AH518" i="4"/>
  <c r="AH504" i="4"/>
  <c r="AH492" i="4"/>
  <c r="AH480" i="4"/>
  <c r="AH468" i="4"/>
  <c r="AH454" i="4"/>
  <c r="AH442" i="4"/>
  <c r="AH430" i="4"/>
  <c r="AH418" i="4"/>
  <c r="AH404" i="4"/>
  <c r="AH392" i="4"/>
  <c r="AH380" i="4"/>
  <c r="AH368" i="4"/>
  <c r="AH354" i="4"/>
  <c r="AH342" i="4"/>
  <c r="AH330" i="4"/>
  <c r="AH318" i="4"/>
  <c r="AH304" i="4"/>
  <c r="AH292" i="4"/>
  <c r="AH280" i="4"/>
  <c r="AH268" i="4"/>
  <c r="AH254" i="4"/>
  <c r="AH242" i="4"/>
  <c r="AH229" i="4"/>
  <c r="AH214" i="4"/>
  <c r="AH200" i="4"/>
  <c r="AH187" i="4"/>
  <c r="AH171" i="4"/>
  <c r="AH158" i="4"/>
  <c r="AH142" i="4"/>
  <c r="AH129" i="4"/>
  <c r="AH114" i="4"/>
  <c r="AH100" i="4"/>
  <c r="AH87" i="4"/>
  <c r="AH69" i="4"/>
  <c r="AH49" i="4"/>
  <c r="AH27" i="4"/>
  <c r="AH133" i="4"/>
  <c r="AH703" i="4"/>
  <c r="AH691" i="4"/>
  <c r="AH679" i="4"/>
  <c r="AH667" i="4"/>
  <c r="AH653" i="4"/>
  <c r="AH641" i="4"/>
  <c r="AH629" i="4"/>
  <c r="AH617" i="4"/>
  <c r="AH603" i="4"/>
  <c r="AH591" i="4"/>
  <c r="AH579" i="4"/>
  <c r="AH567" i="4"/>
  <c r="AH553" i="4"/>
  <c r="AH541" i="4"/>
  <c r="AH529" i="4"/>
  <c r="AH517" i="4"/>
  <c r="AH503" i="4"/>
  <c r="AH491" i="4"/>
  <c r="AH479" i="4"/>
  <c r="AH467" i="4"/>
  <c r="AH453" i="4"/>
  <c r="AH441" i="4"/>
  <c r="AH429" i="4"/>
  <c r="AH417" i="4"/>
  <c r="AH403" i="4"/>
  <c r="AH391" i="4"/>
  <c r="AH379" i="4"/>
  <c r="AH367" i="4"/>
  <c r="AH353" i="4"/>
  <c r="AH341" i="4"/>
  <c r="AH329" i="4"/>
  <c r="AH317" i="4"/>
  <c r="AH303" i="4"/>
  <c r="AH291" i="4"/>
  <c r="AH279" i="4"/>
  <c r="AH267" i="4"/>
  <c r="AH253" i="4"/>
  <c r="AH241" i="4"/>
  <c r="AH228" i="4"/>
  <c r="AH212" i="4"/>
  <c r="AH199" i="4"/>
  <c r="AH184" i="4"/>
  <c r="AH170" i="4"/>
  <c r="AH157" i="4"/>
  <c r="AH141" i="4"/>
  <c r="AH128" i="4"/>
  <c r="AH112" i="4"/>
  <c r="AH99" i="4"/>
  <c r="AH84" i="4"/>
  <c r="AH68" i="4"/>
  <c r="AH48" i="4"/>
  <c r="AH24" i="4"/>
  <c r="AH5" i="4"/>
  <c r="AH714" i="4"/>
  <c r="AH702" i="4"/>
  <c r="AH690" i="4"/>
  <c r="AH678" i="4"/>
  <c r="AH664" i="4"/>
  <c r="AH652" i="4"/>
  <c r="AH640" i="4"/>
  <c r="AH628" i="4"/>
  <c r="AH614" i="4"/>
  <c r="AH602" i="4"/>
  <c r="AH590" i="4"/>
  <c r="AH578" i="4"/>
  <c r="AH564" i="4"/>
  <c r="AH552" i="4"/>
  <c r="AH540" i="4"/>
  <c r="AH528" i="4"/>
  <c r="AH514" i="4"/>
  <c r="AH502" i="4"/>
  <c r="AH490" i="4"/>
  <c r="AH478" i="4"/>
  <c r="AH464" i="4"/>
  <c r="AH452" i="4"/>
  <c r="AH440" i="4"/>
  <c r="AH428" i="4"/>
  <c r="AH414" i="4"/>
  <c r="AH402" i="4"/>
  <c r="AH390" i="4"/>
  <c r="AH378" i="4"/>
  <c r="AH364" i="4"/>
  <c r="AH352" i="4"/>
  <c r="AH340" i="4"/>
  <c r="AH328" i="4"/>
  <c r="AH314" i="4"/>
  <c r="AH302" i="4"/>
  <c r="AH290" i="4"/>
  <c r="AH278" i="4"/>
  <c r="AH264" i="4"/>
  <c r="AH252" i="4"/>
  <c r="AH240" i="4"/>
  <c r="AH227" i="4"/>
  <c r="AH211" i="4"/>
  <c r="AH198" i="4"/>
  <c r="AH182" i="4"/>
  <c r="AH169" i="4"/>
  <c r="AH154" i="4"/>
  <c r="AH140" i="4"/>
  <c r="AH127" i="4"/>
  <c r="AH111" i="4"/>
  <c r="AH98" i="4"/>
  <c r="AH82" i="4"/>
  <c r="AH67" i="4"/>
  <c r="AH47" i="4"/>
  <c r="AH19" i="4"/>
  <c r="AH713" i="4"/>
  <c r="AH701" i="4"/>
  <c r="AH689" i="4"/>
  <c r="AH677" i="4"/>
  <c r="AH663" i="4"/>
  <c r="AH651" i="4"/>
  <c r="AH639" i="4"/>
  <c r="AH627" i="4"/>
  <c r="AH613" i="4"/>
  <c r="AH601" i="4"/>
  <c r="AH589" i="4"/>
  <c r="AH577" i="4"/>
  <c r="AH563" i="4"/>
  <c r="AH551" i="4"/>
  <c r="AH539" i="4"/>
  <c r="AH527" i="4"/>
  <c r="AH513" i="4"/>
  <c r="AH501" i="4"/>
  <c r="AH489" i="4"/>
  <c r="AH477" i="4"/>
  <c r="AH463" i="4"/>
  <c r="AH451" i="4"/>
  <c r="AH439" i="4"/>
  <c r="AH427" i="4"/>
  <c r="AH413" i="4"/>
  <c r="AH401" i="4"/>
  <c r="AH389" i="4"/>
  <c r="AH377" i="4"/>
  <c r="AH363" i="4"/>
  <c r="AH351" i="4"/>
  <c r="AH339" i="4"/>
  <c r="AH327" i="4"/>
  <c r="AH313" i="4"/>
  <c r="AH301" i="4"/>
  <c r="AH289" i="4"/>
  <c r="AH277" i="4"/>
  <c r="AH263" i="4"/>
  <c r="AH251" i="4"/>
  <c r="AH239" i="4"/>
  <c r="AH224" i="4"/>
  <c r="AH210" i="4"/>
  <c r="AH197" i="4"/>
  <c r="AH181" i="4"/>
  <c r="AH168" i="4"/>
  <c r="AH152" i="4"/>
  <c r="AH139" i="4"/>
  <c r="AH124" i="4"/>
  <c r="AH110" i="4"/>
  <c r="AH97" i="4"/>
  <c r="AH81" i="4"/>
  <c r="AH64" i="4"/>
  <c r="AH44" i="4"/>
  <c r="AH18" i="4"/>
  <c r="AH712" i="4"/>
  <c r="AH700" i="4"/>
  <c r="AH688" i="4"/>
  <c r="AH674" i="4"/>
  <c r="AH662" i="4"/>
  <c r="AH650" i="4"/>
  <c r="AH638" i="4"/>
  <c r="AH624" i="4"/>
  <c r="AH612" i="4"/>
  <c r="AH600" i="4"/>
  <c r="AH588" i="4"/>
  <c r="AH574" i="4"/>
  <c r="AH562" i="4"/>
  <c r="AH550" i="4"/>
  <c r="AH538" i="4"/>
  <c r="AH524" i="4"/>
  <c r="AH512" i="4"/>
  <c r="AH500" i="4"/>
  <c r="AH488" i="4"/>
  <c r="AH474" i="4"/>
  <c r="AH462" i="4"/>
  <c r="AH450" i="4"/>
  <c r="AH438" i="4"/>
  <c r="AH424" i="4"/>
  <c r="AH412" i="4"/>
  <c r="AH400" i="4"/>
  <c r="AH388" i="4"/>
  <c r="AH374" i="4"/>
  <c r="AH362" i="4"/>
  <c r="AH350" i="4"/>
  <c r="AH338" i="4"/>
  <c r="AH324" i="4"/>
  <c r="AH312" i="4"/>
  <c r="AH300" i="4"/>
  <c r="AH288" i="4"/>
  <c r="AH274" i="4"/>
  <c r="AH262" i="4"/>
  <c r="AH250" i="4"/>
  <c r="AH238" i="4"/>
  <c r="AH222" i="4"/>
  <c r="AH209" i="4"/>
  <c r="AH194" i="4"/>
  <c r="AH180" i="4"/>
  <c r="AH167" i="4"/>
  <c r="AH151" i="4"/>
  <c r="AH138" i="4"/>
  <c r="AH122" i="4"/>
  <c r="AH109" i="4"/>
  <c r="AH94" i="4"/>
  <c r="AH79" i="4"/>
  <c r="AH62" i="4"/>
  <c r="AH39" i="4"/>
  <c r="AH17" i="4"/>
  <c r="AH711" i="4"/>
  <c r="AH699" i="4"/>
  <c r="AH687" i="4"/>
  <c r="AH673" i="4"/>
  <c r="AH661" i="4"/>
  <c r="AH649" i="4"/>
  <c r="AH637" i="4"/>
  <c r="AH623" i="4"/>
  <c r="AH611" i="4"/>
  <c r="AH599" i="4"/>
  <c r="AH587" i="4"/>
  <c r="AH573" i="4"/>
  <c r="AH561" i="4"/>
  <c r="AH549" i="4"/>
  <c r="AH537" i="4"/>
  <c r="AH523" i="4"/>
  <c r="AH511" i="4"/>
  <c r="AH499" i="4"/>
  <c r="AH487" i="4"/>
  <c r="AH473" i="4"/>
  <c r="AH461" i="4"/>
  <c r="AH449" i="4"/>
  <c r="AH437" i="4"/>
  <c r="AH423" i="4"/>
  <c r="AH411" i="4"/>
  <c r="AH399" i="4"/>
  <c r="AH387" i="4"/>
  <c r="AH373" i="4"/>
  <c r="AH361" i="4"/>
  <c r="AH349" i="4"/>
  <c r="AH337" i="4"/>
  <c r="AH323" i="4"/>
  <c r="AH311" i="4"/>
  <c r="AH299" i="4"/>
  <c r="AH287" i="4"/>
  <c r="AH273" i="4"/>
  <c r="AH261" i="4"/>
  <c r="AH249" i="4"/>
  <c r="AH237" i="4"/>
  <c r="AH221" i="4"/>
  <c r="AH208" i="4"/>
  <c r="AH192" i="4"/>
  <c r="AH179" i="4"/>
  <c r="AH164" i="4"/>
  <c r="AH150" i="4"/>
  <c r="AH137" i="4"/>
  <c r="AH121" i="4"/>
  <c r="AH108" i="4"/>
  <c r="AH92" i="4"/>
  <c r="AH78" i="4"/>
  <c r="AH61" i="4"/>
  <c r="AH38" i="4"/>
  <c r="AH14" i="4"/>
  <c r="AH123" i="4"/>
  <c r="AH113" i="4"/>
  <c r="AH103" i="4"/>
  <c r="AH93" i="4"/>
  <c r="AH83" i="4"/>
  <c r="AH73" i="4"/>
  <c r="AH63" i="4"/>
  <c r="AH53" i="4"/>
  <c r="AH43" i="4"/>
  <c r="AH33" i="4"/>
  <c r="AH23" i="4"/>
  <c r="AH13" i="4"/>
  <c r="AH12" i="4"/>
  <c r="AH30" i="4"/>
  <c r="AH20" i="4"/>
  <c r="AH10" i="4"/>
  <c r="AH706" i="4"/>
  <c r="AH696" i="4"/>
  <c r="AH686" i="4"/>
  <c r="AH676" i="4"/>
  <c r="AH666" i="4"/>
  <c r="AH656" i="4"/>
  <c r="AH646" i="4"/>
  <c r="AH636" i="4"/>
  <c r="AH626" i="4"/>
  <c r="AH616" i="4"/>
  <c r="AH606" i="4"/>
  <c r="AH596" i="4"/>
  <c r="AH586" i="4"/>
  <c r="AH576" i="4"/>
  <c r="AH566" i="4"/>
  <c r="AH556" i="4"/>
  <c r="AH546" i="4"/>
  <c r="AH536" i="4"/>
  <c r="AH526" i="4"/>
  <c r="AH516" i="4"/>
  <c r="AH506" i="4"/>
  <c r="AH496" i="4"/>
  <c r="AH486" i="4"/>
  <c r="AH476" i="4"/>
  <c r="AH466" i="4"/>
  <c r="AH456" i="4"/>
  <c r="AH446" i="4"/>
  <c r="AH436" i="4"/>
  <c r="AH426" i="4"/>
  <c r="AH416" i="4"/>
  <c r="AH406" i="4"/>
  <c r="AH396" i="4"/>
  <c r="AH386" i="4"/>
  <c r="AH376" i="4"/>
  <c r="AH366" i="4"/>
  <c r="AH356" i="4"/>
  <c r="AH346" i="4"/>
  <c r="AH336" i="4"/>
  <c r="AH326" i="4"/>
  <c r="AH316" i="4"/>
  <c r="AH306" i="4"/>
  <c r="AH296" i="4"/>
  <c r="AH286" i="4"/>
  <c r="AH276" i="4"/>
  <c r="AH266" i="4"/>
  <c r="AH256" i="4"/>
  <c r="AH246" i="4"/>
  <c r="AH236" i="4"/>
  <c r="AH226" i="4"/>
  <c r="AH216" i="4"/>
  <c r="AH206" i="4"/>
  <c r="AH196" i="4"/>
  <c r="AH186" i="4"/>
  <c r="AH176" i="4"/>
  <c r="AH166" i="4"/>
  <c r="AH156" i="4"/>
  <c r="AH146" i="4"/>
  <c r="AH136" i="4"/>
  <c r="AH126" i="4"/>
  <c r="AH116" i="4"/>
  <c r="AH106" i="4"/>
  <c r="AH96" i="4"/>
  <c r="AH86" i="4"/>
  <c r="AH76" i="4"/>
  <c r="AH66" i="4"/>
  <c r="AH56" i="4"/>
  <c r="AH46" i="4"/>
  <c r="AH36" i="4"/>
  <c r="AH26" i="4"/>
  <c r="AH16" i="4"/>
  <c r="AH6" i="4"/>
  <c r="AH715" i="4"/>
  <c r="AH705" i="4"/>
  <c r="AH695" i="4"/>
  <c r="AH685" i="4"/>
  <c r="AH675" i="4"/>
  <c r="AH665" i="4"/>
  <c r="AH655" i="4"/>
  <c r="AH645" i="4"/>
  <c r="AH635" i="4"/>
  <c r="AH625" i="4"/>
  <c r="AH615" i="4"/>
  <c r="AH605" i="4"/>
  <c r="AH595" i="4"/>
  <c r="AH585" i="4"/>
  <c r="AH575" i="4"/>
  <c r="AH565" i="4"/>
  <c r="AH555" i="4"/>
  <c r="AH545" i="4"/>
  <c r="AH535" i="4"/>
  <c r="AH525" i="4"/>
  <c r="AH515" i="4"/>
  <c r="AH505" i="4"/>
  <c r="AH495" i="4"/>
  <c r="AH485" i="4"/>
  <c r="AH475" i="4"/>
  <c r="AH465" i="4"/>
  <c r="AH455" i="4"/>
  <c r="AH445" i="4"/>
  <c r="AH435" i="4"/>
  <c r="AH425" i="4"/>
  <c r="AH415" i="4"/>
  <c r="AH405" i="4"/>
  <c r="AH395" i="4"/>
  <c r="AH385" i="4"/>
  <c r="AH375" i="4"/>
  <c r="AH365" i="4"/>
  <c r="AH355" i="4"/>
  <c r="AH345" i="4"/>
  <c r="AH335" i="4"/>
  <c r="AH325" i="4"/>
  <c r="AH315" i="4"/>
  <c r="AH305" i="4"/>
  <c r="AH295" i="4"/>
  <c r="AH285" i="4"/>
  <c r="AH275" i="4"/>
  <c r="AH265" i="4"/>
  <c r="AH255" i="4"/>
  <c r="AH245" i="4"/>
  <c r="AH235" i="4"/>
  <c r="AH225" i="4"/>
  <c r="AH215" i="4"/>
  <c r="AH205" i="4"/>
  <c r="AH195" i="4"/>
  <c r="AH185" i="4"/>
  <c r="AH175" i="4"/>
  <c r="AH165" i="4"/>
  <c r="AH155" i="4"/>
  <c r="AH145" i="4"/>
  <c r="AH135" i="4"/>
  <c r="AH125" i="4"/>
  <c r="AH115" i="4"/>
  <c r="AH105" i="4"/>
  <c r="AH95" i="4"/>
  <c r="AH85" i="4"/>
  <c r="AH75" i="4"/>
  <c r="AH65" i="4"/>
  <c r="AH55" i="4"/>
  <c r="AH45" i="4"/>
  <c r="AH35" i="4"/>
  <c r="AH25" i="4"/>
  <c r="AH15" i="4"/>
  <c r="AG4" i="4"/>
  <c r="AH4" i="4"/>
  <c r="I179" i="5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Z22" i="5" l="1"/>
  <c r="Z23" i="5"/>
  <c r="Z24" i="5"/>
  <c r="AB135" i="5"/>
  <c r="AB335" i="5"/>
  <c r="AB535" i="5"/>
  <c r="AB316" i="5"/>
  <c r="AB97" i="5"/>
  <c r="AB597" i="5"/>
  <c r="AB378" i="5"/>
  <c r="AB169" i="5"/>
  <c r="AB669" i="5"/>
  <c r="AB460" i="5"/>
  <c r="AB351" i="5"/>
  <c r="AB242" i="5"/>
  <c r="AB155" i="5"/>
  <c r="AB355" i="5"/>
  <c r="AB585" i="5"/>
  <c r="AB366" i="5"/>
  <c r="AB147" i="5"/>
  <c r="AB647" i="5"/>
  <c r="AB428" i="5"/>
  <c r="AB219" i="5"/>
  <c r="AB10" i="5"/>
  <c r="AB510" i="5"/>
  <c r="AB401" i="5"/>
  <c r="AB342" i="5"/>
  <c r="AB165" i="5"/>
  <c r="AB365" i="5"/>
  <c r="AB635" i="5"/>
  <c r="AB416" i="5"/>
  <c r="AB197" i="5"/>
  <c r="AB697" i="5"/>
  <c r="AB478" i="5"/>
  <c r="AB269" i="5"/>
  <c r="AB60" i="5"/>
  <c r="AB560" i="5"/>
  <c r="AB451" i="5"/>
  <c r="AB442" i="5"/>
  <c r="AB175" i="5"/>
  <c r="AB375" i="5"/>
  <c r="AB685" i="5"/>
  <c r="AB466" i="5"/>
  <c r="AB247" i="5"/>
  <c r="AB28" i="5"/>
  <c r="AB528" i="5"/>
  <c r="AB319" i="5"/>
  <c r="AB110" i="5"/>
  <c r="AB660" i="5"/>
  <c r="AB501" i="5"/>
  <c r="AB542" i="5"/>
  <c r="AB185" i="5"/>
  <c r="AB385" i="5"/>
  <c r="AB16" i="5"/>
  <c r="AB516" i="5"/>
  <c r="AB297" i="5"/>
  <c r="AB78" i="5"/>
  <c r="AB578" i="5"/>
  <c r="AB369" i="5"/>
  <c r="AB160" i="5"/>
  <c r="AB51" i="5"/>
  <c r="AB551" i="5"/>
  <c r="AB642" i="5"/>
  <c r="AB35" i="5"/>
  <c r="AB566" i="5"/>
  <c r="AB347" i="5"/>
  <c r="AB128" i="5"/>
  <c r="AB628" i="5"/>
  <c r="AB419" i="5"/>
  <c r="AB210" i="5"/>
  <c r="AB101" i="5"/>
  <c r="AB651" i="5"/>
  <c r="AB83" i="5"/>
  <c r="AB235" i="5"/>
  <c r="AB55" i="5"/>
  <c r="AB255" i="5"/>
  <c r="AB455" i="5"/>
  <c r="AB116" i="5"/>
  <c r="AB616" i="5"/>
  <c r="AB397" i="5"/>
  <c r="AB178" i="5"/>
  <c r="AB678" i="5"/>
  <c r="AB469" i="5"/>
  <c r="AB260" i="5"/>
  <c r="AB151" i="5"/>
  <c r="AB42" i="5"/>
  <c r="AB183" i="5"/>
  <c r="AB66" i="5"/>
  <c r="AB65" i="5"/>
  <c r="AB265" i="5"/>
  <c r="AB465" i="5"/>
  <c r="AB166" i="5"/>
  <c r="AB666" i="5"/>
  <c r="AB447" i="5"/>
  <c r="AB228" i="5"/>
  <c r="AB9" i="5"/>
  <c r="AB519" i="5"/>
  <c r="AB310" i="5"/>
  <c r="AB201" i="5"/>
  <c r="AB92" i="5"/>
  <c r="AB74" i="5"/>
  <c r="AB435" i="5"/>
  <c r="AB75" i="5"/>
  <c r="AB275" i="5"/>
  <c r="AB475" i="5"/>
  <c r="AB216" i="5"/>
  <c r="AB4" i="5"/>
  <c r="AB497" i="5"/>
  <c r="AB278" i="5"/>
  <c r="AB69" i="5"/>
  <c r="AB569" i="5"/>
  <c r="AB360" i="5"/>
  <c r="AB251" i="5"/>
  <c r="AB142" i="5"/>
  <c r="AB174" i="5"/>
  <c r="AB85" i="5"/>
  <c r="AB285" i="5"/>
  <c r="AB485" i="5"/>
  <c r="AB266" i="5"/>
  <c r="AB47" i="5"/>
  <c r="AB547" i="5"/>
  <c r="AB328" i="5"/>
  <c r="AB119" i="5"/>
  <c r="AB619" i="5"/>
  <c r="AB410" i="5"/>
  <c r="AB301" i="5"/>
  <c r="AB192" i="5"/>
  <c r="AB274" i="5"/>
  <c r="AB33" i="5"/>
  <c r="AB133" i="5"/>
  <c r="AB233" i="5"/>
  <c r="AB333" i="5"/>
  <c r="AB433" i="5"/>
  <c r="AB533" i="5"/>
  <c r="AB633" i="5"/>
  <c r="AB24" i="5"/>
  <c r="AB124" i="5"/>
  <c r="AB224" i="5"/>
  <c r="AB324" i="5"/>
  <c r="AB424" i="5"/>
  <c r="AB524" i="5"/>
  <c r="AB624" i="5"/>
  <c r="AB45" i="5"/>
  <c r="AB145" i="5"/>
  <c r="AB245" i="5"/>
  <c r="AB345" i="5"/>
  <c r="AB445" i="5"/>
  <c r="AB545" i="5"/>
  <c r="AB645" i="5"/>
  <c r="AB26" i="5"/>
  <c r="AB126" i="5"/>
  <c r="AB226" i="5"/>
  <c r="AB326" i="5"/>
  <c r="AB426" i="5"/>
  <c r="AB526" i="5"/>
  <c r="AB626" i="5"/>
  <c r="AB7" i="5"/>
  <c r="AB107" i="5"/>
  <c r="AB207" i="5"/>
  <c r="AB307" i="5"/>
  <c r="AB407" i="5"/>
  <c r="AB507" i="5"/>
  <c r="AB607" i="5"/>
  <c r="AB707" i="5"/>
  <c r="AB88" i="5"/>
  <c r="AB188" i="5"/>
  <c r="AB288" i="5"/>
  <c r="AB388" i="5"/>
  <c r="AB488" i="5"/>
  <c r="AB588" i="5"/>
  <c r="AB688" i="5"/>
  <c r="AB79" i="5"/>
  <c r="AB179" i="5"/>
  <c r="AB279" i="5"/>
  <c r="AB379" i="5"/>
  <c r="AB479" i="5"/>
  <c r="AB579" i="5"/>
  <c r="AB679" i="5"/>
  <c r="AB70" i="5"/>
  <c r="AB170" i="5"/>
  <c r="AB270" i="5"/>
  <c r="AB370" i="5"/>
  <c r="AB470" i="5"/>
  <c r="AB570" i="5"/>
  <c r="AB670" i="5"/>
  <c r="AB61" i="5"/>
  <c r="AB161" i="5"/>
  <c r="AB261" i="5"/>
  <c r="AB361" i="5"/>
  <c r="AB461" i="5"/>
  <c r="AB561" i="5"/>
  <c r="AB661" i="5"/>
  <c r="AB52" i="5"/>
  <c r="AB152" i="5"/>
  <c r="AB252" i="5"/>
  <c r="AB352" i="5"/>
  <c r="AB452" i="5"/>
  <c r="AB552" i="5"/>
  <c r="AB652" i="5"/>
  <c r="AB43" i="5"/>
  <c r="AB143" i="5"/>
  <c r="AB243" i="5"/>
  <c r="AB343" i="5"/>
  <c r="AB443" i="5"/>
  <c r="AB543" i="5"/>
  <c r="AB643" i="5"/>
  <c r="AB34" i="5"/>
  <c r="AB134" i="5"/>
  <c r="AB234" i="5"/>
  <c r="AB334" i="5"/>
  <c r="AB434" i="5"/>
  <c r="AB534" i="5"/>
  <c r="AB634" i="5"/>
  <c r="AB555" i="5"/>
  <c r="AB655" i="5"/>
  <c r="AB36" i="5"/>
  <c r="AB136" i="5"/>
  <c r="AB236" i="5"/>
  <c r="AB336" i="5"/>
  <c r="AB436" i="5"/>
  <c r="AB536" i="5"/>
  <c r="AB636" i="5"/>
  <c r="AB17" i="5"/>
  <c r="AB117" i="5"/>
  <c r="AB217" i="5"/>
  <c r="AB317" i="5"/>
  <c r="AB417" i="5"/>
  <c r="AB517" i="5"/>
  <c r="AB617" i="5"/>
  <c r="AA4" i="5"/>
  <c r="AB98" i="5"/>
  <c r="AB198" i="5"/>
  <c r="AB298" i="5"/>
  <c r="AB398" i="5"/>
  <c r="AB498" i="5"/>
  <c r="AB598" i="5"/>
  <c r="AB698" i="5"/>
  <c r="AB89" i="5"/>
  <c r="AB189" i="5"/>
  <c r="AB289" i="5"/>
  <c r="AB389" i="5"/>
  <c r="AB489" i="5"/>
  <c r="AB589" i="5"/>
  <c r="AB689" i="5"/>
  <c r="AB80" i="5"/>
  <c r="AB180" i="5"/>
  <c r="AB280" i="5"/>
  <c r="AB380" i="5"/>
  <c r="AB480" i="5"/>
  <c r="AB580" i="5"/>
  <c r="AB680" i="5"/>
  <c r="AB71" i="5"/>
  <c r="AB171" i="5"/>
  <c r="AB271" i="5"/>
  <c r="AB371" i="5"/>
  <c r="AB471" i="5"/>
  <c r="AB571" i="5"/>
  <c r="AB671" i="5"/>
  <c r="AB62" i="5"/>
  <c r="AB162" i="5"/>
  <c r="AB262" i="5"/>
  <c r="AB362" i="5"/>
  <c r="AB462" i="5"/>
  <c r="AB562" i="5"/>
  <c r="AB662" i="5"/>
  <c r="AB53" i="5"/>
  <c r="AB153" i="5"/>
  <c r="AB253" i="5"/>
  <c r="AB353" i="5"/>
  <c r="AB453" i="5"/>
  <c r="AB553" i="5"/>
  <c r="AB653" i="5"/>
  <c r="AB44" i="5"/>
  <c r="AB144" i="5"/>
  <c r="AB244" i="5"/>
  <c r="AB344" i="5"/>
  <c r="AB444" i="5"/>
  <c r="AB544" i="5"/>
  <c r="AB644" i="5"/>
  <c r="AB565" i="5"/>
  <c r="AB665" i="5"/>
  <c r="AB46" i="5"/>
  <c r="AB146" i="5"/>
  <c r="AB246" i="5"/>
  <c r="AB346" i="5"/>
  <c r="AB446" i="5"/>
  <c r="AB546" i="5"/>
  <c r="AB646" i="5"/>
  <c r="AB27" i="5"/>
  <c r="AB127" i="5"/>
  <c r="AB227" i="5"/>
  <c r="AB327" i="5"/>
  <c r="AB427" i="5"/>
  <c r="AB527" i="5"/>
  <c r="AB627" i="5"/>
  <c r="AB8" i="5"/>
  <c r="AB108" i="5"/>
  <c r="AB208" i="5"/>
  <c r="AB308" i="5"/>
  <c r="AB408" i="5"/>
  <c r="AB508" i="5"/>
  <c r="AB608" i="5"/>
  <c r="AB708" i="5"/>
  <c r="AB99" i="5"/>
  <c r="AB199" i="5"/>
  <c r="AB299" i="5"/>
  <c r="AB399" i="5"/>
  <c r="AB499" i="5"/>
  <c r="AB599" i="5"/>
  <c r="AB699" i="5"/>
  <c r="AB90" i="5"/>
  <c r="AB190" i="5"/>
  <c r="AB290" i="5"/>
  <c r="AB390" i="5"/>
  <c r="AB490" i="5"/>
  <c r="AB590" i="5"/>
  <c r="AB690" i="5"/>
  <c r="AB81" i="5"/>
  <c r="AB181" i="5"/>
  <c r="AB281" i="5"/>
  <c r="AB381" i="5"/>
  <c r="AB481" i="5"/>
  <c r="AB581" i="5"/>
  <c r="AB681" i="5"/>
  <c r="AB72" i="5"/>
  <c r="AB172" i="5"/>
  <c r="AB272" i="5"/>
  <c r="AB372" i="5"/>
  <c r="AB472" i="5"/>
  <c r="AB572" i="5"/>
  <c r="AB672" i="5"/>
  <c r="AB63" i="5"/>
  <c r="AB163" i="5"/>
  <c r="AB263" i="5"/>
  <c r="AB363" i="5"/>
  <c r="AB463" i="5"/>
  <c r="AB563" i="5"/>
  <c r="AB663" i="5"/>
  <c r="AB54" i="5"/>
  <c r="AB154" i="5"/>
  <c r="AB254" i="5"/>
  <c r="AB354" i="5"/>
  <c r="AB454" i="5"/>
  <c r="AB554" i="5"/>
  <c r="AB654" i="5"/>
  <c r="AB575" i="5"/>
  <c r="AB675" i="5"/>
  <c r="AB56" i="5"/>
  <c r="AB156" i="5"/>
  <c r="AB256" i="5"/>
  <c r="AB356" i="5"/>
  <c r="AB456" i="5"/>
  <c r="AB556" i="5"/>
  <c r="AB656" i="5"/>
  <c r="AB37" i="5"/>
  <c r="AB137" i="5"/>
  <c r="AB237" i="5"/>
  <c r="AB337" i="5"/>
  <c r="AB437" i="5"/>
  <c r="AB537" i="5"/>
  <c r="AB637" i="5"/>
  <c r="AB18" i="5"/>
  <c r="AB118" i="5"/>
  <c r="AB218" i="5"/>
  <c r="AB318" i="5"/>
  <c r="AB418" i="5"/>
  <c r="AB518" i="5"/>
  <c r="AB618" i="5"/>
  <c r="AB19" i="5"/>
  <c r="AB109" i="5"/>
  <c r="AB209" i="5"/>
  <c r="AB309" i="5"/>
  <c r="AB409" i="5"/>
  <c r="AB509" i="5"/>
  <c r="AB609" i="5"/>
  <c r="AB709" i="5"/>
  <c r="AB100" i="5"/>
  <c r="AB200" i="5"/>
  <c r="AB300" i="5"/>
  <c r="AB400" i="5"/>
  <c r="AB500" i="5"/>
  <c r="AB600" i="5"/>
  <c r="AB700" i="5"/>
  <c r="AB91" i="5"/>
  <c r="AB191" i="5"/>
  <c r="AB291" i="5"/>
  <c r="AB391" i="5"/>
  <c r="AB491" i="5"/>
  <c r="AB591" i="5"/>
  <c r="AB691" i="5"/>
  <c r="AB82" i="5"/>
  <c r="AB182" i="5"/>
  <c r="AB282" i="5"/>
  <c r="AB382" i="5"/>
  <c r="AB482" i="5"/>
  <c r="AB582" i="5"/>
  <c r="AB682" i="5"/>
  <c r="AB73" i="5"/>
  <c r="AB173" i="5"/>
  <c r="AB273" i="5"/>
  <c r="AB373" i="5"/>
  <c r="AB473" i="5"/>
  <c r="AB573" i="5"/>
  <c r="AB673" i="5"/>
  <c r="AB64" i="5"/>
  <c r="AB164" i="5"/>
  <c r="AB264" i="5"/>
  <c r="AB364" i="5"/>
  <c r="AB464" i="5"/>
  <c r="AB564" i="5"/>
  <c r="AB664" i="5"/>
  <c r="AB710" i="5"/>
  <c r="AB674" i="5"/>
  <c r="AB474" i="5"/>
  <c r="AB95" i="5"/>
  <c r="AB195" i="5"/>
  <c r="AB295" i="5"/>
  <c r="AB395" i="5"/>
  <c r="AB495" i="5"/>
  <c r="AB595" i="5"/>
  <c r="AB695" i="5"/>
  <c r="AB76" i="5"/>
  <c r="AB176" i="5"/>
  <c r="AB276" i="5"/>
  <c r="AB376" i="5"/>
  <c r="AB476" i="5"/>
  <c r="AB576" i="5"/>
  <c r="AB676" i="5"/>
  <c r="AB57" i="5"/>
  <c r="AB157" i="5"/>
  <c r="AB257" i="5"/>
  <c r="AB357" i="5"/>
  <c r="AB457" i="5"/>
  <c r="AB557" i="5"/>
  <c r="AB657" i="5"/>
  <c r="AB38" i="5"/>
  <c r="AB138" i="5"/>
  <c r="AB238" i="5"/>
  <c r="AB338" i="5"/>
  <c r="AB438" i="5"/>
  <c r="AB538" i="5"/>
  <c r="AB638" i="5"/>
  <c r="AB29" i="5"/>
  <c r="AB129" i="5"/>
  <c r="AB229" i="5"/>
  <c r="AB329" i="5"/>
  <c r="AB429" i="5"/>
  <c r="AB529" i="5"/>
  <c r="AB629" i="5"/>
  <c r="AB20" i="5"/>
  <c r="AB120" i="5"/>
  <c r="AB220" i="5"/>
  <c r="AB320" i="5"/>
  <c r="AB420" i="5"/>
  <c r="AB520" i="5"/>
  <c r="AB620" i="5"/>
  <c r="AB11" i="5"/>
  <c r="AB111" i="5"/>
  <c r="AB211" i="5"/>
  <c r="AB311" i="5"/>
  <c r="AB411" i="5"/>
  <c r="AB511" i="5"/>
  <c r="AB611" i="5"/>
  <c r="AB711" i="5"/>
  <c r="AB102" i="5"/>
  <c r="AB202" i="5"/>
  <c r="AB302" i="5"/>
  <c r="AB402" i="5"/>
  <c r="AB502" i="5"/>
  <c r="AB602" i="5"/>
  <c r="AB702" i="5"/>
  <c r="AB93" i="5"/>
  <c r="AB193" i="5"/>
  <c r="AB293" i="5"/>
  <c r="AB393" i="5"/>
  <c r="AB493" i="5"/>
  <c r="AB593" i="5"/>
  <c r="AB693" i="5"/>
  <c r="AB84" i="5"/>
  <c r="AB184" i="5"/>
  <c r="AB284" i="5"/>
  <c r="AB384" i="5"/>
  <c r="AB484" i="5"/>
  <c r="AB584" i="5"/>
  <c r="AB684" i="5"/>
  <c r="AB574" i="5"/>
  <c r="AB5" i="5"/>
  <c r="AB105" i="5"/>
  <c r="AB205" i="5"/>
  <c r="AB305" i="5"/>
  <c r="AB405" i="5"/>
  <c r="AB505" i="5"/>
  <c r="AB605" i="5"/>
  <c r="AB705" i="5"/>
  <c r="AB86" i="5"/>
  <c r="AB186" i="5"/>
  <c r="AB286" i="5"/>
  <c r="AB386" i="5"/>
  <c r="AB486" i="5"/>
  <c r="AB586" i="5"/>
  <c r="AB686" i="5"/>
  <c r="AB67" i="5"/>
  <c r="AB167" i="5"/>
  <c r="AB267" i="5"/>
  <c r="AB367" i="5"/>
  <c r="AB467" i="5"/>
  <c r="AB567" i="5"/>
  <c r="AB667" i="5"/>
  <c r="AB48" i="5"/>
  <c r="AB148" i="5"/>
  <c r="AB248" i="5"/>
  <c r="AB348" i="5"/>
  <c r="AB448" i="5"/>
  <c r="AB548" i="5"/>
  <c r="AB648" i="5"/>
  <c r="AB39" i="5"/>
  <c r="AB139" i="5"/>
  <c r="AB239" i="5"/>
  <c r="AB339" i="5"/>
  <c r="AB439" i="5"/>
  <c r="AB539" i="5"/>
  <c r="AB639" i="5"/>
  <c r="AB30" i="5"/>
  <c r="AB130" i="5"/>
  <c r="AB230" i="5"/>
  <c r="AB330" i="5"/>
  <c r="AB430" i="5"/>
  <c r="AB530" i="5"/>
  <c r="AB630" i="5"/>
  <c r="AB21" i="5"/>
  <c r="AB121" i="5"/>
  <c r="AB221" i="5"/>
  <c r="AB321" i="5"/>
  <c r="AB421" i="5"/>
  <c r="AB521" i="5"/>
  <c r="AB621" i="5"/>
  <c r="AB12" i="5"/>
  <c r="AB112" i="5"/>
  <c r="AB212" i="5"/>
  <c r="AB312" i="5"/>
  <c r="AB412" i="5"/>
  <c r="AB512" i="5"/>
  <c r="AB612" i="5"/>
  <c r="AB712" i="5"/>
  <c r="AB103" i="5"/>
  <c r="AB203" i="5"/>
  <c r="AB303" i="5"/>
  <c r="AB403" i="5"/>
  <c r="AB503" i="5"/>
  <c r="AB603" i="5"/>
  <c r="AB703" i="5"/>
  <c r="AB94" i="5"/>
  <c r="AB194" i="5"/>
  <c r="AB294" i="5"/>
  <c r="AB394" i="5"/>
  <c r="AB494" i="5"/>
  <c r="AB594" i="5"/>
  <c r="AB694" i="5"/>
  <c r="AB610" i="5"/>
  <c r="AB15" i="5"/>
  <c r="AB115" i="5"/>
  <c r="AB215" i="5"/>
  <c r="AB315" i="5"/>
  <c r="AB415" i="5"/>
  <c r="AB515" i="5"/>
  <c r="AB615" i="5"/>
  <c r="AB715" i="5"/>
  <c r="AB96" i="5"/>
  <c r="AB196" i="5"/>
  <c r="AB296" i="5"/>
  <c r="AB396" i="5"/>
  <c r="AB496" i="5"/>
  <c r="AB596" i="5"/>
  <c r="AB696" i="5"/>
  <c r="AB77" i="5"/>
  <c r="AB177" i="5"/>
  <c r="AB277" i="5"/>
  <c r="AB377" i="5"/>
  <c r="AB477" i="5"/>
  <c r="AB577" i="5"/>
  <c r="AB677" i="5"/>
  <c r="AB58" i="5"/>
  <c r="AB158" i="5"/>
  <c r="AB258" i="5"/>
  <c r="AB358" i="5"/>
  <c r="AB458" i="5"/>
  <c r="AB558" i="5"/>
  <c r="AB658" i="5"/>
  <c r="AB49" i="5"/>
  <c r="AB149" i="5"/>
  <c r="AB249" i="5"/>
  <c r="AB349" i="5"/>
  <c r="AB449" i="5"/>
  <c r="AB549" i="5"/>
  <c r="AB649" i="5"/>
  <c r="AB40" i="5"/>
  <c r="AB140" i="5"/>
  <c r="AB240" i="5"/>
  <c r="AB340" i="5"/>
  <c r="AB440" i="5"/>
  <c r="AB540" i="5"/>
  <c r="AB640" i="5"/>
  <c r="AB31" i="5"/>
  <c r="AB131" i="5"/>
  <c r="AB231" i="5"/>
  <c r="AB331" i="5"/>
  <c r="AB431" i="5"/>
  <c r="AB531" i="5"/>
  <c r="AB631" i="5"/>
  <c r="AB22" i="5"/>
  <c r="AB122" i="5"/>
  <c r="AB222" i="5"/>
  <c r="AB322" i="5"/>
  <c r="AB422" i="5"/>
  <c r="AB522" i="5"/>
  <c r="AB622" i="5"/>
  <c r="AB13" i="5"/>
  <c r="AB113" i="5"/>
  <c r="AB213" i="5"/>
  <c r="AB313" i="5"/>
  <c r="AB413" i="5"/>
  <c r="AB513" i="5"/>
  <c r="AB613" i="5"/>
  <c r="AB713" i="5"/>
  <c r="AB104" i="5"/>
  <c r="AB204" i="5"/>
  <c r="AB304" i="5"/>
  <c r="AB404" i="5"/>
  <c r="AB504" i="5"/>
  <c r="AB604" i="5"/>
  <c r="AB704" i="5"/>
  <c r="AB601" i="5"/>
  <c r="AB701" i="5"/>
  <c r="AB292" i="5"/>
  <c r="AB392" i="5"/>
  <c r="AB492" i="5"/>
  <c r="AB592" i="5"/>
  <c r="AB692" i="5"/>
  <c r="AB283" i="5"/>
  <c r="AB383" i="5"/>
  <c r="AB483" i="5"/>
  <c r="AB583" i="5"/>
  <c r="AB683" i="5"/>
  <c r="AB374" i="5"/>
  <c r="AB25" i="5"/>
  <c r="AB125" i="5"/>
  <c r="AB225" i="5"/>
  <c r="AB325" i="5"/>
  <c r="AB425" i="5"/>
  <c r="AB525" i="5"/>
  <c r="AB625" i="5"/>
  <c r="AB6" i="5"/>
  <c r="AB106" i="5"/>
  <c r="AB206" i="5"/>
  <c r="AB306" i="5"/>
  <c r="AB406" i="5"/>
  <c r="AB506" i="5"/>
  <c r="AB606" i="5"/>
  <c r="AB706" i="5"/>
  <c r="AB87" i="5"/>
  <c r="AB187" i="5"/>
  <c r="AB287" i="5"/>
  <c r="AB387" i="5"/>
  <c r="AB487" i="5"/>
  <c r="AB587" i="5"/>
  <c r="AB687" i="5"/>
  <c r="AB68" i="5"/>
  <c r="AB168" i="5"/>
  <c r="AB268" i="5"/>
  <c r="AB368" i="5"/>
  <c r="AB468" i="5"/>
  <c r="AB568" i="5"/>
  <c r="AB668" i="5"/>
  <c r="AB59" i="5"/>
  <c r="AB159" i="5"/>
  <c r="AB259" i="5"/>
  <c r="AB359" i="5"/>
  <c r="AB459" i="5"/>
  <c r="AB559" i="5"/>
  <c r="AB659" i="5"/>
  <c r="AB50" i="5"/>
  <c r="AB150" i="5"/>
  <c r="AB250" i="5"/>
  <c r="AB350" i="5"/>
  <c r="AB450" i="5"/>
  <c r="AB550" i="5"/>
  <c r="AB650" i="5"/>
  <c r="AB41" i="5"/>
  <c r="AB141" i="5"/>
  <c r="AB241" i="5"/>
  <c r="AB341" i="5"/>
  <c r="AB441" i="5"/>
  <c r="AB541" i="5"/>
  <c r="AB641" i="5"/>
  <c r="AB32" i="5"/>
  <c r="AB132" i="5"/>
  <c r="AB232" i="5"/>
  <c r="AB332" i="5"/>
  <c r="AB432" i="5"/>
  <c r="AB532" i="5"/>
  <c r="AB632" i="5"/>
  <c r="AB23" i="5"/>
  <c r="AB123" i="5"/>
  <c r="AB223" i="5"/>
  <c r="AB323" i="5"/>
  <c r="AB423" i="5"/>
  <c r="AB523" i="5"/>
  <c r="AB623" i="5"/>
  <c r="AB14" i="5"/>
  <c r="AB114" i="5"/>
  <c r="AB214" i="5"/>
  <c r="AB314" i="5"/>
  <c r="AB414" i="5"/>
  <c r="AB514" i="5"/>
  <c r="AB614" i="5"/>
  <c r="AB714" i="5"/>
  <c r="O715" i="3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I345" i="3"/>
  <c r="AC345" i="3" l="1"/>
  <c r="I44" i="3"/>
  <c r="I27" i="3"/>
  <c r="I4" i="3"/>
  <c r="AA715" i="5"/>
  <c r="Z715" i="5"/>
  <c r="Z4" i="5"/>
  <c r="Z714" i="5"/>
  <c r="Z710" i="5"/>
  <c r="Z706" i="5"/>
  <c r="Z702" i="5"/>
  <c r="Z698" i="5"/>
  <c r="Z694" i="5"/>
  <c r="Z690" i="5"/>
  <c r="Z686" i="5"/>
  <c r="Z682" i="5"/>
  <c r="Z678" i="5"/>
  <c r="Z674" i="5"/>
  <c r="Z670" i="5"/>
  <c r="Z666" i="5"/>
  <c r="Z662" i="5"/>
  <c r="Z658" i="5"/>
  <c r="Z654" i="5"/>
  <c r="Z650" i="5"/>
  <c r="Z646" i="5"/>
  <c r="Z642" i="5"/>
  <c r="Z638" i="5"/>
  <c r="Z634" i="5"/>
  <c r="Z630" i="5"/>
  <c r="Z626" i="5"/>
  <c r="Z622" i="5"/>
  <c r="Z618" i="5"/>
  <c r="Z614" i="5"/>
  <c r="Z610" i="5"/>
  <c r="Z606" i="5"/>
  <c r="Z602" i="5"/>
  <c r="Z598" i="5"/>
  <c r="Z594" i="5"/>
  <c r="Z590" i="5"/>
  <c r="Z586" i="5"/>
  <c r="Z582" i="5"/>
  <c r="Z578" i="5"/>
  <c r="Z574" i="5"/>
  <c r="Z570" i="5"/>
  <c r="Z566" i="5"/>
  <c r="Z562" i="5"/>
  <c r="Z558" i="5"/>
  <c r="Z554" i="5"/>
  <c r="AA550" i="5"/>
  <c r="AA546" i="5"/>
  <c r="AA539" i="5"/>
  <c r="Z536" i="5"/>
  <c r="AA529" i="5"/>
  <c r="Z526" i="5"/>
  <c r="Z519" i="5"/>
  <c r="Z516" i="5"/>
  <c r="AA512" i="5"/>
  <c r="Z509" i="5"/>
  <c r="Z506" i="5"/>
  <c r="AA502" i="5"/>
  <c r="Z499" i="5"/>
  <c r="AA495" i="5"/>
  <c r="AA492" i="5"/>
  <c r="Z489" i="5"/>
  <c r="AA485" i="5"/>
  <c r="AA482" i="5"/>
  <c r="AA475" i="5"/>
  <c r="Z472" i="5"/>
  <c r="AA465" i="5"/>
  <c r="Z462" i="5"/>
  <c r="Z455" i="5"/>
  <c r="Z452" i="5"/>
  <c r="AA448" i="5"/>
  <c r="Z445" i="5"/>
  <c r="Z442" i="5"/>
  <c r="AA438" i="5"/>
  <c r="Z435" i="5"/>
  <c r="AA431" i="5"/>
  <c r="AA428" i="5"/>
  <c r="Z425" i="5"/>
  <c r="AA421" i="5"/>
  <c r="AA418" i="5"/>
  <c r="Z415" i="5"/>
  <c r="Z412" i="5"/>
  <c r="Z409" i="5"/>
  <c r="AA405" i="5"/>
  <c r="AA713" i="5"/>
  <c r="AA709" i="5"/>
  <c r="AA705" i="5"/>
  <c r="AA701" i="5"/>
  <c r="AA697" i="5"/>
  <c r="AA693" i="5"/>
  <c r="AA689" i="5"/>
  <c r="AA685" i="5"/>
  <c r="AA681" i="5"/>
  <c r="AA677" i="5"/>
  <c r="AA673" i="5"/>
  <c r="AA669" i="5"/>
  <c r="AA665" i="5"/>
  <c r="AA661" i="5"/>
  <c r="AA657" i="5"/>
  <c r="AA653" i="5"/>
  <c r="AA649" i="5"/>
  <c r="AA645" i="5"/>
  <c r="AA641" i="5"/>
  <c r="AA637" i="5"/>
  <c r="AA633" i="5"/>
  <c r="AA629" i="5"/>
  <c r="AA625" i="5"/>
  <c r="AA621" i="5"/>
  <c r="AA617" i="5"/>
  <c r="AA613" i="5"/>
  <c r="AA609" i="5"/>
  <c r="AA605" i="5"/>
  <c r="AA601" i="5"/>
  <c r="AA597" i="5"/>
  <c r="AA593" i="5"/>
  <c r="AA589" i="5"/>
  <c r="AA585" i="5"/>
  <c r="AA581" i="5"/>
  <c r="AA577" i="5"/>
  <c r="AA573" i="5"/>
  <c r="AA569" i="5"/>
  <c r="AA565" i="5"/>
  <c r="AA561" i="5"/>
  <c r="AA557" i="5"/>
  <c r="Z550" i="5"/>
  <c r="Z546" i="5"/>
  <c r="AA542" i="5"/>
  <c r="Z539" i="5"/>
  <c r="AA535" i="5"/>
  <c r="AA532" i="5"/>
  <c r="Z529" i="5"/>
  <c r="AA525" i="5"/>
  <c r="AA522" i="5"/>
  <c r="AA515" i="5"/>
  <c r="Z512" i="5"/>
  <c r="AA505" i="5"/>
  <c r="Z502" i="5"/>
  <c r="Z495" i="5"/>
  <c r="Z492" i="5"/>
  <c r="AA488" i="5"/>
  <c r="Z485" i="5"/>
  <c r="Z482" i="5"/>
  <c r="AA478" i="5"/>
  <c r="Z475" i="5"/>
  <c r="AA471" i="5"/>
  <c r="AA468" i="5"/>
  <c r="Z465" i="5"/>
  <c r="AA461" i="5"/>
  <c r="AA458" i="5"/>
  <c r="AA451" i="5"/>
  <c r="Z448" i="5"/>
  <c r="AA441" i="5"/>
  <c r="Z438" i="5"/>
  <c r="Z431" i="5"/>
  <c r="Z428" i="5"/>
  <c r="AA424" i="5"/>
  <c r="Z421" i="5"/>
  <c r="Z418" i="5"/>
  <c r="AA414" i="5"/>
  <c r="Z713" i="5"/>
  <c r="Z709" i="5"/>
  <c r="Z705" i="5"/>
  <c r="Z701" i="5"/>
  <c r="Z697" i="5"/>
  <c r="Z693" i="5"/>
  <c r="Z689" i="5"/>
  <c r="Z685" i="5"/>
  <c r="Z681" i="5"/>
  <c r="Z677" i="5"/>
  <c r="Z673" i="5"/>
  <c r="Z669" i="5"/>
  <c r="Z665" i="5"/>
  <c r="Z661" i="5"/>
  <c r="Z657" i="5"/>
  <c r="Z653" i="5"/>
  <c r="Z649" i="5"/>
  <c r="Z645" i="5"/>
  <c r="Z641" i="5"/>
  <c r="Z637" i="5"/>
  <c r="Z633" i="5"/>
  <c r="Z629" i="5"/>
  <c r="Z625" i="5"/>
  <c r="Z621" i="5"/>
  <c r="Z617" i="5"/>
  <c r="Z613" i="5"/>
  <c r="Z609" i="5"/>
  <c r="Z605" i="5"/>
  <c r="Z601" i="5"/>
  <c r="Z597" i="5"/>
  <c r="Z593" i="5"/>
  <c r="Z589" i="5"/>
  <c r="Z585" i="5"/>
  <c r="Z581" i="5"/>
  <c r="Z577" i="5"/>
  <c r="Z573" i="5"/>
  <c r="Z569" i="5"/>
  <c r="Z565" i="5"/>
  <c r="Z561" i="5"/>
  <c r="Z557" i="5"/>
  <c r="AA553" i="5"/>
  <c r="AA549" i="5"/>
  <c r="AA545" i="5"/>
  <c r="Z542" i="5"/>
  <c r="Z535" i="5"/>
  <c r="Z532" i="5"/>
  <c r="AA528" i="5"/>
  <c r="Z525" i="5"/>
  <c r="Z522" i="5"/>
  <c r="AA518" i="5"/>
  <c r="Z515" i="5"/>
  <c r="AA511" i="5"/>
  <c r="AA508" i="5"/>
  <c r="Z505" i="5"/>
  <c r="AA501" i="5"/>
  <c r="AA498" i="5"/>
  <c r="AA491" i="5"/>
  <c r="Z488" i="5"/>
  <c r="AA481" i="5"/>
  <c r="Z478" i="5"/>
  <c r="Z471" i="5"/>
  <c r="Z468" i="5"/>
  <c r="AA464" i="5"/>
  <c r="Z461" i="5"/>
  <c r="Z458" i="5"/>
  <c r="AA454" i="5"/>
  <c r="Z451" i="5"/>
  <c r="AA447" i="5"/>
  <c r="AA444" i="5"/>
  <c r="Z441" i="5"/>
  <c r="AA437" i="5"/>
  <c r="AA434" i="5"/>
  <c r="AA427" i="5"/>
  <c r="Z424" i="5"/>
  <c r="AA417" i="5"/>
  <c r="Z414" i="5"/>
  <c r="AA411" i="5"/>
  <c r="Z408" i="5"/>
  <c r="AA404" i="5"/>
  <c r="AA712" i="5"/>
  <c r="AA708" i="5"/>
  <c r="AA704" i="5"/>
  <c r="AA700" i="5"/>
  <c r="AA696" i="5"/>
  <c r="AA692" i="5"/>
  <c r="AA688" i="5"/>
  <c r="AA684" i="5"/>
  <c r="AA680" i="5"/>
  <c r="AA676" i="5"/>
  <c r="AA672" i="5"/>
  <c r="AA668" i="5"/>
  <c r="AA664" i="5"/>
  <c r="AA660" i="5"/>
  <c r="AA656" i="5"/>
  <c r="AA652" i="5"/>
  <c r="AA648" i="5"/>
  <c r="AA644" i="5"/>
  <c r="AA640" i="5"/>
  <c r="AA636" i="5"/>
  <c r="AA632" i="5"/>
  <c r="AA628" i="5"/>
  <c r="AA624" i="5"/>
  <c r="AA620" i="5"/>
  <c r="AA616" i="5"/>
  <c r="AA612" i="5"/>
  <c r="AA608" i="5"/>
  <c r="AA604" i="5"/>
  <c r="AA600" i="5"/>
  <c r="AA596" i="5"/>
  <c r="AA592" i="5"/>
  <c r="AA588" i="5"/>
  <c r="AA584" i="5"/>
  <c r="AA580" i="5"/>
  <c r="AA576" i="5"/>
  <c r="AA572" i="5"/>
  <c r="AA568" i="5"/>
  <c r="AA564" i="5"/>
  <c r="AA560" i="5"/>
  <c r="AA556" i="5"/>
  <c r="Z553" i="5"/>
  <c r="Z549" i="5"/>
  <c r="Z545" i="5"/>
  <c r="AA541" i="5"/>
  <c r="AA538" i="5"/>
  <c r="AA531" i="5"/>
  <c r="Z528" i="5"/>
  <c r="AA521" i="5"/>
  <c r="Z518" i="5"/>
  <c r="Z511" i="5"/>
  <c r="Z508" i="5"/>
  <c r="AA504" i="5"/>
  <c r="Z501" i="5"/>
  <c r="Z498" i="5"/>
  <c r="AA494" i="5"/>
  <c r="Z491" i="5"/>
  <c r="AA487" i="5"/>
  <c r="AA484" i="5"/>
  <c r="Z481" i="5"/>
  <c r="AA477" i="5"/>
  <c r="AA474" i="5"/>
  <c r="AA467" i="5"/>
  <c r="Z464" i="5"/>
  <c r="AA457" i="5"/>
  <c r="Z454" i="5"/>
  <c r="Z447" i="5"/>
  <c r="Z444" i="5"/>
  <c r="AA440" i="5"/>
  <c r="Z437" i="5"/>
  <c r="Z434" i="5"/>
  <c r="AA430" i="5"/>
  <c r="Z427" i="5"/>
  <c r="AA423" i="5"/>
  <c r="AA420" i="5"/>
  <c r="Z417" i="5"/>
  <c r="AA413" i="5"/>
  <c r="Z411" i="5"/>
  <c r="AA407" i="5"/>
  <c r="Z404" i="5"/>
  <c r="Z712" i="5"/>
  <c r="Z708" i="5"/>
  <c r="Z704" i="5"/>
  <c r="Z700" i="5"/>
  <c r="Z696" i="5"/>
  <c r="Z692" i="5"/>
  <c r="Z688" i="5"/>
  <c r="Z684" i="5"/>
  <c r="Z680" i="5"/>
  <c r="Z676" i="5"/>
  <c r="Z672" i="5"/>
  <c r="Z668" i="5"/>
  <c r="Z664" i="5"/>
  <c r="Z660" i="5"/>
  <c r="Z656" i="5"/>
  <c r="Z652" i="5"/>
  <c r="Z648" i="5"/>
  <c r="Z644" i="5"/>
  <c r="Z640" i="5"/>
  <c r="Z636" i="5"/>
  <c r="Z632" i="5"/>
  <c r="Z628" i="5"/>
  <c r="Z624" i="5"/>
  <c r="Z620" i="5"/>
  <c r="Z616" i="5"/>
  <c r="Z612" i="5"/>
  <c r="Z608" i="5"/>
  <c r="Z604" i="5"/>
  <c r="Z600" i="5"/>
  <c r="Z596" i="5"/>
  <c r="Z592" i="5"/>
  <c r="Z588" i="5"/>
  <c r="Z584" i="5"/>
  <c r="Z580" i="5"/>
  <c r="Z576" i="5"/>
  <c r="Z572" i="5"/>
  <c r="Z568" i="5"/>
  <c r="Z564" i="5"/>
  <c r="Z560" i="5"/>
  <c r="Z556" i="5"/>
  <c r="AA552" i="5"/>
  <c r="AA548" i="5"/>
  <c r="AA544" i="5"/>
  <c r="Z541" i="5"/>
  <c r="Z538" i="5"/>
  <c r="AA534" i="5"/>
  <c r="Z531" i="5"/>
  <c r="AA527" i="5"/>
  <c r="AA524" i="5"/>
  <c r="Z521" i="5"/>
  <c r="AA517" i="5"/>
  <c r="AA514" i="5"/>
  <c r="AA507" i="5"/>
  <c r="Z504" i="5"/>
  <c r="AA497" i="5"/>
  <c r="Z494" i="5"/>
  <c r="Z487" i="5"/>
  <c r="Z484" i="5"/>
  <c r="AA480" i="5"/>
  <c r="Z477" i="5"/>
  <c r="Z474" i="5"/>
  <c r="AA470" i="5"/>
  <c r="Z467" i="5"/>
  <c r="AA463" i="5"/>
  <c r="AA460" i="5"/>
  <c r="Z457" i="5"/>
  <c r="AA453" i="5"/>
  <c r="AA450" i="5"/>
  <c r="AA443" i="5"/>
  <c r="Z440" i="5"/>
  <c r="AA433" i="5"/>
  <c r="Z430" i="5"/>
  <c r="Z423" i="5"/>
  <c r="Z420" i="5"/>
  <c r="Z413" i="5"/>
  <c r="Z407" i="5"/>
  <c r="AA403" i="5"/>
  <c r="AA711" i="5"/>
  <c r="AA707" i="5"/>
  <c r="AA703" i="5"/>
  <c r="AA699" i="5"/>
  <c r="AA695" i="5"/>
  <c r="AA691" i="5"/>
  <c r="AA687" i="5"/>
  <c r="AA683" i="5"/>
  <c r="AA679" i="5"/>
  <c r="AA675" i="5"/>
  <c r="AA671" i="5"/>
  <c r="AA667" i="5"/>
  <c r="AA663" i="5"/>
  <c r="AA659" i="5"/>
  <c r="AA655" i="5"/>
  <c r="AA651" i="5"/>
  <c r="AA647" i="5"/>
  <c r="AA643" i="5"/>
  <c r="AA639" i="5"/>
  <c r="AA635" i="5"/>
  <c r="AA631" i="5"/>
  <c r="AA627" i="5"/>
  <c r="AA623" i="5"/>
  <c r="AA619" i="5"/>
  <c r="AA615" i="5"/>
  <c r="AA611" i="5"/>
  <c r="AA607" i="5"/>
  <c r="AA603" i="5"/>
  <c r="AA599" i="5"/>
  <c r="AA595" i="5"/>
  <c r="AA591" i="5"/>
  <c r="AA587" i="5"/>
  <c r="AA583" i="5"/>
  <c r="AA579" i="5"/>
  <c r="AA575" i="5"/>
  <c r="AA571" i="5"/>
  <c r="AA567" i="5"/>
  <c r="AA563" i="5"/>
  <c r="AA559" i="5"/>
  <c r="AA555" i="5"/>
  <c r="Z552" i="5"/>
  <c r="Z548" i="5"/>
  <c r="Z544" i="5"/>
  <c r="AA537" i="5"/>
  <c r="Z534" i="5"/>
  <c r="Z527" i="5"/>
  <c r="Z524" i="5"/>
  <c r="AA520" i="5"/>
  <c r="Z517" i="5"/>
  <c r="Z514" i="5"/>
  <c r="AA510" i="5"/>
  <c r="Z507" i="5"/>
  <c r="AA503" i="5"/>
  <c r="AA500" i="5"/>
  <c r="Z497" i="5"/>
  <c r="AA493" i="5"/>
  <c r="AA490" i="5"/>
  <c r="AA483" i="5"/>
  <c r="Z480" i="5"/>
  <c r="AA473" i="5"/>
  <c r="Z470" i="5"/>
  <c r="Z463" i="5"/>
  <c r="Z460" i="5"/>
  <c r="AA456" i="5"/>
  <c r="Z453" i="5"/>
  <c r="Z450" i="5"/>
  <c r="AA446" i="5"/>
  <c r="Z443" i="5"/>
  <c r="Z699" i="5"/>
  <c r="Z683" i="5"/>
  <c r="Z667" i="5"/>
  <c r="Z651" i="5"/>
  <c r="Z635" i="5"/>
  <c r="Z619" i="5"/>
  <c r="Z603" i="5"/>
  <c r="Z587" i="5"/>
  <c r="Z571" i="5"/>
  <c r="Z555" i="5"/>
  <c r="AA540" i="5"/>
  <c r="AA513" i="5"/>
  <c r="Z500" i="5"/>
  <c r="AA486" i="5"/>
  <c r="Z473" i="5"/>
  <c r="AA459" i="5"/>
  <c r="Z446" i="5"/>
  <c r="Z436" i="5"/>
  <c r="AA426" i="5"/>
  <c r="Z410" i="5"/>
  <c r="Z400" i="5"/>
  <c r="Z394" i="5"/>
  <c r="AA390" i="5"/>
  <c r="Z384" i="5"/>
  <c r="AA380" i="5"/>
  <c r="Z373" i="5"/>
  <c r="AA369" i="5"/>
  <c r="Z366" i="5"/>
  <c r="AA362" i="5"/>
  <c r="Z359" i="5"/>
  <c r="AA355" i="5"/>
  <c r="Z352" i="5"/>
  <c r="AA348" i="5"/>
  <c r="Z341" i="5"/>
  <c r="AA337" i="5"/>
  <c r="Z334" i="5"/>
  <c r="AA330" i="5"/>
  <c r="Z327" i="5"/>
  <c r="AA323" i="5"/>
  <c r="Z320" i="5"/>
  <c r="AA316" i="5"/>
  <c r="Z309" i="5"/>
  <c r="AA305" i="5"/>
  <c r="Z302" i="5"/>
  <c r="AA298" i="5"/>
  <c r="Z295" i="5"/>
  <c r="AA291" i="5"/>
  <c r="Z288" i="5"/>
  <c r="AA284" i="5"/>
  <c r="Z277" i="5"/>
  <c r="AA273" i="5"/>
  <c r="Z270" i="5"/>
  <c r="AA266" i="5"/>
  <c r="Z263" i="5"/>
  <c r="Z259" i="5"/>
  <c r="AA255" i="5"/>
  <c r="Z248" i="5"/>
  <c r="AA244" i="5"/>
  <c r="Z241" i="5"/>
  <c r="AA234" i="5"/>
  <c r="Z224" i="5"/>
  <c r="Z221" i="5"/>
  <c r="AA217" i="5"/>
  <c r="Z214" i="5"/>
  <c r="Z211" i="5"/>
  <c r="Z207" i="5"/>
  <c r="Z204" i="5"/>
  <c r="AA200" i="5"/>
  <c r="AA197" i="5"/>
  <c r="Z194" i="5"/>
  <c r="AA190" i="5"/>
  <c r="AA714" i="5"/>
  <c r="AA698" i="5"/>
  <c r="AA682" i="5"/>
  <c r="AA666" i="5"/>
  <c r="AA650" i="5"/>
  <c r="AA634" i="5"/>
  <c r="AA618" i="5"/>
  <c r="AA602" i="5"/>
  <c r="AA586" i="5"/>
  <c r="AA570" i="5"/>
  <c r="AA554" i="5"/>
  <c r="Z540" i="5"/>
  <c r="AA526" i="5"/>
  <c r="Z513" i="5"/>
  <c r="AA499" i="5"/>
  <c r="Z486" i="5"/>
  <c r="AA472" i="5"/>
  <c r="Z459" i="5"/>
  <c r="AA445" i="5"/>
  <c r="AA435" i="5"/>
  <c r="Z426" i="5"/>
  <c r="AA416" i="5"/>
  <c r="AA409" i="5"/>
  <c r="AA399" i="5"/>
  <c r="AA396" i="5"/>
  <c r="AA393" i="5"/>
  <c r="Z390" i="5"/>
  <c r="AA383" i="5"/>
  <c r="Z380" i="5"/>
  <c r="AA376" i="5"/>
  <c r="Z369" i="5"/>
  <c r="AA365" i="5"/>
  <c r="Z362" i="5"/>
  <c r="AA358" i="5"/>
  <c r="Z355" i="5"/>
  <c r="AA351" i="5"/>
  <c r="Z348" i="5"/>
  <c r="AA344" i="5"/>
  <c r="Z337" i="5"/>
  <c r="AA333" i="5"/>
  <c r="Z330" i="5"/>
  <c r="AA326" i="5"/>
  <c r="Z323" i="5"/>
  <c r="AA319" i="5"/>
  <c r="Z316" i="5"/>
  <c r="AA312" i="5"/>
  <c r="Z305" i="5"/>
  <c r="AA301" i="5"/>
  <c r="Z298" i="5"/>
  <c r="AA294" i="5"/>
  <c r="Z291" i="5"/>
  <c r="AA287" i="5"/>
  <c r="Z284" i="5"/>
  <c r="AA280" i="5"/>
  <c r="Z273" i="5"/>
  <c r="AA269" i="5"/>
  <c r="Z266" i="5"/>
  <c r="AA262" i="5"/>
  <c r="AA258" i="5"/>
  <c r="Z255" i="5"/>
  <c r="AA251" i="5"/>
  <c r="AA247" i="5"/>
  <c r="Z244" i="5"/>
  <c r="AA240" i="5"/>
  <c r="AA237" i="5"/>
  <c r="Z234" i="5"/>
  <c r="AA230" i="5"/>
  <c r="AA227" i="5"/>
  <c r="AA223" i="5"/>
  <c r="AA220" i="5"/>
  <c r="Z217" i="5"/>
  <c r="AA210" i="5"/>
  <c r="Z200" i="5"/>
  <c r="Z197" i="5"/>
  <c r="AA193" i="5"/>
  <c r="Z190" i="5"/>
  <c r="Z711" i="5"/>
  <c r="Z695" i="5"/>
  <c r="Z679" i="5"/>
  <c r="Z663" i="5"/>
  <c r="Z647" i="5"/>
  <c r="Z631" i="5"/>
  <c r="Z615" i="5"/>
  <c r="Z599" i="5"/>
  <c r="Z583" i="5"/>
  <c r="Z567" i="5"/>
  <c r="AA551" i="5"/>
  <c r="Z537" i="5"/>
  <c r="AA523" i="5"/>
  <c r="Z510" i="5"/>
  <c r="AA496" i="5"/>
  <c r="Z483" i="5"/>
  <c r="AA469" i="5"/>
  <c r="Z456" i="5"/>
  <c r="Z433" i="5"/>
  <c r="AA425" i="5"/>
  <c r="Z416" i="5"/>
  <c r="AA408" i="5"/>
  <c r="AA402" i="5"/>
  <c r="Z399" i="5"/>
  <c r="Z396" i="5"/>
  <c r="Z393" i="5"/>
  <c r="AA389" i="5"/>
  <c r="AA386" i="5"/>
  <c r="Z383" i="5"/>
  <c r="AA379" i="5"/>
  <c r="Z376" i="5"/>
  <c r="AA372" i="5"/>
  <c r="Z365" i="5"/>
  <c r="AA361" i="5"/>
  <c r="Z358" i="5"/>
  <c r="AA354" i="5"/>
  <c r="Z351" i="5"/>
  <c r="AA347" i="5"/>
  <c r="Z344" i="5"/>
  <c r="AA340" i="5"/>
  <c r="Z333" i="5"/>
  <c r="AA329" i="5"/>
  <c r="Z326" i="5"/>
  <c r="AA322" i="5"/>
  <c r="Z319" i="5"/>
  <c r="AA315" i="5"/>
  <c r="Z312" i="5"/>
  <c r="AA308" i="5"/>
  <c r="Z301" i="5"/>
  <c r="AA297" i="5"/>
  <c r="Z294" i="5"/>
  <c r="AA290" i="5"/>
  <c r="Z287" i="5"/>
  <c r="AA283" i="5"/>
  <c r="Z280" i="5"/>
  <c r="AA276" i="5"/>
  <c r="Z269" i="5"/>
  <c r="AA265" i="5"/>
  <c r="Z262" i="5"/>
  <c r="Z258" i="5"/>
  <c r="AA254" i="5"/>
  <c r="Z251" i="5"/>
  <c r="Z247" i="5"/>
  <c r="Z240" i="5"/>
  <c r="Z237" i="5"/>
  <c r="AA233" i="5"/>
  <c r="Z230" i="5"/>
  <c r="Z227" i="5"/>
  <c r="Z223" i="5"/>
  <c r="Z220" i="5"/>
  <c r="AA216" i="5"/>
  <c r="AA213" i="5"/>
  <c r="Z210" i="5"/>
  <c r="AA206" i="5"/>
  <c r="AA203" i="5"/>
  <c r="AA199" i="5"/>
  <c r="AA196" i="5"/>
  <c r="Z193" i="5"/>
  <c r="AA710" i="5"/>
  <c r="AA694" i="5"/>
  <c r="AA678" i="5"/>
  <c r="AA662" i="5"/>
  <c r="AA646" i="5"/>
  <c r="AA630" i="5"/>
  <c r="AA614" i="5"/>
  <c r="AA598" i="5"/>
  <c r="AA582" i="5"/>
  <c r="AA566" i="5"/>
  <c r="Z551" i="5"/>
  <c r="AA536" i="5"/>
  <c r="Z523" i="5"/>
  <c r="AA509" i="5"/>
  <c r="Z496" i="5"/>
  <c r="Z469" i="5"/>
  <c r="AA455" i="5"/>
  <c r="AA442" i="5"/>
  <c r="AA432" i="5"/>
  <c r="AA415" i="5"/>
  <c r="Z402" i="5"/>
  <c r="AA398" i="5"/>
  <c r="AA392" i="5"/>
  <c r="Z389" i="5"/>
  <c r="Z386" i="5"/>
  <c r="AA382" i="5"/>
  <c r="Z379" i="5"/>
  <c r="AA375" i="5"/>
  <c r="Z372" i="5"/>
  <c r="AA368" i="5"/>
  <c r="Z361" i="5"/>
  <c r="AA357" i="5"/>
  <c r="Z354" i="5"/>
  <c r="AA350" i="5"/>
  <c r="Z347" i="5"/>
  <c r="AA343" i="5"/>
  <c r="Z340" i="5"/>
  <c r="AA336" i="5"/>
  <c r="Z329" i="5"/>
  <c r="AA325" i="5"/>
  <c r="Z322" i="5"/>
  <c r="AA318" i="5"/>
  <c r="Z315" i="5"/>
  <c r="AA311" i="5"/>
  <c r="Z308" i="5"/>
  <c r="AA304" i="5"/>
  <c r="Z297" i="5"/>
  <c r="AA293" i="5"/>
  <c r="Z290" i="5"/>
  <c r="AA286" i="5"/>
  <c r="Z283" i="5"/>
  <c r="AA279" i="5"/>
  <c r="Z276" i="5"/>
  <c r="AA272" i="5"/>
  <c r="Z265" i="5"/>
  <c r="AA261" i="5"/>
  <c r="Z254" i="5"/>
  <c r="AA250" i="5"/>
  <c r="AA243" i="5"/>
  <c r="AA239" i="5"/>
  <c r="AA236" i="5"/>
  <c r="Z233" i="5"/>
  <c r="AA226" i="5"/>
  <c r="Z216" i="5"/>
  <c r="Z213" i="5"/>
  <c r="AA209" i="5"/>
  <c r="Z206" i="5"/>
  <c r="Z203" i="5"/>
  <c r="Z199" i="5"/>
  <c r="Z196" i="5"/>
  <c r="AA192" i="5"/>
  <c r="AA189" i="5"/>
  <c r="Z707" i="5"/>
  <c r="Z691" i="5"/>
  <c r="Z675" i="5"/>
  <c r="Z659" i="5"/>
  <c r="Z643" i="5"/>
  <c r="Z627" i="5"/>
  <c r="Z611" i="5"/>
  <c r="Z595" i="5"/>
  <c r="Z579" i="5"/>
  <c r="Z563" i="5"/>
  <c r="AA547" i="5"/>
  <c r="AA533" i="5"/>
  <c r="Z520" i="5"/>
  <c r="Z493" i="5"/>
  <c r="AA479" i="5"/>
  <c r="AA466" i="5"/>
  <c r="AA439" i="5"/>
  <c r="Z432" i="5"/>
  <c r="AA422" i="5"/>
  <c r="AA406" i="5"/>
  <c r="AA401" i="5"/>
  <c r="Z398" i="5"/>
  <c r="AA395" i="5"/>
  <c r="Z392" i="5"/>
  <c r="AA388" i="5"/>
  <c r="AA385" i="5"/>
  <c r="Z382" i="5"/>
  <c r="AA378" i="5"/>
  <c r="Z375" i="5"/>
  <c r="AA371" i="5"/>
  <c r="Z368" i="5"/>
  <c r="AA364" i="5"/>
  <c r="Z357" i="5"/>
  <c r="AA353" i="5"/>
  <c r="Z350" i="5"/>
  <c r="AA346" i="5"/>
  <c r="Z343" i="5"/>
  <c r="AA339" i="5"/>
  <c r="Z336" i="5"/>
  <c r="AA332" i="5"/>
  <c r="Z325" i="5"/>
  <c r="AA321" i="5"/>
  <c r="Z318" i="5"/>
  <c r="AA314" i="5"/>
  <c r="Z311" i="5"/>
  <c r="AA307" i="5"/>
  <c r="Z304" i="5"/>
  <c r="AA300" i="5"/>
  <c r="Z293" i="5"/>
  <c r="AA289" i="5"/>
  <c r="Z286" i="5"/>
  <c r="AA282" i="5"/>
  <c r="Z279" i="5"/>
  <c r="AA275" i="5"/>
  <c r="Z272" i="5"/>
  <c r="AA268" i="5"/>
  <c r="AA264" i="5"/>
  <c r="Z261" i="5"/>
  <c r="AA257" i="5"/>
  <c r="AA253" i="5"/>
  <c r="Z250" i="5"/>
  <c r="AA246" i="5"/>
  <c r="Z243" i="5"/>
  <c r="Z239" i="5"/>
  <c r="Z236" i="5"/>
  <c r="AA232" i="5"/>
  <c r="AA229" i="5"/>
  <c r="Z226" i="5"/>
  <c r="AA222" i="5"/>
  <c r="AA219" i="5"/>
  <c r="AA215" i="5"/>
  <c r="AA212" i="5"/>
  <c r="Z209" i="5"/>
  <c r="AA202" i="5"/>
  <c r="Z192" i="5"/>
  <c r="Z189" i="5"/>
  <c r="AA706" i="5"/>
  <c r="AA690" i="5"/>
  <c r="AA674" i="5"/>
  <c r="AA658" i="5"/>
  <c r="AA642" i="5"/>
  <c r="AA626" i="5"/>
  <c r="AA610" i="5"/>
  <c r="AA594" i="5"/>
  <c r="AA578" i="5"/>
  <c r="AA562" i="5"/>
  <c r="Z547" i="5"/>
  <c r="Z533" i="5"/>
  <c r="AA519" i="5"/>
  <c r="AA506" i="5"/>
  <c r="Z479" i="5"/>
  <c r="Z466" i="5"/>
  <c r="AA452" i="5"/>
  <c r="Z439" i="5"/>
  <c r="AA429" i="5"/>
  <c r="Z422" i="5"/>
  <c r="Z406" i="5"/>
  <c r="Z401" i="5"/>
  <c r="AA397" i="5"/>
  <c r="Z395" i="5"/>
  <c r="AA391" i="5"/>
  <c r="Z388" i="5"/>
  <c r="Z385" i="5"/>
  <c r="AA381" i="5"/>
  <c r="Z378" i="5"/>
  <c r="AA374" i="5"/>
  <c r="Z371" i="5"/>
  <c r="AA367" i="5"/>
  <c r="Z364" i="5"/>
  <c r="AA360" i="5"/>
  <c r="Z353" i="5"/>
  <c r="AA349" i="5"/>
  <c r="Z346" i="5"/>
  <c r="AA342" i="5"/>
  <c r="Z339" i="5"/>
  <c r="AA335" i="5"/>
  <c r="Z332" i="5"/>
  <c r="AA328" i="5"/>
  <c r="Z321" i="5"/>
  <c r="AA317" i="5"/>
  <c r="Z314" i="5"/>
  <c r="AA310" i="5"/>
  <c r="Z307" i="5"/>
  <c r="AA303" i="5"/>
  <c r="Z300" i="5"/>
  <c r="AA296" i="5"/>
  <c r="Z289" i="5"/>
  <c r="AA285" i="5"/>
  <c r="Z282" i="5"/>
  <c r="AA278" i="5"/>
  <c r="Z275" i="5"/>
  <c r="AA271" i="5"/>
  <c r="Z268" i="5"/>
  <c r="Z264" i="5"/>
  <c r="AA260" i="5"/>
  <c r="Z257" i="5"/>
  <c r="Z253" i="5"/>
  <c r="AA249" i="5"/>
  <c r="Z246" i="5"/>
  <c r="AA242" i="5"/>
  <c r="Z232" i="5"/>
  <c r="Z229" i="5"/>
  <c r="AA225" i="5"/>
  <c r="Z222" i="5"/>
  <c r="Z219" i="5"/>
  <c r="Z215" i="5"/>
  <c r="Z212" i="5"/>
  <c r="AA208" i="5"/>
  <c r="AA205" i="5"/>
  <c r="Z202" i="5"/>
  <c r="AA198" i="5"/>
  <c r="AA195" i="5"/>
  <c r="AA191" i="5"/>
  <c r="AA188" i="5"/>
  <c r="Z703" i="5"/>
  <c r="Z687" i="5"/>
  <c r="Z671" i="5"/>
  <c r="Z655" i="5"/>
  <c r="Z639" i="5"/>
  <c r="Z623" i="5"/>
  <c r="Z607" i="5"/>
  <c r="Z591" i="5"/>
  <c r="Z575" i="5"/>
  <c r="Z559" i="5"/>
  <c r="AA543" i="5"/>
  <c r="AA530" i="5"/>
  <c r="Z503" i="5"/>
  <c r="Z490" i="5"/>
  <c r="AA476" i="5"/>
  <c r="AA449" i="5"/>
  <c r="Z429" i="5"/>
  <c r="AA419" i="5"/>
  <c r="AA412" i="5"/>
  <c r="Z405" i="5"/>
  <c r="Z397" i="5"/>
  <c r="Z391" i="5"/>
  <c r="AA387" i="5"/>
  <c r="Z381" i="5"/>
  <c r="AA377" i="5"/>
  <c r="Z374" i="5"/>
  <c r="AA370" i="5"/>
  <c r="Z367" i="5"/>
  <c r="AA363" i="5"/>
  <c r="Z360" i="5"/>
  <c r="AA356" i="5"/>
  <c r="Z349" i="5"/>
  <c r="AA345" i="5"/>
  <c r="Z342" i="5"/>
  <c r="AA338" i="5"/>
  <c r="Z335" i="5"/>
  <c r="AA331" i="5"/>
  <c r="Z328" i="5"/>
  <c r="AA324" i="5"/>
  <c r="Z317" i="5"/>
  <c r="AA313" i="5"/>
  <c r="Z310" i="5"/>
  <c r="AA306" i="5"/>
  <c r="Z303" i="5"/>
  <c r="AA299" i="5"/>
  <c r="Z296" i="5"/>
  <c r="AA292" i="5"/>
  <c r="Z285" i="5"/>
  <c r="AA281" i="5"/>
  <c r="Z278" i="5"/>
  <c r="AA274" i="5"/>
  <c r="Z271" i="5"/>
  <c r="AA267" i="5"/>
  <c r="Z260" i="5"/>
  <c r="AA256" i="5"/>
  <c r="AA252" i="5"/>
  <c r="Z249" i="5"/>
  <c r="AA245" i="5"/>
  <c r="Z242" i="5"/>
  <c r="AA238" i="5"/>
  <c r="AA235" i="5"/>
  <c r="AA231" i="5"/>
  <c r="AA228" i="5"/>
  <c r="Z225" i="5"/>
  <c r="AA218" i="5"/>
  <c r="Z208" i="5"/>
  <c r="Z205" i="5"/>
  <c r="AA201" i="5"/>
  <c r="Z198" i="5"/>
  <c r="Z195" i="5"/>
  <c r="Z191" i="5"/>
  <c r="AA702" i="5"/>
  <c r="AA574" i="5"/>
  <c r="AA462" i="5"/>
  <c r="Z370" i="5"/>
  <c r="AA341" i="5"/>
  <c r="Z313" i="5"/>
  <c r="Z256" i="5"/>
  <c r="Z228" i="5"/>
  <c r="Z201" i="5"/>
  <c r="AA186" i="5"/>
  <c r="AA182" i="5"/>
  <c r="AA179" i="5"/>
  <c r="AA175" i="5"/>
  <c r="Z172" i="5"/>
  <c r="AA168" i="5"/>
  <c r="Z165" i="5"/>
  <c r="AA161" i="5"/>
  <c r="AA154" i="5"/>
  <c r="AA147" i="5"/>
  <c r="Z140" i="5"/>
  <c r="AA136" i="5"/>
  <c r="Z133" i="5"/>
  <c r="AA129" i="5"/>
  <c r="Z126" i="5"/>
  <c r="AA122" i="5"/>
  <c r="AA115" i="5"/>
  <c r="AA112" i="5"/>
  <c r="Z109" i="5"/>
  <c r="Z106" i="5"/>
  <c r="AA99" i="5"/>
  <c r="AA96" i="5"/>
  <c r="Z93" i="5"/>
  <c r="Z90" i="5"/>
  <c r="AA83" i="5"/>
  <c r="AA80" i="5"/>
  <c r="Z77" i="5"/>
  <c r="Z74" i="5"/>
  <c r="AA67" i="5"/>
  <c r="AA64" i="5"/>
  <c r="Z61" i="5"/>
  <c r="Z58" i="5"/>
  <c r="AA51" i="5"/>
  <c r="AA48" i="5"/>
  <c r="Z45" i="5"/>
  <c r="Z42" i="5"/>
  <c r="AA35" i="5"/>
  <c r="AA32" i="5"/>
  <c r="Z29" i="5"/>
  <c r="Z26" i="5"/>
  <c r="AA19" i="5"/>
  <c r="AA16" i="5"/>
  <c r="Z13" i="5"/>
  <c r="Z10" i="5"/>
  <c r="AA686" i="5"/>
  <c r="Z281" i="5"/>
  <c r="Z186" i="5"/>
  <c r="Z175" i="5"/>
  <c r="Z168" i="5"/>
  <c r="AA670" i="5"/>
  <c r="Z543" i="5"/>
  <c r="AA436" i="5"/>
  <c r="Z363" i="5"/>
  <c r="AA334" i="5"/>
  <c r="Z306" i="5"/>
  <c r="AA277" i="5"/>
  <c r="AA248" i="5"/>
  <c r="AA221" i="5"/>
  <c r="AA194" i="5"/>
  <c r="AA185" i="5"/>
  <c r="AA178" i="5"/>
  <c r="AA174" i="5"/>
  <c r="AA171" i="5"/>
  <c r="AA167" i="5"/>
  <c r="Z164" i="5"/>
  <c r="AA160" i="5"/>
  <c r="Z157" i="5"/>
  <c r="AA153" i="5"/>
  <c r="Z150" i="5"/>
  <c r="AA146" i="5"/>
  <c r="Z143" i="5"/>
  <c r="Z139" i="5"/>
  <c r="AA135" i="5"/>
  <c r="Z132" i="5"/>
  <c r="AA128" i="5"/>
  <c r="Z125" i="5"/>
  <c r="AA121" i="5"/>
  <c r="Z118" i="5"/>
  <c r="AA111" i="5"/>
  <c r="AA108" i="5"/>
  <c r="Z105" i="5"/>
  <c r="Z102" i="5"/>
  <c r="AA95" i="5"/>
  <c r="AA92" i="5"/>
  <c r="Z89" i="5"/>
  <c r="Z86" i="5"/>
  <c r="AA79" i="5"/>
  <c r="AA76" i="5"/>
  <c r="Z73" i="5"/>
  <c r="Z70" i="5"/>
  <c r="AA63" i="5"/>
  <c r="AA60" i="5"/>
  <c r="Z57" i="5"/>
  <c r="Z54" i="5"/>
  <c r="AA47" i="5"/>
  <c r="AA44" i="5"/>
  <c r="Z41" i="5"/>
  <c r="Z38" i="5"/>
  <c r="AA31" i="5"/>
  <c r="AA28" i="5"/>
  <c r="Z25" i="5"/>
  <c r="AA15" i="5"/>
  <c r="AA12" i="5"/>
  <c r="Z9" i="5"/>
  <c r="Z6" i="5"/>
  <c r="Z476" i="5"/>
  <c r="AA288" i="5"/>
  <c r="Z231" i="5"/>
  <c r="Z187" i="5"/>
  <c r="Z183" i="5"/>
  <c r="AA172" i="5"/>
  <c r="Z158" i="5"/>
  <c r="AA133" i="5"/>
  <c r="AA109" i="5"/>
  <c r="AA93" i="5"/>
  <c r="AA77" i="5"/>
  <c r="AA61" i="5"/>
  <c r="Z52" i="5"/>
  <c r="Z36" i="5"/>
  <c r="Z20" i="5"/>
  <c r="AA13" i="5"/>
  <c r="AA654" i="5"/>
  <c r="Z530" i="5"/>
  <c r="Z387" i="5"/>
  <c r="AA359" i="5"/>
  <c r="Z331" i="5"/>
  <c r="AA302" i="5"/>
  <c r="Z274" i="5"/>
  <c r="Z245" i="5"/>
  <c r="Z218" i="5"/>
  <c r="Z185" i="5"/>
  <c r="AA181" i="5"/>
  <c r="Z178" i="5"/>
  <c r="Z174" i="5"/>
  <c r="Z171" i="5"/>
  <c r="Z167" i="5"/>
  <c r="Z160" i="5"/>
  <c r="AA156" i="5"/>
  <c r="Z153" i="5"/>
  <c r="AA149" i="5"/>
  <c r="Z146" i="5"/>
  <c r="AA142" i="5"/>
  <c r="Z135" i="5"/>
  <c r="Z128" i="5"/>
  <c r="AA124" i="5"/>
  <c r="Z121" i="5"/>
  <c r="AA117" i="5"/>
  <c r="AA114" i="5"/>
  <c r="Z111" i="5"/>
  <c r="Z108" i="5"/>
  <c r="AA101" i="5"/>
  <c r="AA98" i="5"/>
  <c r="Z95" i="5"/>
  <c r="Z92" i="5"/>
  <c r="AA85" i="5"/>
  <c r="AA82" i="5"/>
  <c r="Z79" i="5"/>
  <c r="Z76" i="5"/>
  <c r="AA69" i="5"/>
  <c r="AA66" i="5"/>
  <c r="Z63" i="5"/>
  <c r="Z60" i="5"/>
  <c r="AA53" i="5"/>
  <c r="AA50" i="5"/>
  <c r="Z47" i="5"/>
  <c r="Z44" i="5"/>
  <c r="AA37" i="5"/>
  <c r="AA34" i="5"/>
  <c r="Z31" i="5"/>
  <c r="Z28" i="5"/>
  <c r="AA21" i="5"/>
  <c r="AA18" i="5"/>
  <c r="Z15" i="5"/>
  <c r="Z12" i="5"/>
  <c r="AA5" i="5"/>
  <c r="AA400" i="5"/>
  <c r="Z169" i="5"/>
  <c r="Z144" i="5"/>
  <c r="AA106" i="5"/>
  <c r="AA90" i="5"/>
  <c r="Z71" i="5"/>
  <c r="AA45" i="5"/>
  <c r="Z7" i="5"/>
  <c r="AA638" i="5"/>
  <c r="AA516" i="5"/>
  <c r="Z419" i="5"/>
  <c r="AA384" i="5"/>
  <c r="Z356" i="5"/>
  <c r="AA327" i="5"/>
  <c r="Z299" i="5"/>
  <c r="AA270" i="5"/>
  <c r="AA241" i="5"/>
  <c r="AA214" i="5"/>
  <c r="Z188" i="5"/>
  <c r="AA184" i="5"/>
  <c r="Z181" i="5"/>
  <c r="AA177" i="5"/>
  <c r="AA170" i="5"/>
  <c r="AA166" i="5"/>
  <c r="AA163" i="5"/>
  <c r="AA159" i="5"/>
  <c r="Z156" i="5"/>
  <c r="AA152" i="5"/>
  <c r="Z149" i="5"/>
  <c r="AA145" i="5"/>
  <c r="Z142" i="5"/>
  <c r="AA138" i="5"/>
  <c r="AA131" i="5"/>
  <c r="Z124" i="5"/>
  <c r="AA120" i="5"/>
  <c r="Z117" i="5"/>
  <c r="Z114" i="5"/>
  <c r="AA107" i="5"/>
  <c r="AA104" i="5"/>
  <c r="Z101" i="5"/>
  <c r="Z98" i="5"/>
  <c r="AA91" i="5"/>
  <c r="AA88" i="5"/>
  <c r="Z85" i="5"/>
  <c r="Z82" i="5"/>
  <c r="AA75" i="5"/>
  <c r="AA72" i="5"/>
  <c r="Z69" i="5"/>
  <c r="Z66" i="5"/>
  <c r="AA59" i="5"/>
  <c r="AA56" i="5"/>
  <c r="Z53" i="5"/>
  <c r="Z50" i="5"/>
  <c r="AA43" i="5"/>
  <c r="AA40" i="5"/>
  <c r="Z37" i="5"/>
  <c r="Z34" i="5"/>
  <c r="AA27" i="5"/>
  <c r="AA24" i="5"/>
  <c r="Z21" i="5"/>
  <c r="Z18" i="5"/>
  <c r="AA11" i="5"/>
  <c r="AA8" i="5"/>
  <c r="Z5" i="5"/>
  <c r="AA373" i="5"/>
  <c r="Z176" i="5"/>
  <c r="Z155" i="5"/>
  <c r="Z137" i="5"/>
  <c r="Z119" i="5"/>
  <c r="AA58" i="5"/>
  <c r="AA42" i="5"/>
  <c r="AA26" i="5"/>
  <c r="Z338" i="5"/>
  <c r="AA309" i="5"/>
  <c r="Z252" i="5"/>
  <c r="AA224" i="5"/>
  <c r="Z182" i="5"/>
  <c r="Z179" i="5"/>
  <c r="AA164" i="5"/>
  <c r="AA622" i="5"/>
  <c r="AA410" i="5"/>
  <c r="AA352" i="5"/>
  <c r="Z324" i="5"/>
  <c r="AA295" i="5"/>
  <c r="Z267" i="5"/>
  <c r="Z238" i="5"/>
  <c r="AA211" i="5"/>
  <c r="Z184" i="5"/>
  <c r="AA180" i="5"/>
  <c r="Z177" i="5"/>
  <c r="AA173" i="5"/>
  <c r="Z170" i="5"/>
  <c r="Z166" i="5"/>
  <c r="Z163" i="5"/>
  <c r="Z159" i="5"/>
  <c r="Z152" i="5"/>
  <c r="AA148" i="5"/>
  <c r="Z145" i="5"/>
  <c r="AA141" i="5"/>
  <c r="Z138" i="5"/>
  <c r="AA134" i="5"/>
  <c r="Z131" i="5"/>
  <c r="AA127" i="5"/>
  <c r="AA123" i="5"/>
  <c r="Z120" i="5"/>
  <c r="AA113" i="5"/>
  <c r="AA110" i="5"/>
  <c r="Z107" i="5"/>
  <c r="Z104" i="5"/>
  <c r="AA97" i="5"/>
  <c r="AA94" i="5"/>
  <c r="Z91" i="5"/>
  <c r="Z88" i="5"/>
  <c r="AA81" i="5"/>
  <c r="AA78" i="5"/>
  <c r="Z75" i="5"/>
  <c r="Z72" i="5"/>
  <c r="AA65" i="5"/>
  <c r="AA62" i="5"/>
  <c r="Z59" i="5"/>
  <c r="Z56" i="5"/>
  <c r="AA49" i="5"/>
  <c r="AA46" i="5"/>
  <c r="Z43" i="5"/>
  <c r="Z40" i="5"/>
  <c r="AA33" i="5"/>
  <c r="AA30" i="5"/>
  <c r="Z27" i="5"/>
  <c r="AA17" i="5"/>
  <c r="AA14" i="5"/>
  <c r="Z11" i="5"/>
  <c r="Z8" i="5"/>
  <c r="AA590" i="5"/>
  <c r="Z162" i="5"/>
  <c r="AA140" i="5"/>
  <c r="AA126" i="5"/>
  <c r="Z100" i="5"/>
  <c r="Z84" i="5"/>
  <c r="Z68" i="5"/>
  <c r="Z55" i="5"/>
  <c r="Z39" i="5"/>
  <c r="AA29" i="5"/>
  <c r="AA10" i="5"/>
  <c r="AA606" i="5"/>
  <c r="AA489" i="5"/>
  <c r="Z403" i="5"/>
  <c r="Z377" i="5"/>
  <c r="AA320" i="5"/>
  <c r="Z292" i="5"/>
  <c r="AA263" i="5"/>
  <c r="Z235" i="5"/>
  <c r="AA207" i="5"/>
  <c r="AA187" i="5"/>
  <c r="AA183" i="5"/>
  <c r="Z180" i="5"/>
  <c r="AA176" i="5"/>
  <c r="Z173" i="5"/>
  <c r="AA169" i="5"/>
  <c r="AA162" i="5"/>
  <c r="AA158" i="5"/>
  <c r="AA155" i="5"/>
  <c r="AA151" i="5"/>
  <c r="Z148" i="5"/>
  <c r="AA144" i="5"/>
  <c r="Z141" i="5"/>
  <c r="AA137" i="5"/>
  <c r="Z134" i="5"/>
  <c r="AA130" i="5"/>
  <c r="Z127" i="5"/>
  <c r="Z123" i="5"/>
  <c r="AA119" i="5"/>
  <c r="AA116" i="5"/>
  <c r="Z113" i="5"/>
  <c r="Z110" i="5"/>
  <c r="AA103" i="5"/>
  <c r="AA100" i="5"/>
  <c r="Z97" i="5"/>
  <c r="Z94" i="5"/>
  <c r="AA87" i="5"/>
  <c r="AA84" i="5"/>
  <c r="Z81" i="5"/>
  <c r="Z78" i="5"/>
  <c r="AA71" i="5"/>
  <c r="AA68" i="5"/>
  <c r="Z65" i="5"/>
  <c r="Z62" i="5"/>
  <c r="AA55" i="5"/>
  <c r="AA52" i="5"/>
  <c r="Z49" i="5"/>
  <c r="Z46" i="5"/>
  <c r="AA39" i="5"/>
  <c r="AA36" i="5"/>
  <c r="Z33" i="5"/>
  <c r="Z30" i="5"/>
  <c r="AA23" i="5"/>
  <c r="AA20" i="5"/>
  <c r="Z17" i="5"/>
  <c r="Z14" i="5"/>
  <c r="AA7" i="5"/>
  <c r="Z345" i="5"/>
  <c r="AA259" i="5"/>
  <c r="AA204" i="5"/>
  <c r="AA165" i="5"/>
  <c r="Z151" i="5"/>
  <c r="Z130" i="5"/>
  <c r="Z116" i="5"/>
  <c r="Z103" i="5"/>
  <c r="Z87" i="5"/>
  <c r="AA74" i="5"/>
  <c r="AA558" i="5"/>
  <c r="Z147" i="5"/>
  <c r="AA118" i="5"/>
  <c r="Z67" i="5"/>
  <c r="AA41" i="5"/>
  <c r="Z16" i="5"/>
  <c r="Z449" i="5"/>
  <c r="AA143" i="5"/>
  <c r="Z115" i="5"/>
  <c r="AA89" i="5"/>
  <c r="Z64" i="5"/>
  <c r="AA38" i="5"/>
  <c r="AA394" i="5"/>
  <c r="AA139" i="5"/>
  <c r="Z112" i="5"/>
  <c r="AA86" i="5"/>
  <c r="Z35" i="5"/>
  <c r="AA9" i="5"/>
  <c r="AA366" i="5"/>
  <c r="Z136" i="5"/>
  <c r="Z83" i="5"/>
  <c r="AA57" i="5"/>
  <c r="Z32" i="5"/>
  <c r="AA6" i="5"/>
  <c r="Z161" i="5"/>
  <c r="AA132" i="5"/>
  <c r="AA105" i="5"/>
  <c r="Z80" i="5"/>
  <c r="AA54" i="5"/>
  <c r="AA157" i="5"/>
  <c r="Z129" i="5"/>
  <c r="AA102" i="5"/>
  <c r="Z51" i="5"/>
  <c r="AA25" i="5"/>
  <c r="AA150" i="5"/>
  <c r="Z96" i="5"/>
  <c r="Z154" i="5"/>
  <c r="AA125" i="5"/>
  <c r="Z99" i="5"/>
  <c r="AA73" i="5"/>
  <c r="Z48" i="5"/>
  <c r="AA22" i="5"/>
  <c r="Z122" i="5"/>
  <c r="AA70" i="5"/>
  <c r="Z19" i="5"/>
  <c r="AG319" i="4"/>
  <c r="AG156" i="4"/>
  <c r="AG611" i="4"/>
  <c r="AG465" i="4"/>
  <c r="AG17" i="4"/>
  <c r="AG565" i="4"/>
  <c r="AG273" i="4"/>
  <c r="AG708" i="4"/>
  <c r="AG419" i="4"/>
  <c r="AG92" i="4"/>
  <c r="I8" i="3"/>
  <c r="I52" i="3"/>
  <c r="I16" i="3"/>
  <c r="I21" i="3"/>
  <c r="I68" i="3"/>
  <c r="I274" i="3"/>
  <c r="I84" i="3"/>
  <c r="I124" i="3"/>
  <c r="I19" i="3"/>
  <c r="I37" i="3"/>
  <c r="I132" i="3"/>
  <c r="I20" i="3"/>
  <c r="I32" i="3"/>
  <c r="I53" i="3"/>
  <c r="I76" i="3"/>
  <c r="I92" i="3"/>
  <c r="I409" i="3"/>
  <c r="I13" i="3"/>
  <c r="I36" i="3"/>
  <c r="I12" i="3"/>
  <c r="I24" i="3"/>
  <c r="I35" i="3"/>
  <c r="I61" i="3"/>
  <c r="I100" i="3"/>
  <c r="AD345" i="3"/>
  <c r="I11" i="3"/>
  <c r="I29" i="3"/>
  <c r="I60" i="3"/>
  <c r="I108" i="3"/>
  <c r="I146" i="3"/>
  <c r="I5" i="3"/>
  <c r="I28" i="3"/>
  <c r="I40" i="3"/>
  <c r="I45" i="3"/>
  <c r="I116" i="3"/>
  <c r="I210" i="3"/>
  <c r="I69" i="3"/>
  <c r="I77" i="3"/>
  <c r="I85" i="3"/>
  <c r="I93" i="3"/>
  <c r="I101" i="3"/>
  <c r="I109" i="3"/>
  <c r="I117" i="3"/>
  <c r="I125" i="3"/>
  <c r="I133" i="3"/>
  <c r="I170" i="3"/>
  <c r="I234" i="3"/>
  <c r="I298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94" i="3"/>
  <c r="I258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54" i="3"/>
  <c r="I218" i="3"/>
  <c r="I282" i="3"/>
  <c r="I473" i="3"/>
  <c r="I48" i="3"/>
  <c r="I56" i="3"/>
  <c r="I64" i="3"/>
  <c r="I72" i="3"/>
  <c r="I80" i="3"/>
  <c r="I88" i="3"/>
  <c r="I96" i="3"/>
  <c r="I104" i="3"/>
  <c r="I112" i="3"/>
  <c r="I120" i="3"/>
  <c r="I128" i="3"/>
  <c r="I178" i="3"/>
  <c r="I242" i="3"/>
  <c r="I306" i="3"/>
  <c r="I557" i="3"/>
  <c r="I9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8" i="3"/>
  <c r="I202" i="3"/>
  <c r="I266" i="3"/>
  <c r="I715" i="3"/>
  <c r="I707" i="3"/>
  <c r="I699" i="3"/>
  <c r="I691" i="3"/>
  <c r="I683" i="3"/>
  <c r="I675" i="3"/>
  <c r="I667" i="3"/>
  <c r="I659" i="3"/>
  <c r="I651" i="3"/>
  <c r="I643" i="3"/>
  <c r="I635" i="3"/>
  <c r="I627" i="3"/>
  <c r="I619" i="3"/>
  <c r="I611" i="3"/>
  <c r="I603" i="3"/>
  <c r="I595" i="3"/>
  <c r="I587" i="3"/>
  <c r="I579" i="3"/>
  <c r="I571" i="3"/>
  <c r="I563" i="3"/>
  <c r="I555" i="3"/>
  <c r="I547" i="3"/>
  <c r="I539" i="3"/>
  <c r="I531" i="3"/>
  <c r="I523" i="3"/>
  <c r="I515" i="3"/>
  <c r="I507" i="3"/>
  <c r="I499" i="3"/>
  <c r="I714" i="3"/>
  <c r="I706" i="3"/>
  <c r="I698" i="3"/>
  <c r="I690" i="3"/>
  <c r="I682" i="3"/>
  <c r="I674" i="3"/>
  <c r="I666" i="3"/>
  <c r="I658" i="3"/>
  <c r="I650" i="3"/>
  <c r="I642" i="3"/>
  <c r="I634" i="3"/>
  <c r="I626" i="3"/>
  <c r="I618" i="3"/>
  <c r="I610" i="3"/>
  <c r="I602" i="3"/>
  <c r="I594" i="3"/>
  <c r="I586" i="3"/>
  <c r="I578" i="3"/>
  <c r="I570" i="3"/>
  <c r="I562" i="3"/>
  <c r="I554" i="3"/>
  <c r="I546" i="3"/>
  <c r="I538" i="3"/>
  <c r="I530" i="3"/>
  <c r="I522" i="3"/>
  <c r="I514" i="3"/>
  <c r="I506" i="3"/>
  <c r="I498" i="3"/>
  <c r="I713" i="3"/>
  <c r="I705" i="3"/>
  <c r="I697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7" i="3"/>
  <c r="I569" i="3"/>
  <c r="I561" i="3"/>
  <c r="I553" i="3"/>
  <c r="I545" i="3"/>
  <c r="I537" i="3"/>
  <c r="I529" i="3"/>
  <c r="I521" i="3"/>
  <c r="I513" i="3"/>
  <c r="I505" i="3"/>
  <c r="I497" i="3"/>
  <c r="I712" i="3"/>
  <c r="I704" i="3"/>
  <c r="I696" i="3"/>
  <c r="I688" i="3"/>
  <c r="I680" i="3"/>
  <c r="I672" i="3"/>
  <c r="I664" i="3"/>
  <c r="I656" i="3"/>
  <c r="I648" i="3"/>
  <c r="I640" i="3"/>
  <c r="I632" i="3"/>
  <c r="I624" i="3"/>
  <c r="I616" i="3"/>
  <c r="I608" i="3"/>
  <c r="I600" i="3"/>
  <c r="I592" i="3"/>
  <c r="I584" i="3"/>
  <c r="I576" i="3"/>
  <c r="I568" i="3"/>
  <c r="I560" i="3"/>
  <c r="I552" i="3"/>
  <c r="I544" i="3"/>
  <c r="I536" i="3"/>
  <c r="I528" i="3"/>
  <c r="I520" i="3"/>
  <c r="I512" i="3"/>
  <c r="I504" i="3"/>
  <c r="I496" i="3"/>
  <c r="I711" i="3"/>
  <c r="I703" i="3"/>
  <c r="I695" i="3"/>
  <c r="I687" i="3"/>
  <c r="I679" i="3"/>
  <c r="I671" i="3"/>
  <c r="I663" i="3"/>
  <c r="I655" i="3"/>
  <c r="I647" i="3"/>
  <c r="I639" i="3"/>
  <c r="I631" i="3"/>
  <c r="I623" i="3"/>
  <c r="I615" i="3"/>
  <c r="I607" i="3"/>
  <c r="I599" i="3"/>
  <c r="I591" i="3"/>
  <c r="I583" i="3"/>
  <c r="I575" i="3"/>
  <c r="I567" i="3"/>
  <c r="I559" i="3"/>
  <c r="I551" i="3"/>
  <c r="I543" i="3"/>
  <c r="I535" i="3"/>
  <c r="I527" i="3"/>
  <c r="I519" i="3"/>
  <c r="I511" i="3"/>
  <c r="I503" i="3"/>
  <c r="I495" i="3"/>
  <c r="I710" i="3"/>
  <c r="I702" i="3"/>
  <c r="I694" i="3"/>
  <c r="I686" i="3"/>
  <c r="I678" i="3"/>
  <c r="I670" i="3"/>
  <c r="I662" i="3"/>
  <c r="I654" i="3"/>
  <c r="I646" i="3"/>
  <c r="I638" i="3"/>
  <c r="I630" i="3"/>
  <c r="I622" i="3"/>
  <c r="I614" i="3"/>
  <c r="I606" i="3"/>
  <c r="I598" i="3"/>
  <c r="I590" i="3"/>
  <c r="I582" i="3"/>
  <c r="I574" i="3"/>
  <c r="I566" i="3"/>
  <c r="I558" i="3"/>
  <c r="I550" i="3"/>
  <c r="I542" i="3"/>
  <c r="I534" i="3"/>
  <c r="I526" i="3"/>
  <c r="I518" i="3"/>
  <c r="I510" i="3"/>
  <c r="I502" i="3"/>
  <c r="I494" i="3"/>
  <c r="I488" i="3"/>
  <c r="I480" i="3"/>
  <c r="I472" i="3"/>
  <c r="I464" i="3"/>
  <c r="I456" i="3"/>
  <c r="I448" i="3"/>
  <c r="I440" i="3"/>
  <c r="I432" i="3"/>
  <c r="I424" i="3"/>
  <c r="I416" i="3"/>
  <c r="I408" i="3"/>
  <c r="I400" i="3"/>
  <c r="I392" i="3"/>
  <c r="I384" i="3"/>
  <c r="I376" i="3"/>
  <c r="I368" i="3"/>
  <c r="I360" i="3"/>
  <c r="I352" i="3"/>
  <c r="I344" i="3"/>
  <c r="I336" i="3"/>
  <c r="I328" i="3"/>
  <c r="I693" i="3"/>
  <c r="I692" i="3"/>
  <c r="I661" i="3"/>
  <c r="I660" i="3"/>
  <c r="I629" i="3"/>
  <c r="I628" i="3"/>
  <c r="I597" i="3"/>
  <c r="I596" i="3"/>
  <c r="I565" i="3"/>
  <c r="I564" i="3"/>
  <c r="I533" i="3"/>
  <c r="I532" i="3"/>
  <c r="I501" i="3"/>
  <c r="I500" i="3"/>
  <c r="I487" i="3"/>
  <c r="I479" i="3"/>
  <c r="I471" i="3"/>
  <c r="I463" i="3"/>
  <c r="I455" i="3"/>
  <c r="I447" i="3"/>
  <c r="I439" i="3"/>
  <c r="I431" i="3"/>
  <c r="I423" i="3"/>
  <c r="I415" i="3"/>
  <c r="I407" i="3"/>
  <c r="I399" i="3"/>
  <c r="I391" i="3"/>
  <c r="I383" i="3"/>
  <c r="I375" i="3"/>
  <c r="I367" i="3"/>
  <c r="I359" i="3"/>
  <c r="I351" i="3"/>
  <c r="I343" i="3"/>
  <c r="I335" i="3"/>
  <c r="I327" i="3"/>
  <c r="I486" i="3"/>
  <c r="I478" i="3"/>
  <c r="I470" i="3"/>
  <c r="I462" i="3"/>
  <c r="I454" i="3"/>
  <c r="I446" i="3"/>
  <c r="I438" i="3"/>
  <c r="I430" i="3"/>
  <c r="I422" i="3"/>
  <c r="I414" i="3"/>
  <c r="I406" i="3"/>
  <c r="I398" i="3"/>
  <c r="I390" i="3"/>
  <c r="I382" i="3"/>
  <c r="I374" i="3"/>
  <c r="I366" i="3"/>
  <c r="I358" i="3"/>
  <c r="I350" i="3"/>
  <c r="I342" i="3"/>
  <c r="I334" i="3"/>
  <c r="I326" i="3"/>
  <c r="I701" i="3"/>
  <c r="I700" i="3"/>
  <c r="I669" i="3"/>
  <c r="I668" i="3"/>
  <c r="I637" i="3"/>
  <c r="I636" i="3"/>
  <c r="I605" i="3"/>
  <c r="I604" i="3"/>
  <c r="I573" i="3"/>
  <c r="I572" i="3"/>
  <c r="I541" i="3"/>
  <c r="I540" i="3"/>
  <c r="I509" i="3"/>
  <c r="I508" i="3"/>
  <c r="I485" i="3"/>
  <c r="I477" i="3"/>
  <c r="I469" i="3"/>
  <c r="I461" i="3"/>
  <c r="I453" i="3"/>
  <c r="I445" i="3"/>
  <c r="I437" i="3"/>
  <c r="I429" i="3"/>
  <c r="I421" i="3"/>
  <c r="I413" i="3"/>
  <c r="I405" i="3"/>
  <c r="I397" i="3"/>
  <c r="I389" i="3"/>
  <c r="I381" i="3"/>
  <c r="I373" i="3"/>
  <c r="I365" i="3"/>
  <c r="I357" i="3"/>
  <c r="I349" i="3"/>
  <c r="I341" i="3"/>
  <c r="I333" i="3"/>
  <c r="I325" i="3"/>
  <c r="I484" i="3"/>
  <c r="I476" i="3"/>
  <c r="I468" i="3"/>
  <c r="I460" i="3"/>
  <c r="I452" i="3"/>
  <c r="I444" i="3"/>
  <c r="I436" i="3"/>
  <c r="I428" i="3"/>
  <c r="I420" i="3"/>
  <c r="I412" i="3"/>
  <c r="I404" i="3"/>
  <c r="I396" i="3"/>
  <c r="I388" i="3"/>
  <c r="I380" i="3"/>
  <c r="I372" i="3"/>
  <c r="I364" i="3"/>
  <c r="I356" i="3"/>
  <c r="I348" i="3"/>
  <c r="I340" i="3"/>
  <c r="I332" i="3"/>
  <c r="I324" i="3"/>
  <c r="I709" i="3"/>
  <c r="I708" i="3"/>
  <c r="I677" i="3"/>
  <c r="I676" i="3"/>
  <c r="I645" i="3"/>
  <c r="I644" i="3"/>
  <c r="I613" i="3"/>
  <c r="I612" i="3"/>
  <c r="I581" i="3"/>
  <c r="I580" i="3"/>
  <c r="I549" i="3"/>
  <c r="I548" i="3"/>
  <c r="I517" i="3"/>
  <c r="I516" i="3"/>
  <c r="I483" i="3"/>
  <c r="I475" i="3"/>
  <c r="I467" i="3"/>
  <c r="I459" i="3"/>
  <c r="I451" i="3"/>
  <c r="I443" i="3"/>
  <c r="I435" i="3"/>
  <c r="I427" i="3"/>
  <c r="I419" i="3"/>
  <c r="I411" i="3"/>
  <c r="I403" i="3"/>
  <c r="I395" i="3"/>
  <c r="I387" i="3"/>
  <c r="I379" i="3"/>
  <c r="I371" i="3"/>
  <c r="I363" i="3"/>
  <c r="I355" i="3"/>
  <c r="I347" i="3"/>
  <c r="I339" i="3"/>
  <c r="I331" i="3"/>
  <c r="I323" i="3"/>
  <c r="I491" i="3"/>
  <c r="I490" i="3"/>
  <c r="I482" i="3"/>
  <c r="I474" i="3"/>
  <c r="I466" i="3"/>
  <c r="I458" i="3"/>
  <c r="I450" i="3"/>
  <c r="I442" i="3"/>
  <c r="I434" i="3"/>
  <c r="I426" i="3"/>
  <c r="I418" i="3"/>
  <c r="I410" i="3"/>
  <c r="I402" i="3"/>
  <c r="I394" i="3"/>
  <c r="I386" i="3"/>
  <c r="I378" i="3"/>
  <c r="I370" i="3"/>
  <c r="I362" i="3"/>
  <c r="I354" i="3"/>
  <c r="I346" i="3"/>
  <c r="I338" i="3"/>
  <c r="I330" i="3"/>
  <c r="I620" i="3"/>
  <c r="I449" i="3"/>
  <c r="I385" i="3"/>
  <c r="I313" i="3"/>
  <c r="I305" i="3"/>
  <c r="I297" i="3"/>
  <c r="I289" i="3"/>
  <c r="I28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621" i="3"/>
  <c r="I524" i="3"/>
  <c r="I489" i="3"/>
  <c r="I425" i="3"/>
  <c r="I361" i="3"/>
  <c r="I322" i="3"/>
  <c r="I321" i="3"/>
  <c r="I320" i="3"/>
  <c r="I312" i="3"/>
  <c r="I304" i="3"/>
  <c r="I296" i="3"/>
  <c r="I288" i="3"/>
  <c r="I280" i="3"/>
  <c r="I272" i="3"/>
  <c r="I264" i="3"/>
  <c r="I256" i="3"/>
  <c r="I248" i="3"/>
  <c r="I240" i="3"/>
  <c r="I232" i="3"/>
  <c r="I224" i="3"/>
  <c r="I216" i="3"/>
  <c r="I208" i="3"/>
  <c r="I200" i="3"/>
  <c r="I192" i="3"/>
  <c r="I184" i="3"/>
  <c r="I176" i="3"/>
  <c r="I168" i="3"/>
  <c r="I160" i="3"/>
  <c r="I152" i="3"/>
  <c r="I144" i="3"/>
  <c r="I136" i="3"/>
  <c r="I684" i="3"/>
  <c r="I525" i="3"/>
  <c r="I465" i="3"/>
  <c r="I401" i="3"/>
  <c r="I337" i="3"/>
  <c r="I319" i="3"/>
  <c r="I311" i="3"/>
  <c r="I303" i="3"/>
  <c r="I295" i="3"/>
  <c r="I287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685" i="3"/>
  <c r="I588" i="3"/>
  <c r="I441" i="3"/>
  <c r="I377" i="3"/>
  <c r="I318" i="3"/>
  <c r="I310" i="3"/>
  <c r="I302" i="3"/>
  <c r="I294" i="3"/>
  <c r="I286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82" i="3"/>
  <c r="I174" i="3"/>
  <c r="I166" i="3"/>
  <c r="I158" i="3"/>
  <c r="I150" i="3"/>
  <c r="I142" i="3"/>
  <c r="I589" i="3"/>
  <c r="I492" i="3"/>
  <c r="I481" i="3"/>
  <c r="I417" i="3"/>
  <c r="I353" i="3"/>
  <c r="I317" i="3"/>
  <c r="I309" i="3"/>
  <c r="I301" i="3"/>
  <c r="I293" i="3"/>
  <c r="I285" i="3"/>
  <c r="I277" i="3"/>
  <c r="I269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652" i="3"/>
  <c r="I493" i="3"/>
  <c r="I457" i="3"/>
  <c r="I393" i="3"/>
  <c r="I329" i="3"/>
  <c r="I316" i="3"/>
  <c r="I308" i="3"/>
  <c r="I300" i="3"/>
  <c r="I292" i="3"/>
  <c r="I284" i="3"/>
  <c r="I276" i="3"/>
  <c r="I268" i="3"/>
  <c r="I260" i="3"/>
  <c r="I252" i="3"/>
  <c r="I244" i="3"/>
  <c r="I236" i="3"/>
  <c r="I228" i="3"/>
  <c r="I220" i="3"/>
  <c r="I212" i="3"/>
  <c r="I204" i="3"/>
  <c r="I196" i="3"/>
  <c r="I188" i="3"/>
  <c r="I180" i="3"/>
  <c r="I172" i="3"/>
  <c r="I164" i="3"/>
  <c r="I156" i="3"/>
  <c r="I148" i="3"/>
  <c r="I140" i="3"/>
  <c r="I653" i="3"/>
  <c r="I556" i="3"/>
  <c r="I433" i="3"/>
  <c r="I369" i="3"/>
  <c r="I315" i="3"/>
  <c r="I307" i="3"/>
  <c r="I299" i="3"/>
  <c r="I291" i="3"/>
  <c r="I283" i="3"/>
  <c r="I275" i="3"/>
  <c r="I267" i="3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62" i="3"/>
  <c r="I226" i="3"/>
  <c r="I290" i="3"/>
  <c r="I43" i="3"/>
  <c r="I51" i="3"/>
  <c r="I59" i="3"/>
  <c r="I67" i="3"/>
  <c r="I75" i="3"/>
  <c r="I83" i="3"/>
  <c r="I91" i="3"/>
  <c r="I99" i="3"/>
  <c r="I107" i="3"/>
  <c r="I115" i="3"/>
  <c r="I123" i="3"/>
  <c r="I131" i="3"/>
  <c r="I186" i="3"/>
  <c r="I250" i="3"/>
  <c r="I314" i="3"/>
  <c r="AC292" i="5" l="1"/>
  <c r="AD292" i="5" s="1"/>
  <c r="AC531" i="5"/>
  <c r="AD531" i="5" s="1"/>
  <c r="AC442" i="5"/>
  <c r="AD442" i="5" s="1"/>
  <c r="AC465" i="5"/>
  <c r="AD465" i="5" s="1"/>
  <c r="AC643" i="5"/>
  <c r="AD643" i="5" s="1"/>
  <c r="AC19" i="5"/>
  <c r="AD19" i="5" s="1"/>
  <c r="AC270" i="5"/>
  <c r="AD270" i="5" s="1"/>
  <c r="AC506" i="5"/>
  <c r="AD506" i="5" s="1"/>
  <c r="AC591" i="5"/>
  <c r="AD591" i="5" s="1"/>
  <c r="AC16" i="5"/>
  <c r="AD16" i="5" s="1"/>
  <c r="AC208" i="5"/>
  <c r="AD208" i="5" s="1"/>
  <c r="AC83" i="5"/>
  <c r="AD83" i="5" s="1"/>
  <c r="AC651" i="5"/>
  <c r="AD651" i="5" s="1"/>
  <c r="AC245" i="5"/>
  <c r="AD245" i="5" s="1"/>
  <c r="AC83" i="3"/>
  <c r="AD83" i="3" s="1"/>
  <c r="AC556" i="3"/>
  <c r="AD556" i="3" s="1"/>
  <c r="AF556" i="4"/>
  <c r="AC141" i="3"/>
  <c r="AD141" i="3" s="1"/>
  <c r="AF141" i="4"/>
  <c r="AC238" i="3"/>
  <c r="AD238" i="3" s="1"/>
  <c r="AF238" i="4"/>
  <c r="AC401" i="3"/>
  <c r="AD401" i="3" s="1"/>
  <c r="AF401" i="4"/>
  <c r="AC361" i="3"/>
  <c r="AD361" i="3" s="1"/>
  <c r="AF361" i="4"/>
  <c r="AC402" i="3"/>
  <c r="AD402" i="3" s="1"/>
  <c r="AF402" i="4"/>
  <c r="AC612" i="3"/>
  <c r="AD612" i="3" s="1"/>
  <c r="AF612" i="4"/>
  <c r="AC333" i="3"/>
  <c r="AD333" i="3" s="1"/>
  <c r="AF333" i="4"/>
  <c r="AC374" i="3"/>
  <c r="AD374" i="3" s="1"/>
  <c r="AF374" i="4"/>
  <c r="AC564" i="3"/>
  <c r="AD564" i="3" s="1"/>
  <c r="AC566" i="3"/>
  <c r="AD566" i="3" s="1"/>
  <c r="AF566" i="4"/>
  <c r="AC663" i="3"/>
  <c r="AD663" i="3" s="1"/>
  <c r="AF663" i="4"/>
  <c r="AC537" i="3"/>
  <c r="AD537" i="3" s="1"/>
  <c r="AF537" i="4"/>
  <c r="AC714" i="3"/>
  <c r="AD714" i="3" s="1"/>
  <c r="AF714" i="4"/>
  <c r="AC103" i="3"/>
  <c r="AD103" i="3" s="1"/>
  <c r="AF103" i="4"/>
  <c r="AC12" i="3"/>
  <c r="AD12" i="3" s="1"/>
  <c r="AF12" i="4"/>
  <c r="AC75" i="3"/>
  <c r="AD75" i="3" s="1"/>
  <c r="AF75" i="4"/>
  <c r="AC212" i="3"/>
  <c r="AD212" i="3" s="1"/>
  <c r="AF212" i="4"/>
  <c r="AC229" i="3"/>
  <c r="AD229" i="3" s="1"/>
  <c r="AF229" i="4"/>
  <c r="AC263" i="3"/>
  <c r="AD263" i="3" s="1"/>
  <c r="AF263" i="4"/>
  <c r="AC330" i="3"/>
  <c r="AD330" i="3" s="1"/>
  <c r="AF330" i="4"/>
  <c r="AC428" i="3"/>
  <c r="AD428" i="3" s="1"/>
  <c r="AF428" i="4"/>
  <c r="AC375" i="3"/>
  <c r="AD375" i="3" s="1"/>
  <c r="AF375" i="4"/>
  <c r="AC671" i="3"/>
  <c r="AD671" i="3" s="1"/>
  <c r="AF671" i="4"/>
  <c r="AC138" i="3"/>
  <c r="AD138" i="3" s="1"/>
  <c r="AC195" i="3"/>
  <c r="AD195" i="3" s="1"/>
  <c r="AF195" i="4"/>
  <c r="AC441" i="3"/>
  <c r="AD441" i="3" s="1"/>
  <c r="AF441" i="4"/>
  <c r="AC273" i="3"/>
  <c r="AD273" i="3" s="1"/>
  <c r="AF273" i="4"/>
  <c r="AC356" i="3"/>
  <c r="AD356" i="3" s="1"/>
  <c r="AF356" i="4"/>
  <c r="AC390" i="3"/>
  <c r="AD390" i="3" s="1"/>
  <c r="AC344" i="3"/>
  <c r="AD344" i="3" s="1"/>
  <c r="AF344" i="4"/>
  <c r="AC599" i="3"/>
  <c r="AD599" i="3" s="1"/>
  <c r="AF599" i="4"/>
  <c r="AC553" i="3"/>
  <c r="AD553" i="3" s="1"/>
  <c r="AF553" i="4"/>
  <c r="AC507" i="3"/>
  <c r="AD507" i="3" s="1"/>
  <c r="AF507" i="4"/>
  <c r="AC587" i="3"/>
  <c r="AD587" i="3" s="1"/>
  <c r="AF587" i="4"/>
  <c r="AC667" i="3"/>
  <c r="AD667" i="3" s="1"/>
  <c r="AF667" i="4"/>
  <c r="AC128" i="3"/>
  <c r="AD128" i="3" s="1"/>
  <c r="AF128" i="4"/>
  <c r="AC48" i="3"/>
  <c r="AD48" i="3" s="1"/>
  <c r="AF48" i="4"/>
  <c r="AC78" i="3"/>
  <c r="AD78" i="3" s="1"/>
  <c r="AF78" i="4"/>
  <c r="AC298" i="3"/>
  <c r="AD298" i="3" s="1"/>
  <c r="AF298" i="4"/>
  <c r="AC77" i="3"/>
  <c r="AD77" i="3" s="1"/>
  <c r="AF77" i="4"/>
  <c r="AC60" i="3"/>
  <c r="AD60" i="3" s="1"/>
  <c r="AF60" i="4"/>
  <c r="AC13" i="3"/>
  <c r="AD13" i="3" s="1"/>
  <c r="AF13" i="4"/>
  <c r="AC19" i="3"/>
  <c r="AD19" i="3" s="1"/>
  <c r="AF19" i="4"/>
  <c r="AC179" i="3"/>
  <c r="AD179" i="3" s="1"/>
  <c r="AF179" i="4"/>
  <c r="AC284" i="3"/>
  <c r="AD284" i="3" s="1"/>
  <c r="AF284" i="4"/>
  <c r="AC301" i="3"/>
  <c r="AD301" i="3" s="1"/>
  <c r="AF301" i="4"/>
  <c r="AC175" i="3"/>
  <c r="AD175" i="3" s="1"/>
  <c r="AF175" i="4"/>
  <c r="AC264" i="3"/>
  <c r="AD264" i="3" s="1"/>
  <c r="AF264" i="4"/>
  <c r="AC620" i="3"/>
  <c r="AD620" i="3" s="1"/>
  <c r="AF620" i="4"/>
  <c r="AC459" i="3"/>
  <c r="AD459" i="3" s="1"/>
  <c r="AF459" i="4"/>
  <c r="AC420" i="3"/>
  <c r="AD420" i="3" s="1"/>
  <c r="AF420" i="4"/>
  <c r="AC668" i="3"/>
  <c r="AD668" i="3" s="1"/>
  <c r="AF668" i="4"/>
  <c r="AC447" i="3"/>
  <c r="AD447" i="3" s="1"/>
  <c r="AF447" i="4"/>
  <c r="AC408" i="3"/>
  <c r="AD408" i="3" s="1"/>
  <c r="AF408" i="4"/>
  <c r="AC583" i="3"/>
  <c r="AD583" i="3" s="1"/>
  <c r="AF583" i="4"/>
  <c r="AC600" i="3"/>
  <c r="AD600" i="3" s="1"/>
  <c r="AF600" i="4"/>
  <c r="AC554" i="3"/>
  <c r="AD554" i="3" s="1"/>
  <c r="AF554" i="4"/>
  <c r="AC571" i="3"/>
  <c r="AD571" i="3" s="1"/>
  <c r="AF571" i="4"/>
  <c r="AC64" i="3"/>
  <c r="AD64" i="3" s="1"/>
  <c r="AF64" i="4"/>
  <c r="AC146" i="3"/>
  <c r="AD146" i="3" s="1"/>
  <c r="AF146" i="4"/>
  <c r="AC114" i="3"/>
  <c r="AD114" i="3" s="1"/>
  <c r="AF114" i="4"/>
  <c r="AC653" i="3"/>
  <c r="AD653" i="3" s="1"/>
  <c r="AF653" i="4"/>
  <c r="AC149" i="3"/>
  <c r="AD149" i="3" s="1"/>
  <c r="AF149" i="4"/>
  <c r="AC377" i="3"/>
  <c r="AD377" i="3" s="1"/>
  <c r="AF377" i="4"/>
  <c r="AC465" i="3"/>
  <c r="AD465" i="3" s="1"/>
  <c r="AF465" i="4"/>
  <c r="AC425" i="3"/>
  <c r="AD425" i="3" s="1"/>
  <c r="AF425" i="4"/>
  <c r="AC410" i="3"/>
  <c r="AD410" i="3" s="1"/>
  <c r="AF410" i="4"/>
  <c r="AC467" i="3"/>
  <c r="AD467" i="3" s="1"/>
  <c r="AF467" i="4"/>
  <c r="AC341" i="3"/>
  <c r="AD341" i="3" s="1"/>
  <c r="AF341" i="4"/>
  <c r="AC669" i="3"/>
  <c r="AD669" i="3" s="1"/>
  <c r="AF669" i="4"/>
  <c r="AC455" i="3"/>
  <c r="AD455" i="3" s="1"/>
  <c r="AF455" i="4"/>
  <c r="AC416" i="3"/>
  <c r="AD416" i="3" s="1"/>
  <c r="AF416" i="4"/>
  <c r="AC654" i="3"/>
  <c r="AD654" i="3" s="1"/>
  <c r="AF654" i="4"/>
  <c r="AC528" i="3"/>
  <c r="AD528" i="3" s="1"/>
  <c r="AF528" i="4"/>
  <c r="AC688" i="3"/>
  <c r="AD688" i="3" s="1"/>
  <c r="AF688" i="4"/>
  <c r="AC705" i="3"/>
  <c r="AD705" i="3" s="1"/>
  <c r="AF705" i="4"/>
  <c r="AC642" i="3"/>
  <c r="AD642" i="3" s="1"/>
  <c r="AF642" i="4"/>
  <c r="AC659" i="3"/>
  <c r="AD659" i="3" s="1"/>
  <c r="AF659" i="4"/>
  <c r="AC178" i="3"/>
  <c r="AD178" i="3" s="1"/>
  <c r="AF178" i="4"/>
  <c r="AC15" i="3"/>
  <c r="AD15" i="3" s="1"/>
  <c r="AF15" i="4"/>
  <c r="AC85" i="3"/>
  <c r="AD85" i="3" s="1"/>
  <c r="AF85" i="4"/>
  <c r="AC108" i="3"/>
  <c r="AD108" i="3" s="1"/>
  <c r="AF108" i="4"/>
  <c r="AC250" i="3"/>
  <c r="AD250" i="3" s="1"/>
  <c r="AF250" i="4"/>
  <c r="AC275" i="3"/>
  <c r="AD275" i="3" s="1"/>
  <c r="AF275" i="4"/>
  <c r="AC157" i="3"/>
  <c r="AD157" i="3" s="1"/>
  <c r="AF157" i="4"/>
  <c r="AC174" i="3"/>
  <c r="AD174" i="3" s="1"/>
  <c r="AF174" i="4"/>
  <c r="AC271" i="3"/>
  <c r="AD271" i="3" s="1"/>
  <c r="AF271" i="4"/>
  <c r="AC280" i="3"/>
  <c r="AD280" i="3" s="1"/>
  <c r="AF280" i="4"/>
  <c r="AC418" i="3"/>
  <c r="AD418" i="3" s="1"/>
  <c r="AF418" i="4"/>
  <c r="AC644" i="3"/>
  <c r="AD644" i="3" s="1"/>
  <c r="AF644" i="4"/>
  <c r="AC349" i="3"/>
  <c r="AD349" i="3" s="1"/>
  <c r="AF349" i="4"/>
  <c r="AC700" i="3"/>
  <c r="AD700" i="3" s="1"/>
  <c r="AF700" i="4"/>
  <c r="AC383" i="3"/>
  <c r="AD383" i="3" s="1"/>
  <c r="AF383" i="4"/>
  <c r="AC424" i="3"/>
  <c r="AD424" i="3" s="1"/>
  <c r="AF424" i="4"/>
  <c r="AC679" i="3"/>
  <c r="AD679" i="3" s="1"/>
  <c r="AF679" i="4"/>
  <c r="AC633" i="3"/>
  <c r="AD633" i="3" s="1"/>
  <c r="AF633" i="4"/>
  <c r="AC87" i="3"/>
  <c r="AD87" i="3" s="1"/>
  <c r="AF87" i="4"/>
  <c r="AC186" i="3"/>
  <c r="AD186" i="3" s="1"/>
  <c r="AF186" i="4"/>
  <c r="AC18" i="3"/>
  <c r="AD18" i="3" s="1"/>
  <c r="AC148" i="3"/>
  <c r="AD148" i="3" s="1"/>
  <c r="AF148" i="4"/>
  <c r="AC308" i="3"/>
  <c r="AD308" i="3" s="1"/>
  <c r="AF308" i="4"/>
  <c r="AC245" i="3"/>
  <c r="AD245" i="3" s="1"/>
  <c r="AF245" i="4"/>
  <c r="AF262" i="4"/>
  <c r="AC262" i="3"/>
  <c r="AD262" i="3" s="1"/>
  <c r="AC279" i="3"/>
  <c r="AD279" i="3" s="1"/>
  <c r="AF279" i="4"/>
  <c r="AC208" i="3"/>
  <c r="AD208" i="3" s="1"/>
  <c r="AF208" i="4"/>
  <c r="AC524" i="3"/>
  <c r="AD524" i="3" s="1"/>
  <c r="AF524" i="4"/>
  <c r="AC346" i="3"/>
  <c r="AD346" i="3" s="1"/>
  <c r="AF346" i="4"/>
  <c r="AC403" i="3"/>
  <c r="AD403" i="3" s="1"/>
  <c r="AF403" i="4"/>
  <c r="AC364" i="3"/>
  <c r="AD364" i="3" s="1"/>
  <c r="AF364" i="4"/>
  <c r="AC357" i="3"/>
  <c r="AD357" i="3" s="1"/>
  <c r="AF357" i="4"/>
  <c r="AC541" i="3"/>
  <c r="AD541" i="3" s="1"/>
  <c r="AF541" i="4"/>
  <c r="AC398" i="3"/>
  <c r="AD398" i="3" s="1"/>
  <c r="AF398" i="4"/>
  <c r="AC391" i="3"/>
  <c r="AD391" i="3" s="1"/>
  <c r="AF391" i="4"/>
  <c r="AC352" i="3"/>
  <c r="AD352" i="3" s="1"/>
  <c r="AC510" i="3"/>
  <c r="AD510" i="3" s="1"/>
  <c r="AF510" i="4"/>
  <c r="AC670" i="3"/>
  <c r="AD670" i="3" s="1"/>
  <c r="AF670" i="4"/>
  <c r="AC527" i="3"/>
  <c r="AD527" i="3" s="1"/>
  <c r="AF527" i="4"/>
  <c r="AC687" i="3"/>
  <c r="AD687" i="3" s="1"/>
  <c r="AF687" i="4"/>
  <c r="AC544" i="3"/>
  <c r="AD544" i="3" s="1"/>
  <c r="AF544" i="4"/>
  <c r="AC624" i="3"/>
  <c r="AD624" i="3" s="1"/>
  <c r="AF624" i="4"/>
  <c r="AC704" i="3"/>
  <c r="AD704" i="3" s="1"/>
  <c r="AF704" i="4"/>
  <c r="AC561" i="3"/>
  <c r="AD561" i="3" s="1"/>
  <c r="AF561" i="4"/>
  <c r="AC641" i="3"/>
  <c r="AD641" i="3" s="1"/>
  <c r="AF641" i="4"/>
  <c r="AC578" i="3"/>
  <c r="AD578" i="3" s="1"/>
  <c r="AF578" i="4"/>
  <c r="AC515" i="3"/>
  <c r="AD515" i="3" s="1"/>
  <c r="AF515" i="4"/>
  <c r="AC595" i="3"/>
  <c r="AD595" i="3" s="1"/>
  <c r="AF595" i="4"/>
  <c r="AC675" i="3"/>
  <c r="AD675" i="3" s="1"/>
  <c r="AF675" i="4"/>
  <c r="AC41" i="3"/>
  <c r="AD41" i="3" s="1"/>
  <c r="AF41" i="4"/>
  <c r="AC120" i="3"/>
  <c r="AD120" i="3" s="1"/>
  <c r="AF120" i="4"/>
  <c r="AC473" i="3"/>
  <c r="AD473" i="3" s="1"/>
  <c r="AF473" i="4"/>
  <c r="AC79" i="3"/>
  <c r="AD79" i="3" s="1"/>
  <c r="AF79" i="4"/>
  <c r="AC258" i="3"/>
  <c r="AD258" i="3" s="1"/>
  <c r="AF258" i="4"/>
  <c r="AC70" i="3"/>
  <c r="AD70" i="3" s="1"/>
  <c r="AF70" i="4"/>
  <c r="AC234" i="3"/>
  <c r="AD234" i="3" s="1"/>
  <c r="AF234" i="4"/>
  <c r="AC69" i="3"/>
  <c r="AD69" i="3" s="1"/>
  <c r="AF69" i="4"/>
  <c r="AC29" i="3"/>
  <c r="AD29" i="3" s="1"/>
  <c r="AF29" i="4"/>
  <c r="AC409" i="3"/>
  <c r="AD409" i="3" s="1"/>
  <c r="AF409" i="4"/>
  <c r="AC124" i="3"/>
  <c r="AD124" i="3" s="1"/>
  <c r="AF124" i="4"/>
  <c r="AC90" i="3"/>
  <c r="AD90" i="3" s="1"/>
  <c r="AF90" i="4"/>
  <c r="AC291" i="3"/>
  <c r="AD291" i="3" s="1"/>
  <c r="AF291" i="4"/>
  <c r="AC316" i="3"/>
  <c r="AD316" i="3" s="1"/>
  <c r="AF316" i="4"/>
  <c r="AC417" i="3"/>
  <c r="AD417" i="3" s="1"/>
  <c r="AF417" i="4"/>
  <c r="AC685" i="3"/>
  <c r="AD685" i="3" s="1"/>
  <c r="AF685" i="4"/>
  <c r="AC136" i="3"/>
  <c r="AD136" i="3" s="1"/>
  <c r="AF136" i="4"/>
  <c r="AC621" i="3"/>
  <c r="AD621" i="3" s="1"/>
  <c r="AF621" i="4"/>
  <c r="AC354" i="3"/>
  <c r="AD354" i="3" s="1"/>
  <c r="AF354" i="4"/>
  <c r="AC411" i="3"/>
  <c r="AD411" i="3" s="1"/>
  <c r="AF411" i="4"/>
  <c r="AF372" i="4"/>
  <c r="AC372" i="3"/>
  <c r="AD372" i="3" s="1"/>
  <c r="AC445" i="3"/>
  <c r="AD445" i="3" s="1"/>
  <c r="AF445" i="4"/>
  <c r="AC406" i="3"/>
  <c r="AD406" i="3" s="1"/>
  <c r="AF406" i="4"/>
  <c r="AC479" i="3"/>
  <c r="AD479" i="3" s="1"/>
  <c r="AF479" i="4"/>
  <c r="AC440" i="3"/>
  <c r="AD440" i="3" s="1"/>
  <c r="AF440" i="4"/>
  <c r="AC678" i="3"/>
  <c r="AD678" i="3" s="1"/>
  <c r="AF678" i="4"/>
  <c r="AC695" i="3"/>
  <c r="AD695" i="3" s="1"/>
  <c r="AF695" i="4"/>
  <c r="AC712" i="3"/>
  <c r="AD712" i="3" s="1"/>
  <c r="AF712" i="4"/>
  <c r="AC506" i="3"/>
  <c r="AD506" i="3" s="1"/>
  <c r="AF506" i="4"/>
  <c r="AC523" i="3"/>
  <c r="AD523" i="3" s="1"/>
  <c r="AF523" i="4"/>
  <c r="AC113" i="3"/>
  <c r="AD113" i="3" s="1"/>
  <c r="AF113" i="4"/>
  <c r="AC282" i="3"/>
  <c r="AD282" i="3" s="1"/>
  <c r="AC194" i="3"/>
  <c r="AD194" i="3" s="1"/>
  <c r="AF194" i="4"/>
  <c r="AC170" i="3"/>
  <c r="AD170" i="3" s="1"/>
  <c r="AF170" i="4"/>
  <c r="AC210" i="3"/>
  <c r="AD210" i="3" s="1"/>
  <c r="AF210" i="4"/>
  <c r="AC84" i="3"/>
  <c r="AD84" i="3" s="1"/>
  <c r="AF84" i="4"/>
  <c r="AC299" i="3"/>
  <c r="AD299" i="3" s="1"/>
  <c r="AF299" i="4"/>
  <c r="AC261" i="3"/>
  <c r="AD261" i="3" s="1"/>
  <c r="AF261" i="4"/>
  <c r="AC295" i="3"/>
  <c r="AD295" i="3" s="1"/>
  <c r="AF295" i="4"/>
  <c r="AC217" i="3"/>
  <c r="AD217" i="3" s="1"/>
  <c r="AF217" i="4"/>
  <c r="AC419" i="3"/>
  <c r="AD419" i="3" s="1"/>
  <c r="AF419" i="4"/>
  <c r="AC460" i="3"/>
  <c r="AD460" i="3" s="1"/>
  <c r="AF460" i="4"/>
  <c r="AC334" i="3"/>
  <c r="AD334" i="3" s="1"/>
  <c r="AF334" i="4"/>
  <c r="AC487" i="3"/>
  <c r="AD487" i="3" s="1"/>
  <c r="AF487" i="4"/>
  <c r="AC629" i="3"/>
  <c r="AD629" i="3" s="1"/>
  <c r="AF629" i="4"/>
  <c r="AC448" i="3"/>
  <c r="AD448" i="3" s="1"/>
  <c r="AF448" i="4"/>
  <c r="AC606" i="3"/>
  <c r="AD606" i="3" s="1"/>
  <c r="AF606" i="4"/>
  <c r="AC686" i="3"/>
  <c r="AD686" i="3" s="1"/>
  <c r="AF686" i="4"/>
  <c r="AC543" i="3"/>
  <c r="AD543" i="3" s="1"/>
  <c r="AF543" i="4"/>
  <c r="AC623" i="3"/>
  <c r="AD623" i="3" s="1"/>
  <c r="AF623" i="4"/>
  <c r="AC703" i="3"/>
  <c r="AD703" i="3" s="1"/>
  <c r="AF703" i="4"/>
  <c r="AC560" i="3"/>
  <c r="AD560" i="3" s="1"/>
  <c r="AF560" i="4"/>
  <c r="AC640" i="3"/>
  <c r="AD640" i="3" s="1"/>
  <c r="AF640" i="4"/>
  <c r="AC497" i="3"/>
  <c r="AD497" i="3" s="1"/>
  <c r="AF497" i="4"/>
  <c r="AC577" i="3"/>
  <c r="AD577" i="3" s="1"/>
  <c r="AF577" i="4"/>
  <c r="AC657" i="3"/>
  <c r="AD657" i="3" s="1"/>
  <c r="AF657" i="4"/>
  <c r="AC514" i="3"/>
  <c r="AD514" i="3" s="1"/>
  <c r="AF514" i="4"/>
  <c r="AC594" i="3"/>
  <c r="AD594" i="3" s="1"/>
  <c r="AF594" i="4"/>
  <c r="AC674" i="3"/>
  <c r="AD674" i="3" s="1"/>
  <c r="AF674" i="4"/>
  <c r="AC531" i="3"/>
  <c r="AD531" i="3" s="1"/>
  <c r="AF531" i="4"/>
  <c r="AC611" i="3"/>
  <c r="AD611" i="3" s="1"/>
  <c r="AF611" i="4"/>
  <c r="AC691" i="3"/>
  <c r="AD691" i="3" s="1"/>
  <c r="AF691" i="4"/>
  <c r="AC105" i="3"/>
  <c r="AD105" i="3" s="1"/>
  <c r="AF105" i="4"/>
  <c r="AC25" i="3"/>
  <c r="AD25" i="3" s="1"/>
  <c r="AF25" i="4"/>
  <c r="AC104" i="3"/>
  <c r="AD104" i="3" s="1"/>
  <c r="AF104" i="4"/>
  <c r="AC218" i="3"/>
  <c r="AD218" i="3" s="1"/>
  <c r="AF218" i="4"/>
  <c r="AC63" i="3"/>
  <c r="AD63" i="3" s="1"/>
  <c r="AF63" i="4"/>
  <c r="AC134" i="3"/>
  <c r="AD134" i="3" s="1"/>
  <c r="AF134" i="4"/>
  <c r="AC54" i="3"/>
  <c r="AD54" i="3" s="1"/>
  <c r="AF54" i="4"/>
  <c r="AC133" i="3"/>
  <c r="AD133" i="3" s="1"/>
  <c r="AF133" i="4"/>
  <c r="AC116" i="3"/>
  <c r="AD116" i="3" s="1"/>
  <c r="AF116" i="4"/>
  <c r="AC76" i="3"/>
  <c r="AD76" i="3" s="1"/>
  <c r="AF76" i="4"/>
  <c r="AC274" i="3"/>
  <c r="AD274" i="3" s="1"/>
  <c r="AF274" i="4"/>
  <c r="AF4" i="4"/>
  <c r="AI4" i="4" s="1"/>
  <c r="AC4" i="3"/>
  <c r="AD4" i="3" s="1"/>
  <c r="AC131" i="3"/>
  <c r="AD131" i="3" s="1"/>
  <c r="AF131" i="4"/>
  <c r="AC10" i="3"/>
  <c r="AD10" i="3" s="1"/>
  <c r="AF10" i="4"/>
  <c r="AC156" i="3"/>
  <c r="AD156" i="3" s="1"/>
  <c r="AF156" i="4"/>
  <c r="AC173" i="3"/>
  <c r="AD173" i="3" s="1"/>
  <c r="AF173" i="4"/>
  <c r="AC190" i="3"/>
  <c r="AD190" i="3" s="1"/>
  <c r="AF190" i="4"/>
  <c r="AC207" i="3"/>
  <c r="AD207" i="3" s="1"/>
  <c r="AF207" i="4"/>
  <c r="AC216" i="3"/>
  <c r="AD216" i="3" s="1"/>
  <c r="AF216" i="4"/>
  <c r="AC209" i="3"/>
  <c r="AD209" i="3" s="1"/>
  <c r="AF209" i="4"/>
  <c r="AC434" i="3"/>
  <c r="AD434" i="3" s="1"/>
  <c r="AF434" i="4"/>
  <c r="AC516" i="3"/>
  <c r="AD516" i="3" s="1"/>
  <c r="AF516" i="4"/>
  <c r="AC452" i="3"/>
  <c r="AD452" i="3" s="1"/>
  <c r="AF452" i="4"/>
  <c r="AC572" i="3"/>
  <c r="AD572" i="3" s="1"/>
  <c r="AF572" i="4"/>
  <c r="AC486" i="3"/>
  <c r="AD486" i="3" s="1"/>
  <c r="AF486" i="4"/>
  <c r="AC628" i="3"/>
  <c r="AD628" i="3" s="1"/>
  <c r="AF628" i="4"/>
  <c r="AC518" i="3"/>
  <c r="AD518" i="3" s="1"/>
  <c r="AF518" i="4"/>
  <c r="AC535" i="3"/>
  <c r="AD535" i="3" s="1"/>
  <c r="AF535" i="4"/>
  <c r="AC552" i="3"/>
  <c r="AD552" i="3" s="1"/>
  <c r="AF552" i="4"/>
  <c r="AC569" i="3"/>
  <c r="AD569" i="3" s="1"/>
  <c r="AF569" i="4"/>
  <c r="AC586" i="3"/>
  <c r="AD586" i="3" s="1"/>
  <c r="AF586" i="4"/>
  <c r="AC603" i="3"/>
  <c r="AD603" i="3" s="1"/>
  <c r="AF603" i="4"/>
  <c r="AC33" i="3"/>
  <c r="AD33" i="3" s="1"/>
  <c r="AF33" i="4"/>
  <c r="AC71" i="3"/>
  <c r="AD71" i="3" s="1"/>
  <c r="AF71" i="4"/>
  <c r="AC11" i="3"/>
  <c r="AD11" i="3" s="1"/>
  <c r="AF11" i="4"/>
  <c r="AC123" i="3"/>
  <c r="AD123" i="3" s="1"/>
  <c r="AF123" i="4"/>
  <c r="AF82" i="4"/>
  <c r="AC82" i="3"/>
  <c r="AD82" i="3" s="1"/>
  <c r="AC139" i="3"/>
  <c r="AD139" i="3" s="1"/>
  <c r="AF139" i="4"/>
  <c r="AC164" i="3"/>
  <c r="AD164" i="3" s="1"/>
  <c r="AF164" i="4"/>
  <c r="AC329" i="3"/>
  <c r="AD329" i="3" s="1"/>
  <c r="AF329" i="4"/>
  <c r="AC481" i="3"/>
  <c r="AD481" i="3" s="1"/>
  <c r="AF481" i="4"/>
  <c r="AC278" i="3"/>
  <c r="AD278" i="3" s="1"/>
  <c r="AF278" i="4"/>
  <c r="AC215" i="3"/>
  <c r="AD215" i="3" s="1"/>
  <c r="AF215" i="4"/>
  <c r="AC224" i="3"/>
  <c r="AD224" i="3" s="1"/>
  <c r="AF224" i="4"/>
  <c r="AC137" i="3"/>
  <c r="AD137" i="3" s="1"/>
  <c r="AF137" i="4"/>
  <c r="AF362" i="4"/>
  <c r="AC362" i="3"/>
  <c r="AD362" i="3" s="1"/>
  <c r="AC339" i="3"/>
  <c r="AD339" i="3" s="1"/>
  <c r="AF339" i="4"/>
  <c r="AC677" i="3"/>
  <c r="AD677" i="3" s="1"/>
  <c r="AF677" i="4"/>
  <c r="AC373" i="3"/>
  <c r="AD373" i="3" s="1"/>
  <c r="AF373" i="4"/>
  <c r="AC573" i="3"/>
  <c r="AD573" i="3" s="1"/>
  <c r="AF573" i="4"/>
  <c r="AC414" i="3"/>
  <c r="AD414" i="3" s="1"/>
  <c r="AF414" i="4"/>
  <c r="AC407" i="3"/>
  <c r="AD407" i="3" s="1"/>
  <c r="AF407" i="4"/>
  <c r="AC368" i="3"/>
  <c r="AD368" i="3" s="1"/>
  <c r="AF368" i="4"/>
  <c r="AC290" i="3"/>
  <c r="AD290" i="3" s="1"/>
  <c r="AF290" i="4"/>
  <c r="AC227" i="3"/>
  <c r="AD227" i="3" s="1"/>
  <c r="AF227" i="4"/>
  <c r="AF172" i="4"/>
  <c r="AC172" i="3"/>
  <c r="AD172" i="3" s="1"/>
  <c r="AC189" i="3"/>
  <c r="AD189" i="3" s="1"/>
  <c r="AF189" i="4"/>
  <c r="AC492" i="3"/>
  <c r="AD492" i="3" s="1"/>
  <c r="AF492" i="4"/>
  <c r="AC143" i="3"/>
  <c r="AD143" i="3" s="1"/>
  <c r="AF143" i="4"/>
  <c r="AC223" i="3"/>
  <c r="AD223" i="3" s="1"/>
  <c r="AF223" i="4"/>
  <c r="AF152" i="4"/>
  <c r="AC152" i="3"/>
  <c r="AD152" i="3" s="1"/>
  <c r="AF232" i="4"/>
  <c r="AC232" i="3"/>
  <c r="AD232" i="3" s="1"/>
  <c r="AC312" i="3"/>
  <c r="AD312" i="3" s="1"/>
  <c r="AF312" i="4"/>
  <c r="AC145" i="3"/>
  <c r="AD145" i="3" s="1"/>
  <c r="AF145" i="4"/>
  <c r="AC225" i="3"/>
  <c r="AD225" i="3" s="1"/>
  <c r="AF225" i="4"/>
  <c r="AC305" i="3"/>
  <c r="AD305" i="3" s="1"/>
  <c r="AF305" i="4"/>
  <c r="AC370" i="3"/>
  <c r="AD370" i="3" s="1"/>
  <c r="AF370" i="4"/>
  <c r="AC450" i="3"/>
  <c r="AD450" i="3" s="1"/>
  <c r="AF450" i="4"/>
  <c r="AC347" i="3"/>
  <c r="AD347" i="3" s="1"/>
  <c r="AF347" i="4"/>
  <c r="AC427" i="3"/>
  <c r="AD427" i="3" s="1"/>
  <c r="AF427" i="4"/>
  <c r="AC548" i="3"/>
  <c r="AD548" i="3" s="1"/>
  <c r="AF548" i="4"/>
  <c r="AC708" i="3"/>
  <c r="AD708" i="3" s="1"/>
  <c r="AF708" i="4"/>
  <c r="AC388" i="3"/>
  <c r="AD388" i="3" s="1"/>
  <c r="AF388" i="4"/>
  <c r="AC468" i="3"/>
  <c r="AD468" i="3" s="1"/>
  <c r="AF468" i="4"/>
  <c r="AC381" i="3"/>
  <c r="AD381" i="3" s="1"/>
  <c r="AF381" i="4"/>
  <c r="AC461" i="3"/>
  <c r="AD461" i="3" s="1"/>
  <c r="AF461" i="4"/>
  <c r="AC604" i="3"/>
  <c r="AD604" i="3" s="1"/>
  <c r="AF604" i="4"/>
  <c r="AF342" i="4"/>
  <c r="AC342" i="3"/>
  <c r="AD342" i="3" s="1"/>
  <c r="AC422" i="3"/>
  <c r="AD422" i="3" s="1"/>
  <c r="AF422" i="4"/>
  <c r="AC335" i="3"/>
  <c r="AD335" i="3" s="1"/>
  <c r="AF335" i="4"/>
  <c r="AC415" i="3"/>
  <c r="AD415" i="3" s="1"/>
  <c r="AF415" i="4"/>
  <c r="AC500" i="3"/>
  <c r="AD500" i="3" s="1"/>
  <c r="AF500" i="4"/>
  <c r="AC660" i="3"/>
  <c r="AD660" i="3" s="1"/>
  <c r="AF660" i="4"/>
  <c r="AC376" i="3"/>
  <c r="AD376" i="3" s="1"/>
  <c r="AF376" i="4"/>
  <c r="AC456" i="3"/>
  <c r="AD456" i="3" s="1"/>
  <c r="AF456" i="4"/>
  <c r="AC534" i="3"/>
  <c r="AD534" i="3" s="1"/>
  <c r="AF534" i="4"/>
  <c r="AC614" i="3"/>
  <c r="AD614" i="3" s="1"/>
  <c r="AF614" i="4"/>
  <c r="AC694" i="3"/>
  <c r="AD694" i="3" s="1"/>
  <c r="AF694" i="4"/>
  <c r="AC551" i="3"/>
  <c r="AD551" i="3" s="1"/>
  <c r="AF551" i="4"/>
  <c r="AC631" i="3"/>
  <c r="AD631" i="3" s="1"/>
  <c r="AF631" i="4"/>
  <c r="AC711" i="3"/>
  <c r="AD711" i="3" s="1"/>
  <c r="AF711" i="4"/>
  <c r="AC568" i="3"/>
  <c r="AD568" i="3" s="1"/>
  <c r="AF568" i="4"/>
  <c r="AC648" i="3"/>
  <c r="AD648" i="3" s="1"/>
  <c r="AF648" i="4"/>
  <c r="AC505" i="3"/>
  <c r="AD505" i="3" s="1"/>
  <c r="AF505" i="4"/>
  <c r="AC585" i="3"/>
  <c r="AD585" i="3" s="1"/>
  <c r="AF585" i="4"/>
  <c r="AC665" i="3"/>
  <c r="AD665" i="3" s="1"/>
  <c r="AF665" i="4"/>
  <c r="AC522" i="3"/>
  <c r="AD522" i="3" s="1"/>
  <c r="AF522" i="4"/>
  <c r="AC602" i="3"/>
  <c r="AD602" i="3" s="1"/>
  <c r="AF602" i="4"/>
  <c r="AC682" i="3"/>
  <c r="AD682" i="3" s="1"/>
  <c r="AF682" i="4"/>
  <c r="AC539" i="3"/>
  <c r="AD539" i="3" s="1"/>
  <c r="AF539" i="4"/>
  <c r="AC619" i="3"/>
  <c r="AD619" i="3" s="1"/>
  <c r="AF619" i="4"/>
  <c r="AC699" i="3"/>
  <c r="AD699" i="3" s="1"/>
  <c r="AF699" i="4"/>
  <c r="AC97" i="3"/>
  <c r="AD97" i="3" s="1"/>
  <c r="AF97" i="4"/>
  <c r="AC17" i="3"/>
  <c r="AD17" i="3" s="1"/>
  <c r="AF17" i="4"/>
  <c r="AC96" i="3"/>
  <c r="AD96" i="3" s="1"/>
  <c r="AF96" i="4"/>
  <c r="AC154" i="3"/>
  <c r="AD154" i="3" s="1"/>
  <c r="AF154" i="4"/>
  <c r="AC55" i="3"/>
  <c r="AD55" i="3" s="1"/>
  <c r="AF55" i="4"/>
  <c r="AC126" i="3"/>
  <c r="AD126" i="3" s="1"/>
  <c r="AF126" i="4"/>
  <c r="AC46" i="3"/>
  <c r="AD46" i="3" s="1"/>
  <c r="AF46" i="4"/>
  <c r="AC125" i="3"/>
  <c r="AD125" i="3" s="1"/>
  <c r="AF125" i="4"/>
  <c r="AC45" i="3"/>
  <c r="AD45" i="3" s="1"/>
  <c r="AF45" i="4"/>
  <c r="AC100" i="3"/>
  <c r="AD100" i="3" s="1"/>
  <c r="AF100" i="4"/>
  <c r="AC53" i="3"/>
  <c r="AD53" i="3" s="1"/>
  <c r="AF53" i="4"/>
  <c r="AC68" i="3"/>
  <c r="AD68" i="3" s="1"/>
  <c r="AF68" i="4"/>
  <c r="AC27" i="3"/>
  <c r="AD27" i="3" s="1"/>
  <c r="AF27" i="4"/>
  <c r="AC122" i="3"/>
  <c r="AD122" i="3" s="1"/>
  <c r="AF122" i="4"/>
  <c r="AC204" i="3"/>
  <c r="AD204" i="3" s="1"/>
  <c r="AF204" i="4"/>
  <c r="AC221" i="3"/>
  <c r="AD221" i="3" s="1"/>
  <c r="AF221" i="4"/>
  <c r="AC318" i="3"/>
  <c r="AD318" i="3" s="1"/>
  <c r="AF318" i="4"/>
  <c r="AC184" i="3"/>
  <c r="AD184" i="3" s="1"/>
  <c r="AF184" i="4"/>
  <c r="AC177" i="3"/>
  <c r="AD177" i="3" s="1"/>
  <c r="AF177" i="4"/>
  <c r="AC482" i="3"/>
  <c r="AD482" i="3" s="1"/>
  <c r="AF482" i="4"/>
  <c r="AC340" i="3"/>
  <c r="AD340" i="3" s="1"/>
  <c r="AF340" i="4"/>
  <c r="AC508" i="3"/>
  <c r="AD508" i="3" s="1"/>
  <c r="AF508" i="4"/>
  <c r="AC367" i="3"/>
  <c r="AD367" i="3" s="1"/>
  <c r="AF367" i="4"/>
  <c r="AC328" i="3"/>
  <c r="AD328" i="3" s="1"/>
  <c r="AF328" i="4"/>
  <c r="AC646" i="3"/>
  <c r="AD646" i="3" s="1"/>
  <c r="AF646" i="4"/>
  <c r="AC520" i="3"/>
  <c r="AD520" i="3" s="1"/>
  <c r="AF520" i="4"/>
  <c r="AC680" i="3"/>
  <c r="AD680" i="3" s="1"/>
  <c r="AF680" i="4"/>
  <c r="AC634" i="3"/>
  <c r="AD634" i="3" s="1"/>
  <c r="AF634" i="4"/>
  <c r="AC651" i="3"/>
  <c r="AD651" i="3" s="1"/>
  <c r="AF651" i="4"/>
  <c r="AF242" i="4"/>
  <c r="AC242" i="3"/>
  <c r="AD242" i="3" s="1"/>
  <c r="AC23" i="3"/>
  <c r="AD23" i="3" s="1"/>
  <c r="AF23" i="4"/>
  <c r="AC93" i="3"/>
  <c r="AD93" i="3" s="1"/>
  <c r="AF93" i="4"/>
  <c r="AC314" i="3"/>
  <c r="AD314" i="3" s="1"/>
  <c r="AF314" i="4"/>
  <c r="AC267" i="3"/>
  <c r="AD267" i="3" s="1"/>
  <c r="AF267" i="4"/>
  <c r="AF292" i="4"/>
  <c r="AC292" i="3"/>
  <c r="AD292" i="3" s="1"/>
  <c r="AC309" i="3"/>
  <c r="AD309" i="3" s="1"/>
  <c r="AF309" i="4"/>
  <c r="AC183" i="3"/>
  <c r="AD183" i="3" s="1"/>
  <c r="AF183" i="4"/>
  <c r="AF192" i="4"/>
  <c r="AC192" i="3"/>
  <c r="AD192" i="3" s="1"/>
  <c r="AC265" i="3"/>
  <c r="AD265" i="3" s="1"/>
  <c r="AF265" i="4"/>
  <c r="AC490" i="3"/>
  <c r="AD490" i="3" s="1"/>
  <c r="AF490" i="4"/>
  <c r="AC348" i="3"/>
  <c r="AD348" i="3" s="1"/>
  <c r="AF348" i="4"/>
  <c r="AC421" i="3"/>
  <c r="AD421" i="3" s="1"/>
  <c r="AF421" i="4"/>
  <c r="AC462" i="3"/>
  <c r="AD462" i="3" s="1"/>
  <c r="AF462" i="4"/>
  <c r="AC336" i="3"/>
  <c r="AD336" i="3" s="1"/>
  <c r="AF336" i="4"/>
  <c r="AC574" i="3"/>
  <c r="AD574" i="3" s="1"/>
  <c r="AF574" i="4"/>
  <c r="AC591" i="3"/>
  <c r="AD591" i="3" s="1"/>
  <c r="AF591" i="4"/>
  <c r="AC608" i="3"/>
  <c r="AD608" i="3" s="1"/>
  <c r="AF608" i="4"/>
  <c r="AC562" i="3"/>
  <c r="AD562" i="3" s="1"/>
  <c r="AF562" i="4"/>
  <c r="AC579" i="3"/>
  <c r="AD579" i="3" s="1"/>
  <c r="AF579" i="4"/>
  <c r="AC56" i="3"/>
  <c r="AD56" i="3" s="1"/>
  <c r="AF56" i="4"/>
  <c r="AC6" i="3"/>
  <c r="AD6" i="3" s="1"/>
  <c r="AF6" i="4"/>
  <c r="AC36" i="3"/>
  <c r="AD36" i="3" s="1"/>
  <c r="AF36" i="4"/>
  <c r="AC67" i="3"/>
  <c r="AD67" i="3" s="1"/>
  <c r="AF67" i="4"/>
  <c r="AC140" i="3"/>
  <c r="AD140" i="3" s="1"/>
  <c r="AF140" i="4"/>
  <c r="AC237" i="3"/>
  <c r="AD237" i="3" s="1"/>
  <c r="AF237" i="4"/>
  <c r="AC254" i="3"/>
  <c r="AD254" i="3" s="1"/>
  <c r="AF254" i="4"/>
  <c r="AC525" i="3"/>
  <c r="AD525" i="3" s="1"/>
  <c r="AF525" i="4"/>
  <c r="AC489" i="3"/>
  <c r="AD489" i="3" s="1"/>
  <c r="AF489" i="4"/>
  <c r="AC338" i="3"/>
  <c r="AD338" i="3" s="1"/>
  <c r="AF338" i="4"/>
  <c r="AC395" i="3"/>
  <c r="AD395" i="3" s="1"/>
  <c r="AF395" i="4"/>
  <c r="AC436" i="3"/>
  <c r="AD436" i="3" s="1"/>
  <c r="AF436" i="4"/>
  <c r="AC470" i="3"/>
  <c r="AD470" i="3" s="1"/>
  <c r="AF470" i="4"/>
  <c r="AC502" i="3"/>
  <c r="AD502" i="3" s="1"/>
  <c r="AF502" i="4"/>
  <c r="AC519" i="3"/>
  <c r="AD519" i="3" s="1"/>
  <c r="AF519" i="4"/>
  <c r="AC696" i="3"/>
  <c r="AD696" i="3" s="1"/>
  <c r="AF696" i="4"/>
  <c r="AC650" i="3"/>
  <c r="AD650" i="3" s="1"/>
  <c r="AF650" i="4"/>
  <c r="AC7" i="3"/>
  <c r="AD7" i="3" s="1"/>
  <c r="AF7" i="4"/>
  <c r="AC59" i="3"/>
  <c r="AD59" i="3" s="1"/>
  <c r="AF59" i="4"/>
  <c r="AC203" i="3"/>
  <c r="AD203" i="3" s="1"/>
  <c r="AF203" i="4"/>
  <c r="AC228" i="3"/>
  <c r="AD228" i="3" s="1"/>
  <c r="AF228" i="4"/>
  <c r="AC165" i="3"/>
  <c r="AD165" i="3" s="1"/>
  <c r="AF165" i="4"/>
  <c r="AC353" i="3"/>
  <c r="AD353" i="3" s="1"/>
  <c r="AF353" i="4"/>
  <c r="AC588" i="3"/>
  <c r="AD588" i="3" s="1"/>
  <c r="AF588" i="4"/>
  <c r="AC684" i="3"/>
  <c r="AD684" i="3" s="1"/>
  <c r="AF684" i="4"/>
  <c r="AC288" i="3"/>
  <c r="AD288" i="3" s="1"/>
  <c r="AF288" i="4"/>
  <c r="AC201" i="3"/>
  <c r="AD201" i="3" s="1"/>
  <c r="AF201" i="4"/>
  <c r="AC281" i="3"/>
  <c r="AD281" i="3" s="1"/>
  <c r="AF281" i="4"/>
  <c r="AC323" i="3"/>
  <c r="AD323" i="3" s="1"/>
  <c r="AF323" i="4"/>
  <c r="AC645" i="3"/>
  <c r="AD645" i="3" s="1"/>
  <c r="AF645" i="4"/>
  <c r="AC444" i="3"/>
  <c r="AD444" i="3" s="1"/>
  <c r="AF444" i="4"/>
  <c r="AC437" i="3"/>
  <c r="AD437" i="3" s="1"/>
  <c r="AF437" i="4"/>
  <c r="AC701" i="3"/>
  <c r="AD701" i="3" s="1"/>
  <c r="AF701" i="4"/>
  <c r="AC478" i="3"/>
  <c r="AD478" i="3" s="1"/>
  <c r="AF478" i="4"/>
  <c r="AC597" i="3"/>
  <c r="AD597" i="3" s="1"/>
  <c r="AF597" i="4"/>
  <c r="AC590" i="3"/>
  <c r="AD590" i="3" s="1"/>
  <c r="AF590" i="4"/>
  <c r="AC607" i="3"/>
  <c r="AD607" i="3" s="1"/>
  <c r="AF607" i="4"/>
  <c r="AC498" i="3"/>
  <c r="AD498" i="3" s="1"/>
  <c r="AF498" i="4"/>
  <c r="AC51" i="3"/>
  <c r="AD51" i="3" s="1"/>
  <c r="AF51" i="4"/>
  <c r="AC211" i="3"/>
  <c r="AD211" i="3" s="1"/>
  <c r="AF211" i="4"/>
  <c r="AC236" i="3"/>
  <c r="AD236" i="3" s="1"/>
  <c r="AF236" i="4"/>
  <c r="AC253" i="3"/>
  <c r="AD253" i="3" s="1"/>
  <c r="AF253" i="4"/>
  <c r="AC270" i="3"/>
  <c r="AD270" i="3" s="1"/>
  <c r="AF270" i="4"/>
  <c r="AC287" i="3"/>
  <c r="AD287" i="3" s="1"/>
  <c r="AF287" i="4"/>
  <c r="AC296" i="3"/>
  <c r="AD296" i="3" s="1"/>
  <c r="AF296" i="4"/>
  <c r="AC289" i="3"/>
  <c r="AD289" i="3" s="1"/>
  <c r="AF289" i="4"/>
  <c r="AC331" i="3"/>
  <c r="AD331" i="3" s="1"/>
  <c r="AF331" i="4"/>
  <c r="AC676" i="3"/>
  <c r="AD676" i="3" s="1"/>
  <c r="AF676" i="4"/>
  <c r="AC365" i="3"/>
  <c r="AD365" i="3" s="1"/>
  <c r="AF365" i="4"/>
  <c r="AC326" i="3"/>
  <c r="AD326" i="3" s="1"/>
  <c r="AF326" i="4"/>
  <c r="AC399" i="3"/>
  <c r="AD399" i="3" s="1"/>
  <c r="AF399" i="4"/>
  <c r="AC360" i="3"/>
  <c r="AD360" i="3" s="1"/>
  <c r="AF360" i="4"/>
  <c r="AC598" i="3"/>
  <c r="AD598" i="3" s="1"/>
  <c r="AF598" i="4"/>
  <c r="AC615" i="3"/>
  <c r="AD615" i="3" s="1"/>
  <c r="AF615" i="4"/>
  <c r="AC632" i="3"/>
  <c r="AD632" i="3" s="1"/>
  <c r="AF632" i="4"/>
  <c r="AC649" i="3"/>
  <c r="AD649" i="3" s="1"/>
  <c r="AF649" i="4"/>
  <c r="AC666" i="3"/>
  <c r="AD666" i="3" s="1"/>
  <c r="AF666" i="4"/>
  <c r="AC683" i="3"/>
  <c r="AD683" i="3" s="1"/>
  <c r="AF683" i="4"/>
  <c r="AC112" i="3"/>
  <c r="AD112" i="3" s="1"/>
  <c r="AF112" i="4"/>
  <c r="AF62" i="4"/>
  <c r="AC62" i="3"/>
  <c r="AD62" i="3" s="1"/>
  <c r="AF92" i="4"/>
  <c r="AC92" i="3"/>
  <c r="AD92" i="3" s="1"/>
  <c r="AC43" i="3"/>
  <c r="AD43" i="3" s="1"/>
  <c r="AF43" i="4"/>
  <c r="AC219" i="3"/>
  <c r="AD219" i="3" s="1"/>
  <c r="AF219" i="4"/>
  <c r="AC244" i="3"/>
  <c r="AD244" i="3" s="1"/>
  <c r="AF244" i="4"/>
  <c r="AC181" i="3"/>
  <c r="AD181" i="3" s="1"/>
  <c r="AF181" i="4"/>
  <c r="AC198" i="3"/>
  <c r="AD198" i="3" s="1"/>
  <c r="AF198" i="4"/>
  <c r="AC135" i="3"/>
  <c r="AD135" i="3" s="1"/>
  <c r="AF135" i="4"/>
  <c r="AC144" i="3"/>
  <c r="AD144" i="3" s="1"/>
  <c r="AF144" i="4"/>
  <c r="AC304" i="3"/>
  <c r="AD304" i="3" s="1"/>
  <c r="AF304" i="4"/>
  <c r="AC297" i="3"/>
  <c r="AD297" i="3" s="1"/>
  <c r="AF297" i="4"/>
  <c r="AC442" i="3"/>
  <c r="AD442" i="3" s="1"/>
  <c r="AF442" i="4"/>
  <c r="AC517" i="3"/>
  <c r="AD517" i="3" s="1"/>
  <c r="AF517" i="4"/>
  <c r="AC380" i="3"/>
  <c r="AD380" i="3" s="1"/>
  <c r="AF380" i="4"/>
  <c r="AC453" i="3"/>
  <c r="AD453" i="3" s="1"/>
  <c r="AF453" i="4"/>
  <c r="AC327" i="3"/>
  <c r="AD327" i="3" s="1"/>
  <c r="AF327" i="4"/>
  <c r="AC526" i="3"/>
  <c r="AD526" i="3" s="1"/>
  <c r="AF526" i="4"/>
  <c r="AC115" i="3"/>
  <c r="AD115" i="3" s="1"/>
  <c r="AF115" i="4"/>
  <c r="AC74" i="3"/>
  <c r="AD74" i="3" s="1"/>
  <c r="AF74" i="4"/>
  <c r="AC147" i="3"/>
  <c r="AD147" i="3" s="1"/>
  <c r="AF147" i="4"/>
  <c r="AC307" i="3"/>
  <c r="AD307" i="3" s="1"/>
  <c r="AF307" i="4"/>
  <c r="AF252" i="4"/>
  <c r="AC252" i="3"/>
  <c r="AD252" i="3" s="1"/>
  <c r="AC393" i="3"/>
  <c r="AD393" i="3" s="1"/>
  <c r="AF393" i="4"/>
  <c r="AC269" i="3"/>
  <c r="AD269" i="3" s="1"/>
  <c r="AF269" i="4"/>
  <c r="AC206" i="3"/>
  <c r="AD206" i="3" s="1"/>
  <c r="AF206" i="4"/>
  <c r="AC286" i="3"/>
  <c r="AD286" i="3" s="1"/>
  <c r="AF286" i="4"/>
  <c r="AC303" i="3"/>
  <c r="AD303" i="3" s="1"/>
  <c r="AF303" i="4"/>
  <c r="AC107" i="3"/>
  <c r="AD107" i="3" s="1"/>
  <c r="AF107" i="4"/>
  <c r="AC226" i="3"/>
  <c r="AD226" i="3" s="1"/>
  <c r="AF226" i="4"/>
  <c r="AC66" i="3"/>
  <c r="AD66" i="3" s="1"/>
  <c r="AF66" i="4"/>
  <c r="AC155" i="3"/>
  <c r="AD155" i="3" s="1"/>
  <c r="AF155" i="4"/>
  <c r="AC235" i="3"/>
  <c r="AD235" i="3" s="1"/>
  <c r="AF235" i="4"/>
  <c r="AC315" i="3"/>
  <c r="AD315" i="3" s="1"/>
  <c r="AF315" i="4"/>
  <c r="AC180" i="3"/>
  <c r="AD180" i="3" s="1"/>
  <c r="AF180" i="4"/>
  <c r="AC260" i="3"/>
  <c r="AD260" i="3" s="1"/>
  <c r="AF260" i="4"/>
  <c r="AC457" i="3"/>
  <c r="AD457" i="3" s="1"/>
  <c r="AF457" i="4"/>
  <c r="AC197" i="3"/>
  <c r="AD197" i="3" s="1"/>
  <c r="AF197" i="4"/>
  <c r="AC277" i="3"/>
  <c r="AD277" i="3" s="1"/>
  <c r="AF277" i="4"/>
  <c r="AC589" i="3"/>
  <c r="AD589" i="3" s="1"/>
  <c r="AF589" i="4"/>
  <c r="AC214" i="3"/>
  <c r="AD214" i="3" s="1"/>
  <c r="AF214" i="4"/>
  <c r="AC294" i="3"/>
  <c r="AD294" i="3" s="1"/>
  <c r="AF294" i="4"/>
  <c r="AC151" i="3"/>
  <c r="AD151" i="3" s="1"/>
  <c r="AF151" i="4"/>
  <c r="AC231" i="3"/>
  <c r="AD231" i="3" s="1"/>
  <c r="AF231" i="4"/>
  <c r="AC311" i="3"/>
  <c r="AD311" i="3" s="1"/>
  <c r="AF311" i="4"/>
  <c r="AC160" i="3"/>
  <c r="AD160" i="3" s="1"/>
  <c r="AF160" i="4"/>
  <c r="AC240" i="3"/>
  <c r="AD240" i="3" s="1"/>
  <c r="AF240" i="4"/>
  <c r="AC320" i="3"/>
  <c r="AD320" i="3" s="1"/>
  <c r="AF320" i="4"/>
  <c r="AC153" i="3"/>
  <c r="AD153" i="3" s="1"/>
  <c r="AF153" i="4"/>
  <c r="AC233" i="3"/>
  <c r="AD233" i="3" s="1"/>
  <c r="AF233" i="4"/>
  <c r="AC313" i="3"/>
  <c r="AD313" i="3" s="1"/>
  <c r="AF313" i="4"/>
  <c r="AC378" i="3"/>
  <c r="AD378" i="3" s="1"/>
  <c r="AF378" i="4"/>
  <c r="AC458" i="3"/>
  <c r="AD458" i="3" s="1"/>
  <c r="AF458" i="4"/>
  <c r="AC355" i="3"/>
  <c r="AD355" i="3" s="1"/>
  <c r="AF355" i="4"/>
  <c r="AC435" i="3"/>
  <c r="AD435" i="3" s="1"/>
  <c r="AF435" i="4"/>
  <c r="AC549" i="3"/>
  <c r="AD549" i="3" s="1"/>
  <c r="AF549" i="4"/>
  <c r="AC709" i="3"/>
  <c r="AD709" i="3" s="1"/>
  <c r="AF709" i="4"/>
  <c r="AC396" i="3"/>
  <c r="AD396" i="3" s="1"/>
  <c r="AF396" i="4"/>
  <c r="AC476" i="3"/>
  <c r="AD476" i="3" s="1"/>
  <c r="AF476" i="4"/>
  <c r="AC389" i="3"/>
  <c r="AD389" i="3" s="1"/>
  <c r="AF389" i="4"/>
  <c r="AC469" i="3"/>
  <c r="AD469" i="3" s="1"/>
  <c r="AF469" i="4"/>
  <c r="AC605" i="3"/>
  <c r="AD605" i="3" s="1"/>
  <c r="AF605" i="4"/>
  <c r="AC350" i="3"/>
  <c r="AD350" i="3" s="1"/>
  <c r="AF350" i="4"/>
  <c r="AC430" i="3"/>
  <c r="AD430" i="3" s="1"/>
  <c r="AF430" i="4"/>
  <c r="AC343" i="3"/>
  <c r="AD343" i="3" s="1"/>
  <c r="AF343" i="4"/>
  <c r="AC423" i="3"/>
  <c r="AD423" i="3" s="1"/>
  <c r="AF423" i="4"/>
  <c r="AC501" i="3"/>
  <c r="AD501" i="3" s="1"/>
  <c r="AF501" i="4"/>
  <c r="AC661" i="3"/>
  <c r="AD661" i="3" s="1"/>
  <c r="AF661" i="4"/>
  <c r="AC384" i="3"/>
  <c r="AD384" i="3" s="1"/>
  <c r="AF384" i="4"/>
  <c r="AC464" i="3"/>
  <c r="AD464" i="3" s="1"/>
  <c r="AF464" i="4"/>
  <c r="AC542" i="3"/>
  <c r="AD542" i="3" s="1"/>
  <c r="AF542" i="4"/>
  <c r="AC622" i="3"/>
  <c r="AD622" i="3" s="1"/>
  <c r="AF622" i="4"/>
  <c r="AC702" i="3"/>
  <c r="AD702" i="3" s="1"/>
  <c r="AF702" i="4"/>
  <c r="AC559" i="3"/>
  <c r="AD559" i="3" s="1"/>
  <c r="AF559" i="4"/>
  <c r="AC639" i="3"/>
  <c r="AD639" i="3" s="1"/>
  <c r="AF639" i="4"/>
  <c r="AC496" i="3"/>
  <c r="AD496" i="3" s="1"/>
  <c r="AF496" i="4"/>
  <c r="AC576" i="3"/>
  <c r="AD576" i="3" s="1"/>
  <c r="AF576" i="4"/>
  <c r="AC656" i="3"/>
  <c r="AD656" i="3" s="1"/>
  <c r="AF656" i="4"/>
  <c r="AC513" i="3"/>
  <c r="AD513" i="3" s="1"/>
  <c r="AF513" i="4"/>
  <c r="AC593" i="3"/>
  <c r="AD593" i="3" s="1"/>
  <c r="AF593" i="4"/>
  <c r="AC673" i="3"/>
  <c r="AD673" i="3" s="1"/>
  <c r="AF673" i="4"/>
  <c r="AC530" i="3"/>
  <c r="AD530" i="3" s="1"/>
  <c r="AF530" i="4"/>
  <c r="AC610" i="3"/>
  <c r="AD610" i="3" s="1"/>
  <c r="AF610" i="4"/>
  <c r="AC690" i="3"/>
  <c r="AD690" i="3" s="1"/>
  <c r="AF690" i="4"/>
  <c r="AC547" i="3"/>
  <c r="AD547" i="3" s="1"/>
  <c r="AF547" i="4"/>
  <c r="AC627" i="3"/>
  <c r="AD627" i="3" s="1"/>
  <c r="AF627" i="4"/>
  <c r="AC707" i="3"/>
  <c r="AD707" i="3" s="1"/>
  <c r="AF707" i="4"/>
  <c r="AC89" i="3"/>
  <c r="AD89" i="3" s="1"/>
  <c r="AF89" i="4"/>
  <c r="AC9" i="3"/>
  <c r="AD9" i="3" s="1"/>
  <c r="AF9" i="4"/>
  <c r="AC88" i="3"/>
  <c r="AD88" i="3" s="1"/>
  <c r="AF88" i="4"/>
  <c r="AC127" i="3"/>
  <c r="AD127" i="3" s="1"/>
  <c r="AF127" i="4"/>
  <c r="AC47" i="3"/>
  <c r="AD47" i="3" s="1"/>
  <c r="AF47" i="4"/>
  <c r="AC118" i="3"/>
  <c r="AD118" i="3" s="1"/>
  <c r="AF118" i="4"/>
  <c r="AC38" i="3"/>
  <c r="AD38" i="3" s="1"/>
  <c r="AF38" i="4"/>
  <c r="AC117" i="3"/>
  <c r="AD117" i="3" s="1"/>
  <c r="AF117" i="4"/>
  <c r="AC40" i="3"/>
  <c r="AD40" i="3" s="1"/>
  <c r="AF40" i="4"/>
  <c r="AC61" i="3"/>
  <c r="AD61" i="3" s="1"/>
  <c r="AF61" i="4"/>
  <c r="AF32" i="4"/>
  <c r="AC32" i="3"/>
  <c r="AD32" i="3" s="1"/>
  <c r="AC21" i="3"/>
  <c r="AD21" i="3" s="1"/>
  <c r="AF21" i="4"/>
  <c r="AC44" i="3"/>
  <c r="AD44" i="3" s="1"/>
  <c r="AF44" i="4"/>
  <c r="AC259" i="3"/>
  <c r="AD259" i="3" s="1"/>
  <c r="AF259" i="4"/>
  <c r="AC255" i="3"/>
  <c r="AD255" i="3" s="1"/>
  <c r="AF255" i="4"/>
  <c r="AC379" i="3"/>
  <c r="AD379" i="3" s="1"/>
  <c r="AF379" i="4"/>
  <c r="AC454" i="3"/>
  <c r="AD454" i="3" s="1"/>
  <c r="AF454" i="4"/>
  <c r="AC503" i="3"/>
  <c r="AD503" i="3" s="1"/>
  <c r="AF503" i="4"/>
  <c r="AC617" i="3"/>
  <c r="AD617" i="3" s="1"/>
  <c r="AF617" i="4"/>
  <c r="AC202" i="3"/>
  <c r="AD202" i="3" s="1"/>
  <c r="AF202" i="4"/>
  <c r="AC94" i="3"/>
  <c r="AD94" i="3" s="1"/>
  <c r="AF94" i="4"/>
  <c r="AF132" i="4"/>
  <c r="AC132" i="3"/>
  <c r="AD132" i="3" s="1"/>
  <c r="AC34" i="3"/>
  <c r="AD34" i="3" s="1"/>
  <c r="AF34" i="4"/>
  <c r="AC246" i="3"/>
  <c r="AD246" i="3" s="1"/>
  <c r="AF246" i="4"/>
  <c r="AC185" i="3"/>
  <c r="AD185" i="3" s="1"/>
  <c r="AF185" i="4"/>
  <c r="AC613" i="3"/>
  <c r="AD613" i="3" s="1"/>
  <c r="AF613" i="4"/>
  <c r="AF382" i="4"/>
  <c r="AC382" i="3"/>
  <c r="AD382" i="3" s="1"/>
  <c r="AC494" i="3"/>
  <c r="AD494" i="3" s="1"/>
  <c r="AF494" i="4"/>
  <c r="AC625" i="3"/>
  <c r="AD625" i="3" s="1"/>
  <c r="AF625" i="4"/>
  <c r="AC95" i="3"/>
  <c r="AD95" i="3" s="1"/>
  <c r="AF95" i="4"/>
  <c r="AC26" i="3"/>
  <c r="AD26" i="3" s="1"/>
  <c r="AF26" i="4"/>
  <c r="AC300" i="3"/>
  <c r="AD300" i="3" s="1"/>
  <c r="AF300" i="4"/>
  <c r="AC191" i="3"/>
  <c r="AD191" i="3" s="1"/>
  <c r="AF191" i="4"/>
  <c r="AC193" i="3"/>
  <c r="AD193" i="3" s="1"/>
  <c r="AF193" i="4"/>
  <c r="AC475" i="3"/>
  <c r="AD475" i="3" s="1"/>
  <c r="AF475" i="4"/>
  <c r="AC540" i="3"/>
  <c r="AD540" i="3" s="1"/>
  <c r="AF540" i="4"/>
  <c r="AC596" i="3"/>
  <c r="AD596" i="3" s="1"/>
  <c r="AF596" i="4"/>
  <c r="AC662" i="3"/>
  <c r="AD662" i="3" s="1"/>
  <c r="AF662" i="4"/>
  <c r="AC536" i="3"/>
  <c r="AD536" i="3" s="1"/>
  <c r="AF536" i="4"/>
  <c r="AC570" i="3"/>
  <c r="AD570" i="3" s="1"/>
  <c r="AF570" i="4"/>
  <c r="AC129" i="3"/>
  <c r="AD129" i="3" s="1"/>
  <c r="AF129" i="4"/>
  <c r="AC98" i="3"/>
  <c r="AD98" i="3" s="1"/>
  <c r="AF98" i="4"/>
  <c r="AF182" i="4"/>
  <c r="AC182" i="3"/>
  <c r="AD182" i="3" s="1"/>
  <c r="AC426" i="3"/>
  <c r="AD426" i="3" s="1"/>
  <c r="AF426" i="4"/>
  <c r="AC471" i="3"/>
  <c r="AD471" i="3" s="1"/>
  <c r="AF471" i="4"/>
  <c r="AC658" i="3"/>
  <c r="AD658" i="3" s="1"/>
  <c r="AF658" i="4"/>
  <c r="AC99" i="3"/>
  <c r="AD99" i="3" s="1"/>
  <c r="AF99" i="4"/>
  <c r="AF162" i="4"/>
  <c r="AC162" i="3"/>
  <c r="AD162" i="3" s="1"/>
  <c r="AC58" i="3"/>
  <c r="AD58" i="3" s="1"/>
  <c r="AF58" i="4"/>
  <c r="AC163" i="3"/>
  <c r="AD163" i="3" s="1"/>
  <c r="AF163" i="4"/>
  <c r="AC243" i="3"/>
  <c r="AD243" i="3" s="1"/>
  <c r="AF243" i="4"/>
  <c r="AC369" i="3"/>
  <c r="AD369" i="3" s="1"/>
  <c r="AF369" i="4"/>
  <c r="AC188" i="3"/>
  <c r="AD188" i="3" s="1"/>
  <c r="AF188" i="4"/>
  <c r="AC268" i="3"/>
  <c r="AD268" i="3" s="1"/>
  <c r="AF268" i="4"/>
  <c r="AC493" i="3"/>
  <c r="AD493" i="3" s="1"/>
  <c r="AF493" i="4"/>
  <c r="AC205" i="3"/>
  <c r="AD205" i="3" s="1"/>
  <c r="AF205" i="4"/>
  <c r="AC285" i="3"/>
  <c r="AD285" i="3" s="1"/>
  <c r="AF285" i="4"/>
  <c r="AF142" i="4"/>
  <c r="AC142" i="3"/>
  <c r="AD142" i="3" s="1"/>
  <c r="AC222" i="3"/>
  <c r="AD222" i="3" s="1"/>
  <c r="AF222" i="4"/>
  <c r="AC302" i="3"/>
  <c r="AD302" i="3" s="1"/>
  <c r="AF302" i="4"/>
  <c r="AC159" i="3"/>
  <c r="AD159" i="3" s="1"/>
  <c r="AF159" i="4"/>
  <c r="AC239" i="3"/>
  <c r="AD239" i="3" s="1"/>
  <c r="AF239" i="4"/>
  <c r="AC319" i="3"/>
  <c r="AD319" i="3" s="1"/>
  <c r="AF319" i="4"/>
  <c r="AC168" i="3"/>
  <c r="AD168" i="3" s="1"/>
  <c r="AF168" i="4"/>
  <c r="AC248" i="3"/>
  <c r="AD248" i="3" s="1"/>
  <c r="AF248" i="4"/>
  <c r="AC321" i="3"/>
  <c r="AD321" i="3" s="1"/>
  <c r="AF321" i="4"/>
  <c r="AC161" i="3"/>
  <c r="AD161" i="3" s="1"/>
  <c r="AF161" i="4"/>
  <c r="AC241" i="3"/>
  <c r="AD241" i="3" s="1"/>
  <c r="AF241" i="4"/>
  <c r="AC385" i="3"/>
  <c r="AD385" i="3" s="1"/>
  <c r="AF385" i="4"/>
  <c r="AC386" i="3"/>
  <c r="AD386" i="3" s="1"/>
  <c r="AF386" i="4"/>
  <c r="AC466" i="3"/>
  <c r="AD466" i="3" s="1"/>
  <c r="AF466" i="4"/>
  <c r="AC363" i="3"/>
  <c r="AD363" i="3" s="1"/>
  <c r="AF363" i="4"/>
  <c r="AC443" i="3"/>
  <c r="AD443" i="3" s="1"/>
  <c r="AF443" i="4"/>
  <c r="AC580" i="3"/>
  <c r="AD580" i="3" s="1"/>
  <c r="AF580" i="4"/>
  <c r="AC324" i="3"/>
  <c r="AD324" i="3" s="1"/>
  <c r="AF324" i="4"/>
  <c r="AC404" i="3"/>
  <c r="AD404" i="3" s="1"/>
  <c r="AF404" i="4"/>
  <c r="AC484" i="3"/>
  <c r="AD484" i="3" s="1"/>
  <c r="AF484" i="4"/>
  <c r="AC397" i="3"/>
  <c r="AD397" i="3" s="1"/>
  <c r="AF397" i="4"/>
  <c r="AC477" i="3"/>
  <c r="AD477" i="3" s="1"/>
  <c r="AF477" i="4"/>
  <c r="AC636" i="3"/>
  <c r="AD636" i="3" s="1"/>
  <c r="AF636" i="4"/>
  <c r="AC358" i="3"/>
  <c r="AD358" i="3" s="1"/>
  <c r="AF358" i="4"/>
  <c r="AC438" i="3"/>
  <c r="AD438" i="3" s="1"/>
  <c r="AF438" i="4"/>
  <c r="AC351" i="3"/>
  <c r="AD351" i="3" s="1"/>
  <c r="AF351" i="4"/>
  <c r="AC431" i="3"/>
  <c r="AD431" i="3" s="1"/>
  <c r="AF431" i="4"/>
  <c r="AC532" i="3"/>
  <c r="AD532" i="3" s="1"/>
  <c r="AF532" i="4"/>
  <c r="AC692" i="3"/>
  <c r="AD692" i="3" s="1"/>
  <c r="AF692" i="4"/>
  <c r="AF392" i="4"/>
  <c r="AC392" i="3"/>
  <c r="AD392" i="3" s="1"/>
  <c r="AC472" i="3"/>
  <c r="AD472" i="3" s="1"/>
  <c r="AF472" i="4"/>
  <c r="AC550" i="3"/>
  <c r="AD550" i="3" s="1"/>
  <c r="AF550" i="4"/>
  <c r="AC630" i="3"/>
  <c r="AD630" i="3" s="1"/>
  <c r="AF630" i="4"/>
  <c r="AC710" i="3"/>
  <c r="AD710" i="3" s="1"/>
  <c r="AF710" i="4"/>
  <c r="AC567" i="3"/>
  <c r="AD567" i="3" s="1"/>
  <c r="AF567" i="4"/>
  <c r="AC647" i="3"/>
  <c r="AD647" i="3" s="1"/>
  <c r="AF647" i="4"/>
  <c r="AC504" i="3"/>
  <c r="AD504" i="3" s="1"/>
  <c r="AF504" i="4"/>
  <c r="AC584" i="3"/>
  <c r="AD584" i="3" s="1"/>
  <c r="AF584" i="4"/>
  <c r="AC664" i="3"/>
  <c r="AD664" i="3" s="1"/>
  <c r="AF664" i="4"/>
  <c r="AC521" i="3"/>
  <c r="AD521" i="3" s="1"/>
  <c r="AF521" i="4"/>
  <c r="AC601" i="3"/>
  <c r="AD601" i="3" s="1"/>
  <c r="AF601" i="4"/>
  <c r="AC681" i="3"/>
  <c r="AD681" i="3" s="1"/>
  <c r="AF681" i="4"/>
  <c r="AC538" i="3"/>
  <c r="AD538" i="3" s="1"/>
  <c r="AF538" i="4"/>
  <c r="AC618" i="3"/>
  <c r="AD618" i="3" s="1"/>
  <c r="AF618" i="4"/>
  <c r="AC698" i="3"/>
  <c r="AD698" i="3" s="1"/>
  <c r="AF698" i="4"/>
  <c r="AC555" i="3"/>
  <c r="AD555" i="3" s="1"/>
  <c r="AF555" i="4"/>
  <c r="AC635" i="3"/>
  <c r="AD635" i="3" s="1"/>
  <c r="AF635" i="4"/>
  <c r="AC715" i="3"/>
  <c r="AD715" i="3" s="1"/>
  <c r="AF715" i="4"/>
  <c r="AC81" i="3"/>
  <c r="AD81" i="3" s="1"/>
  <c r="AF81" i="4"/>
  <c r="AC557" i="3"/>
  <c r="AD557" i="3" s="1"/>
  <c r="AF557" i="4"/>
  <c r="AC80" i="3"/>
  <c r="AD80" i="3" s="1"/>
  <c r="AF80" i="4"/>
  <c r="AC119" i="3"/>
  <c r="AD119" i="3" s="1"/>
  <c r="AF119" i="4"/>
  <c r="AC39" i="3"/>
  <c r="AD39" i="3" s="1"/>
  <c r="AF39" i="4"/>
  <c r="AC110" i="3"/>
  <c r="AD110" i="3" s="1"/>
  <c r="AF110" i="4"/>
  <c r="AC30" i="3"/>
  <c r="AD30" i="3" s="1"/>
  <c r="AF30" i="4"/>
  <c r="AC109" i="3"/>
  <c r="AD109" i="3" s="1"/>
  <c r="AF109" i="4"/>
  <c r="AC28" i="3"/>
  <c r="AD28" i="3" s="1"/>
  <c r="AF28" i="4"/>
  <c r="AC35" i="3"/>
  <c r="AD35" i="3" s="1"/>
  <c r="AF35" i="4"/>
  <c r="AC20" i="3"/>
  <c r="AD20" i="3" s="1"/>
  <c r="AF20" i="4"/>
  <c r="AC16" i="3"/>
  <c r="AD16" i="3" s="1"/>
  <c r="AF16" i="4"/>
  <c r="AF42" i="4"/>
  <c r="AC42" i="3"/>
  <c r="AD42" i="3" s="1"/>
  <c r="AC158" i="3"/>
  <c r="AD158" i="3" s="1"/>
  <c r="AF158" i="4"/>
  <c r="AC257" i="3"/>
  <c r="AD257" i="3" s="1"/>
  <c r="AF257" i="4"/>
  <c r="AC413" i="3"/>
  <c r="AD413" i="3" s="1"/>
  <c r="AF413" i="4"/>
  <c r="AC488" i="3"/>
  <c r="AD488" i="3" s="1"/>
  <c r="AF488" i="4"/>
  <c r="AC697" i="3"/>
  <c r="AD697" i="3" s="1"/>
  <c r="AF697" i="4"/>
  <c r="AC65" i="3"/>
  <c r="AD65" i="3" s="1"/>
  <c r="AF65" i="4"/>
  <c r="AC14" i="3"/>
  <c r="AD14" i="3" s="1"/>
  <c r="AF14" i="4"/>
  <c r="AC8" i="3"/>
  <c r="AD8" i="3" s="1"/>
  <c r="AF8" i="4"/>
  <c r="AC187" i="3"/>
  <c r="AD187" i="3" s="1"/>
  <c r="AF187" i="4"/>
  <c r="AC166" i="3"/>
  <c r="AD166" i="3" s="1"/>
  <c r="AF166" i="4"/>
  <c r="AF272" i="4"/>
  <c r="AC272" i="3"/>
  <c r="AD272" i="3" s="1"/>
  <c r="AC387" i="3"/>
  <c r="AD387" i="3" s="1"/>
  <c r="AF387" i="4"/>
  <c r="AC509" i="3"/>
  <c r="AD509" i="3" s="1"/>
  <c r="AF509" i="4"/>
  <c r="AC565" i="3"/>
  <c r="AD565" i="3" s="1"/>
  <c r="AF565" i="4"/>
  <c r="AC511" i="3"/>
  <c r="AD511" i="3" s="1"/>
  <c r="AF511" i="4"/>
  <c r="AC545" i="3"/>
  <c r="AD545" i="3" s="1"/>
  <c r="AF545" i="4"/>
  <c r="AC499" i="3"/>
  <c r="AD499" i="3" s="1"/>
  <c r="AF499" i="4"/>
  <c r="AC57" i="3"/>
  <c r="AD57" i="3" s="1"/>
  <c r="AF57" i="4"/>
  <c r="AC86" i="3"/>
  <c r="AD86" i="3" s="1"/>
  <c r="AF86" i="4"/>
  <c r="AC37" i="3"/>
  <c r="AD37" i="3" s="1"/>
  <c r="AF37" i="4"/>
  <c r="AC106" i="3"/>
  <c r="AD106" i="3" s="1"/>
  <c r="AF106" i="4"/>
  <c r="AC220" i="3"/>
  <c r="AD220" i="3" s="1"/>
  <c r="AF220" i="4"/>
  <c r="AC317" i="3"/>
  <c r="AD317" i="3" s="1"/>
  <c r="AF317" i="4"/>
  <c r="AC200" i="3"/>
  <c r="AD200" i="3" s="1"/>
  <c r="AF200" i="4"/>
  <c r="AC491" i="3"/>
  <c r="AD491" i="3" s="1"/>
  <c r="AF491" i="4"/>
  <c r="AC429" i="3"/>
  <c r="AD429" i="3" s="1"/>
  <c r="AF429" i="4"/>
  <c r="AC463" i="3"/>
  <c r="AD463" i="3" s="1"/>
  <c r="AF463" i="4"/>
  <c r="AC582" i="3"/>
  <c r="AD582" i="3" s="1"/>
  <c r="AF582" i="4"/>
  <c r="AC616" i="3"/>
  <c r="AD616" i="3" s="1"/>
  <c r="AF616" i="4"/>
  <c r="AC713" i="3"/>
  <c r="AD713" i="3" s="1"/>
  <c r="AF713" i="4"/>
  <c r="AC49" i="3"/>
  <c r="AD49" i="3" s="1"/>
  <c r="AF49" i="4"/>
  <c r="AC283" i="3"/>
  <c r="AD283" i="3" s="1"/>
  <c r="AF283" i="4"/>
  <c r="AC199" i="3"/>
  <c r="AD199" i="3" s="1"/>
  <c r="AF199" i="4"/>
  <c r="AC483" i="3"/>
  <c r="AD483" i="3" s="1"/>
  <c r="AF483" i="4"/>
  <c r="AC432" i="3"/>
  <c r="AD432" i="3" s="1"/>
  <c r="AF432" i="4"/>
  <c r="AC121" i="3"/>
  <c r="AD121" i="3" s="1"/>
  <c r="AF121" i="4"/>
  <c r="AC91" i="3"/>
  <c r="AD91" i="3" s="1"/>
  <c r="AF91" i="4"/>
  <c r="AC130" i="3"/>
  <c r="AD130" i="3" s="1"/>
  <c r="AF130" i="4"/>
  <c r="AC50" i="3"/>
  <c r="AD50" i="3" s="1"/>
  <c r="AF50" i="4"/>
  <c r="AC171" i="3"/>
  <c r="AD171" i="3" s="1"/>
  <c r="AF171" i="4"/>
  <c r="AC251" i="3"/>
  <c r="AD251" i="3" s="1"/>
  <c r="AF251" i="4"/>
  <c r="AC433" i="3"/>
  <c r="AD433" i="3" s="1"/>
  <c r="AF433" i="4"/>
  <c r="AC196" i="3"/>
  <c r="AD196" i="3" s="1"/>
  <c r="AF196" i="4"/>
  <c r="AC276" i="3"/>
  <c r="AD276" i="3" s="1"/>
  <c r="AF276" i="4"/>
  <c r="AC652" i="3"/>
  <c r="AD652" i="3" s="1"/>
  <c r="AF652" i="4"/>
  <c r="AC213" i="3"/>
  <c r="AD213" i="3" s="1"/>
  <c r="AF213" i="4"/>
  <c r="AC293" i="3"/>
  <c r="AD293" i="3" s="1"/>
  <c r="AF293" i="4"/>
  <c r="AC150" i="3"/>
  <c r="AD150" i="3" s="1"/>
  <c r="AF150" i="4"/>
  <c r="AC230" i="3"/>
  <c r="AD230" i="3" s="1"/>
  <c r="AF230" i="4"/>
  <c r="AC310" i="3"/>
  <c r="AD310" i="3" s="1"/>
  <c r="AF310" i="4"/>
  <c r="AC167" i="3"/>
  <c r="AD167" i="3" s="1"/>
  <c r="AF167" i="4"/>
  <c r="AC247" i="3"/>
  <c r="AD247" i="3" s="1"/>
  <c r="AF247" i="4"/>
  <c r="AC337" i="3"/>
  <c r="AD337" i="3" s="1"/>
  <c r="AF337" i="4"/>
  <c r="AC176" i="3"/>
  <c r="AD176" i="3" s="1"/>
  <c r="AF176" i="4"/>
  <c r="AC256" i="3"/>
  <c r="AD256" i="3" s="1"/>
  <c r="AF256" i="4"/>
  <c r="AC322" i="3"/>
  <c r="AD322" i="3" s="1"/>
  <c r="AF322" i="4"/>
  <c r="AC169" i="3"/>
  <c r="AD169" i="3" s="1"/>
  <c r="AF169" i="4"/>
  <c r="AC249" i="3"/>
  <c r="AD249" i="3" s="1"/>
  <c r="AF249" i="4"/>
  <c r="AC449" i="3"/>
  <c r="AD449" i="3" s="1"/>
  <c r="AF449" i="4"/>
  <c r="AC394" i="3"/>
  <c r="AD394" i="3" s="1"/>
  <c r="AF394" i="4"/>
  <c r="AC474" i="3"/>
  <c r="AD474" i="3" s="1"/>
  <c r="AF474" i="4"/>
  <c r="AC371" i="3"/>
  <c r="AD371" i="3" s="1"/>
  <c r="AF371" i="4"/>
  <c r="AC451" i="3"/>
  <c r="AD451" i="3" s="1"/>
  <c r="AF451" i="4"/>
  <c r="AC581" i="3"/>
  <c r="AD581" i="3" s="1"/>
  <c r="AF581" i="4"/>
  <c r="AF332" i="4"/>
  <c r="AC332" i="3"/>
  <c r="AD332" i="3" s="1"/>
  <c r="AC412" i="3"/>
  <c r="AD412" i="3" s="1"/>
  <c r="AF412" i="4"/>
  <c r="AC325" i="3"/>
  <c r="AD325" i="3" s="1"/>
  <c r="AF325" i="4"/>
  <c r="AC405" i="3"/>
  <c r="AD405" i="3" s="1"/>
  <c r="AF405" i="4"/>
  <c r="AC485" i="3"/>
  <c r="AD485" i="3" s="1"/>
  <c r="AF485" i="4"/>
  <c r="AC637" i="3"/>
  <c r="AD637" i="3" s="1"/>
  <c r="AF637" i="4"/>
  <c r="AC366" i="3"/>
  <c r="AD366" i="3" s="1"/>
  <c r="AF366" i="4"/>
  <c r="AC446" i="3"/>
  <c r="AD446" i="3" s="1"/>
  <c r="AF446" i="4"/>
  <c r="AC359" i="3"/>
  <c r="AD359" i="3" s="1"/>
  <c r="AF359" i="4"/>
  <c r="AC439" i="3"/>
  <c r="AD439" i="3" s="1"/>
  <c r="AF439" i="4"/>
  <c r="AC533" i="3"/>
  <c r="AD533" i="3" s="1"/>
  <c r="AF533" i="4"/>
  <c r="AC693" i="3"/>
  <c r="AD693" i="3" s="1"/>
  <c r="AF693" i="4"/>
  <c r="AC400" i="3"/>
  <c r="AD400" i="3" s="1"/>
  <c r="AF400" i="4"/>
  <c r="AC480" i="3"/>
  <c r="AD480" i="3" s="1"/>
  <c r="AF480" i="4"/>
  <c r="AC558" i="3"/>
  <c r="AD558" i="3" s="1"/>
  <c r="AF558" i="4"/>
  <c r="AC638" i="3"/>
  <c r="AD638" i="3" s="1"/>
  <c r="AF638" i="4"/>
  <c r="AC495" i="3"/>
  <c r="AD495" i="3" s="1"/>
  <c r="AF495" i="4"/>
  <c r="AC575" i="3"/>
  <c r="AD575" i="3" s="1"/>
  <c r="AF575" i="4"/>
  <c r="AC655" i="3"/>
  <c r="AD655" i="3" s="1"/>
  <c r="AF655" i="4"/>
  <c r="AC512" i="3"/>
  <c r="AD512" i="3" s="1"/>
  <c r="AF512" i="4"/>
  <c r="AC592" i="3"/>
  <c r="AD592" i="3" s="1"/>
  <c r="AF592" i="4"/>
  <c r="AC672" i="3"/>
  <c r="AD672" i="3" s="1"/>
  <c r="AF672" i="4"/>
  <c r="AC529" i="3"/>
  <c r="AD529" i="3" s="1"/>
  <c r="AF529" i="4"/>
  <c r="AC609" i="3"/>
  <c r="AD609" i="3" s="1"/>
  <c r="AF609" i="4"/>
  <c r="AC689" i="3"/>
  <c r="AD689" i="3" s="1"/>
  <c r="AF689" i="4"/>
  <c r="AC546" i="3"/>
  <c r="AD546" i="3" s="1"/>
  <c r="AF546" i="4"/>
  <c r="AC626" i="3"/>
  <c r="AD626" i="3" s="1"/>
  <c r="AF626" i="4"/>
  <c r="AC706" i="3"/>
  <c r="AD706" i="3" s="1"/>
  <c r="AF706" i="4"/>
  <c r="AC563" i="3"/>
  <c r="AD563" i="3" s="1"/>
  <c r="AF563" i="4"/>
  <c r="AC643" i="3"/>
  <c r="AD643" i="3" s="1"/>
  <c r="AF643" i="4"/>
  <c r="AC266" i="3"/>
  <c r="AD266" i="3" s="1"/>
  <c r="AF266" i="4"/>
  <c r="AC73" i="3"/>
  <c r="AD73" i="3" s="1"/>
  <c r="AF73" i="4"/>
  <c r="AC306" i="3"/>
  <c r="AD306" i="3" s="1"/>
  <c r="AF306" i="4"/>
  <c r="AF72" i="4"/>
  <c r="AC72" i="3"/>
  <c r="AD72" i="3" s="1"/>
  <c r="AC111" i="3"/>
  <c r="AD111" i="3" s="1"/>
  <c r="AF111" i="4"/>
  <c r="AC31" i="3"/>
  <c r="AD31" i="3" s="1"/>
  <c r="AF31" i="4"/>
  <c r="AC102" i="3"/>
  <c r="AD102" i="3" s="1"/>
  <c r="AF102" i="4"/>
  <c r="AF22" i="4"/>
  <c r="AC22" i="3"/>
  <c r="AD22" i="3" s="1"/>
  <c r="AC101" i="3"/>
  <c r="AD101" i="3" s="1"/>
  <c r="AF101" i="4"/>
  <c r="AC5" i="3"/>
  <c r="AD5" i="3" s="1"/>
  <c r="AF5" i="4"/>
  <c r="AC24" i="3"/>
  <c r="AD24" i="3" s="1"/>
  <c r="AF24" i="4"/>
  <c r="AF52" i="4"/>
  <c r="AC52" i="3"/>
  <c r="AD52" i="3" s="1"/>
  <c r="AC529" i="5"/>
  <c r="AD529" i="5" s="1"/>
  <c r="AC363" i="5"/>
  <c r="AD363" i="5" s="1"/>
  <c r="AC467" i="5"/>
  <c r="AD467" i="5" s="1"/>
  <c r="AC433" i="5"/>
  <c r="AD433" i="5" s="1"/>
  <c r="AC191" i="5"/>
  <c r="AD191" i="5" s="1"/>
  <c r="AC153" i="5"/>
  <c r="AD153" i="5" s="1"/>
  <c r="AC198" i="5"/>
  <c r="AD198" i="5" s="1"/>
  <c r="AC160" i="5"/>
  <c r="AD160" i="5" s="1"/>
  <c r="AC35" i="5"/>
  <c r="AD35" i="5" s="1"/>
  <c r="AC543" i="5"/>
  <c r="AD543" i="5" s="1"/>
  <c r="AC154" i="5"/>
  <c r="AD154" i="5" s="1"/>
  <c r="AC631" i="5"/>
  <c r="AD631" i="5" s="1"/>
  <c r="AC205" i="5"/>
  <c r="AD205" i="5" s="1"/>
  <c r="AC228" i="5"/>
  <c r="AD228" i="5" s="1"/>
  <c r="AC595" i="5"/>
  <c r="AD595" i="5" s="1"/>
  <c r="AC436" i="5"/>
  <c r="AD436" i="5" s="1"/>
  <c r="AC627" i="5"/>
  <c r="AD627" i="5" s="1"/>
  <c r="AC244" i="5"/>
  <c r="AD244" i="5" s="1"/>
  <c r="AC659" i="5"/>
  <c r="AD659" i="5" s="1"/>
  <c r="AC563" i="5"/>
  <c r="AD563" i="5" s="1"/>
  <c r="AC691" i="5"/>
  <c r="AD691" i="5" s="1"/>
  <c r="AC185" i="5"/>
  <c r="AD185" i="5" s="1"/>
  <c r="AC146" i="5"/>
  <c r="AD146" i="5" s="1"/>
  <c r="AC408" i="5"/>
  <c r="AD408" i="5" s="1"/>
  <c r="AC639" i="5"/>
  <c r="AD639" i="5" s="1"/>
  <c r="AC272" i="5"/>
  <c r="AD272" i="5" s="1"/>
  <c r="AC304" i="5"/>
  <c r="AD304" i="5" s="1"/>
  <c r="AC336" i="5"/>
  <c r="AD336" i="5" s="1"/>
  <c r="AC368" i="5"/>
  <c r="AD368" i="5" s="1"/>
  <c r="AC715" i="5"/>
  <c r="AD715" i="5" s="1"/>
  <c r="AC296" i="5"/>
  <c r="AD296" i="5" s="1"/>
  <c r="AC328" i="5"/>
  <c r="AD328" i="5" s="1"/>
  <c r="AC360" i="5"/>
  <c r="AD360" i="5" s="1"/>
  <c r="AC575" i="5"/>
  <c r="AD575" i="5" s="1"/>
  <c r="AC703" i="5"/>
  <c r="AD703" i="5" s="1"/>
  <c r="AC246" i="5"/>
  <c r="AD246" i="5" s="1"/>
  <c r="AC275" i="5"/>
  <c r="AD275" i="5" s="1"/>
  <c r="AC307" i="5"/>
  <c r="AD307" i="5" s="1"/>
  <c r="AC339" i="5"/>
  <c r="AD339" i="5" s="1"/>
  <c r="AC371" i="5"/>
  <c r="AD371" i="5" s="1"/>
  <c r="AC210" i="5"/>
  <c r="AD210" i="5" s="1"/>
  <c r="AC269" i="5"/>
  <c r="AD269" i="5" s="1"/>
  <c r="AC301" i="5"/>
  <c r="AD301" i="5" s="1"/>
  <c r="AC333" i="5"/>
  <c r="AD333" i="5" s="1"/>
  <c r="AC365" i="5"/>
  <c r="AD365" i="5" s="1"/>
  <c r="AC267" i="5"/>
  <c r="AD267" i="5" s="1"/>
  <c r="AC18" i="5"/>
  <c r="AD18" i="5" s="1"/>
  <c r="AC50" i="5"/>
  <c r="AD50" i="5" s="1"/>
  <c r="AC82" i="5"/>
  <c r="AD82" i="5" s="1"/>
  <c r="AC114" i="5"/>
  <c r="AD114" i="5" s="1"/>
  <c r="AC149" i="5"/>
  <c r="AD149" i="5" s="1"/>
  <c r="AC181" i="5"/>
  <c r="AD181" i="5" s="1"/>
  <c r="AC178" i="5"/>
  <c r="AD178" i="5" s="1"/>
  <c r="AC459" i="5"/>
  <c r="AD459" i="5" s="1"/>
  <c r="AC571" i="5"/>
  <c r="AD571" i="5" s="1"/>
  <c r="AC699" i="5"/>
  <c r="AD699" i="5" s="1"/>
  <c r="AC457" i="5"/>
  <c r="AD457" i="5" s="1"/>
  <c r="AC521" i="5"/>
  <c r="AD521" i="5" s="1"/>
  <c r="AC611" i="5"/>
  <c r="AD611" i="5" s="1"/>
  <c r="AC405" i="5"/>
  <c r="AD405" i="5" s="1"/>
  <c r="AC462" i="5"/>
  <c r="AD462" i="5" s="1"/>
  <c r="AC675" i="5"/>
  <c r="AD675" i="5" s="1"/>
  <c r="AC526" i="5"/>
  <c r="AD526" i="5" s="1"/>
  <c r="AC579" i="5"/>
  <c r="AD579" i="5" s="1"/>
  <c r="AC707" i="5"/>
  <c r="AD707" i="5" s="1"/>
  <c r="AC671" i="5"/>
  <c r="AD671" i="5" s="1"/>
  <c r="AC199" i="5"/>
  <c r="AD199" i="5" s="1"/>
  <c r="AC217" i="5"/>
  <c r="AD217" i="5" s="1"/>
  <c r="AC560" i="5"/>
  <c r="AD560" i="5" s="1"/>
  <c r="AC592" i="5"/>
  <c r="AD592" i="5" s="1"/>
  <c r="AC624" i="5"/>
  <c r="AD624" i="5" s="1"/>
  <c r="AC656" i="5"/>
  <c r="AD656" i="5" s="1"/>
  <c r="AC688" i="5"/>
  <c r="AD688" i="5" s="1"/>
  <c r="AC125" i="5"/>
  <c r="AD125" i="5" s="1"/>
  <c r="AC24" i="5"/>
  <c r="AD24" i="5" s="1"/>
  <c r="AC56" i="5"/>
  <c r="AD56" i="5" s="1"/>
  <c r="AC88" i="5"/>
  <c r="AD88" i="5" s="1"/>
  <c r="AC120" i="5"/>
  <c r="AD120" i="5" s="1"/>
  <c r="AC240" i="5"/>
  <c r="AD240" i="5" s="1"/>
  <c r="AC399" i="5"/>
  <c r="AD399" i="5" s="1"/>
  <c r="AC190" i="5"/>
  <c r="AD190" i="5" s="1"/>
  <c r="AC195" i="5"/>
  <c r="AD195" i="5" s="1"/>
  <c r="AC151" i="5"/>
  <c r="AD151" i="5" s="1"/>
  <c r="AC173" i="5"/>
  <c r="AD173" i="5" s="1"/>
  <c r="AC238" i="5"/>
  <c r="AD238" i="5" s="1"/>
  <c r="AC607" i="5"/>
  <c r="AD607" i="5" s="1"/>
  <c r="AC219" i="5"/>
  <c r="AD219" i="5" s="1"/>
  <c r="AC386" i="5"/>
  <c r="AD386" i="5" s="1"/>
  <c r="AC291" i="5"/>
  <c r="AD291" i="5" s="1"/>
  <c r="AC323" i="5"/>
  <c r="AD323" i="5" s="1"/>
  <c r="AC355" i="5"/>
  <c r="AD355" i="5" s="1"/>
  <c r="AC390" i="5"/>
  <c r="AD390" i="5" s="1"/>
  <c r="AC463" i="5"/>
  <c r="AD463" i="5" s="1"/>
  <c r="AC527" i="5"/>
  <c r="AD527" i="5" s="1"/>
  <c r="AC585" i="5"/>
  <c r="AD585" i="5" s="1"/>
  <c r="AC617" i="5"/>
  <c r="AD617" i="5" s="1"/>
  <c r="AC649" i="5"/>
  <c r="AD649" i="5" s="1"/>
  <c r="AC681" i="5"/>
  <c r="AD681" i="5" s="1"/>
  <c r="AC713" i="5"/>
  <c r="AD713" i="5" s="1"/>
  <c r="AC537" i="5"/>
  <c r="AD537" i="5" s="1"/>
  <c r="AC473" i="5"/>
  <c r="AD473" i="5" s="1"/>
  <c r="AC603" i="5"/>
  <c r="AD603" i="5" s="1"/>
  <c r="AC556" i="5"/>
  <c r="AD556" i="5" s="1"/>
  <c r="AC588" i="5"/>
  <c r="AD588" i="5" s="1"/>
  <c r="AC620" i="5"/>
  <c r="AD620" i="5" s="1"/>
  <c r="AC652" i="5"/>
  <c r="AD652" i="5" s="1"/>
  <c r="AC684" i="5"/>
  <c r="AD684" i="5" s="1"/>
  <c r="AC99" i="5"/>
  <c r="AD99" i="5" s="1"/>
  <c r="AC516" i="5"/>
  <c r="AD516" i="5" s="1"/>
  <c r="AC121" i="5"/>
  <c r="AD121" i="5" s="1"/>
  <c r="AC452" i="5"/>
  <c r="AD452" i="5" s="1"/>
  <c r="AC523" i="5"/>
  <c r="AD523" i="5" s="1"/>
  <c r="AC395" i="5"/>
  <c r="AD395" i="5" s="1"/>
  <c r="AC635" i="5"/>
  <c r="AD635" i="5" s="1"/>
  <c r="AC552" i="5"/>
  <c r="AD552" i="5" s="1"/>
  <c r="AC437" i="5"/>
  <c r="AD437" i="5" s="1"/>
  <c r="AC501" i="5"/>
  <c r="AD501" i="5" s="1"/>
  <c r="AC116" i="5"/>
  <c r="AD116" i="5" s="1"/>
  <c r="AC134" i="5"/>
  <c r="AD134" i="5" s="1"/>
  <c r="AC235" i="5"/>
  <c r="AD235" i="5" s="1"/>
  <c r="AC152" i="5"/>
  <c r="AD152" i="5" s="1"/>
  <c r="AC184" i="5"/>
  <c r="AD184" i="5" s="1"/>
  <c r="AC168" i="5"/>
  <c r="AD168" i="5" s="1"/>
  <c r="AC429" i="5"/>
  <c r="AD429" i="5" s="1"/>
  <c r="AC212" i="5"/>
  <c r="AD212" i="5" s="1"/>
  <c r="AC479" i="5"/>
  <c r="AD479" i="5" s="1"/>
  <c r="AC192" i="5"/>
  <c r="AD192" i="5" s="1"/>
  <c r="AC283" i="5"/>
  <c r="AD283" i="5" s="1"/>
  <c r="AC315" i="5"/>
  <c r="AD315" i="5" s="1"/>
  <c r="AC347" i="5"/>
  <c r="AD347" i="5" s="1"/>
  <c r="AC379" i="5"/>
  <c r="AD379" i="5" s="1"/>
  <c r="AC237" i="5"/>
  <c r="AD237" i="5" s="1"/>
  <c r="AC396" i="5"/>
  <c r="AD396" i="5" s="1"/>
  <c r="AC284" i="5"/>
  <c r="AD284" i="5" s="1"/>
  <c r="AC316" i="5"/>
  <c r="AD316" i="5" s="1"/>
  <c r="AC348" i="5"/>
  <c r="AD348" i="5" s="1"/>
  <c r="AC380" i="5"/>
  <c r="AD380" i="5" s="1"/>
  <c r="AC451" i="5"/>
  <c r="AD451" i="5" s="1"/>
  <c r="AC515" i="5"/>
  <c r="AD515" i="5" s="1"/>
  <c r="AC577" i="5"/>
  <c r="AD577" i="5" s="1"/>
  <c r="AC609" i="5"/>
  <c r="AD609" i="5" s="1"/>
  <c r="AC641" i="5"/>
  <c r="AD641" i="5" s="1"/>
  <c r="AC673" i="5"/>
  <c r="AD673" i="5" s="1"/>
  <c r="AC705" i="5"/>
  <c r="AD705" i="5" s="1"/>
  <c r="AC67" i="5"/>
  <c r="AD67" i="5" s="1"/>
  <c r="AC299" i="5"/>
  <c r="AD299" i="5" s="1"/>
  <c r="AC255" i="5"/>
  <c r="AD255" i="5" s="1"/>
  <c r="AC667" i="5"/>
  <c r="AD667" i="5" s="1"/>
  <c r="AC581" i="5"/>
  <c r="AD581" i="5" s="1"/>
  <c r="AC613" i="5"/>
  <c r="AD613" i="5" s="1"/>
  <c r="AC645" i="5"/>
  <c r="AD645" i="5" s="1"/>
  <c r="AC677" i="5"/>
  <c r="AD677" i="5" s="1"/>
  <c r="AC709" i="5"/>
  <c r="AD709" i="5" s="1"/>
  <c r="AC331" i="5"/>
  <c r="AD331" i="5" s="1"/>
  <c r="AC254" i="5"/>
  <c r="AD254" i="5" s="1"/>
  <c r="AC127" i="5"/>
  <c r="AD127" i="5" s="1"/>
  <c r="AC27" i="5"/>
  <c r="AD27" i="5" s="1"/>
  <c r="AC59" i="5"/>
  <c r="AD59" i="5" s="1"/>
  <c r="AC91" i="5"/>
  <c r="AD91" i="5" s="1"/>
  <c r="AC5" i="5"/>
  <c r="AC37" i="5"/>
  <c r="AD37" i="5" s="1"/>
  <c r="AC69" i="5"/>
  <c r="AD69" i="5" s="1"/>
  <c r="AC101" i="5"/>
  <c r="AD101" i="5" s="1"/>
  <c r="AC128" i="5"/>
  <c r="AD128" i="5" s="1"/>
  <c r="AC167" i="5"/>
  <c r="AD167" i="5" s="1"/>
  <c r="AC249" i="5"/>
  <c r="AD249" i="5" s="1"/>
  <c r="AC551" i="5"/>
  <c r="AD551" i="5" s="1"/>
  <c r="AC431" i="5"/>
  <c r="AD431" i="5" s="1"/>
  <c r="AC468" i="5"/>
  <c r="AD468" i="5" s="1"/>
  <c r="AC495" i="5"/>
  <c r="AD495" i="5" s="1"/>
  <c r="AC532" i="5"/>
  <c r="AD532" i="5" s="1"/>
  <c r="AC122" i="5"/>
  <c r="AD122" i="5" s="1"/>
  <c r="AC17" i="5"/>
  <c r="AD17" i="5" s="1"/>
  <c r="AC49" i="5"/>
  <c r="AD49" i="5" s="1"/>
  <c r="AC81" i="5"/>
  <c r="AD81" i="5" s="1"/>
  <c r="AC113" i="5"/>
  <c r="AD113" i="5" s="1"/>
  <c r="AC179" i="5"/>
  <c r="AD179" i="5" s="1"/>
  <c r="AC12" i="5"/>
  <c r="AD12" i="5" s="1"/>
  <c r="AC44" i="5"/>
  <c r="AD44" i="5" s="1"/>
  <c r="AC76" i="5"/>
  <c r="AD76" i="5" s="1"/>
  <c r="AC108" i="5"/>
  <c r="AD108" i="5" s="1"/>
  <c r="AC209" i="5"/>
  <c r="AD209" i="5" s="1"/>
  <c r="AC236" i="5"/>
  <c r="AD236" i="5" s="1"/>
  <c r="AC213" i="5"/>
  <c r="AD213" i="5" s="1"/>
  <c r="AC576" i="5"/>
  <c r="AD576" i="5" s="1"/>
  <c r="AC608" i="5"/>
  <c r="AD608" i="5" s="1"/>
  <c r="AC640" i="5"/>
  <c r="AD640" i="5" s="1"/>
  <c r="AC672" i="5"/>
  <c r="AD672" i="5" s="1"/>
  <c r="AC704" i="5"/>
  <c r="AD704" i="5" s="1"/>
  <c r="AC549" i="5"/>
  <c r="AD549" i="5" s="1"/>
  <c r="AC475" i="5"/>
  <c r="AD475" i="5" s="1"/>
  <c r="AC539" i="5"/>
  <c r="AD539" i="5" s="1"/>
  <c r="AC8" i="5"/>
  <c r="AD8" i="5" s="1"/>
  <c r="AC40" i="5"/>
  <c r="AD40" i="5" s="1"/>
  <c r="AC72" i="5"/>
  <c r="AD72" i="5" s="1"/>
  <c r="AC104" i="5"/>
  <c r="AD104" i="5" s="1"/>
  <c r="AC391" i="5"/>
  <c r="AD391" i="5" s="1"/>
  <c r="AC623" i="5"/>
  <c r="AD623" i="5" s="1"/>
  <c r="AC222" i="5"/>
  <c r="AD222" i="5" s="1"/>
  <c r="AC389" i="5"/>
  <c r="AD389" i="5" s="1"/>
  <c r="AC580" i="5"/>
  <c r="AD580" i="5" s="1"/>
  <c r="AC612" i="5"/>
  <c r="AD612" i="5" s="1"/>
  <c r="AC644" i="5"/>
  <c r="AD644" i="5" s="1"/>
  <c r="AC676" i="5"/>
  <c r="AD676" i="5" s="1"/>
  <c r="AC708" i="5"/>
  <c r="AD708" i="5" s="1"/>
  <c r="AC553" i="5"/>
  <c r="AD553" i="5" s="1"/>
  <c r="AC434" i="5"/>
  <c r="AD434" i="5" s="1"/>
  <c r="AC461" i="5"/>
  <c r="AD461" i="5" s="1"/>
  <c r="AC525" i="5"/>
  <c r="AD525" i="5" s="1"/>
  <c r="AC557" i="5"/>
  <c r="AD557" i="5" s="1"/>
  <c r="AC589" i="5"/>
  <c r="AD589" i="5" s="1"/>
  <c r="AC621" i="5"/>
  <c r="AD621" i="5" s="1"/>
  <c r="AC653" i="5"/>
  <c r="AD653" i="5" s="1"/>
  <c r="AC685" i="5"/>
  <c r="AD685" i="5" s="1"/>
  <c r="AC161" i="5"/>
  <c r="AD161" i="5" s="1"/>
  <c r="AC170" i="5"/>
  <c r="AD170" i="5" s="1"/>
  <c r="AC289" i="5"/>
  <c r="AD289" i="5" s="1"/>
  <c r="AC321" i="5"/>
  <c r="AD321" i="5" s="1"/>
  <c r="AC353" i="5"/>
  <c r="AD353" i="5" s="1"/>
  <c r="AC385" i="5"/>
  <c r="AD385" i="5" s="1"/>
  <c r="AC287" i="5"/>
  <c r="AD287" i="5" s="1"/>
  <c r="AC319" i="5"/>
  <c r="AD319" i="5" s="1"/>
  <c r="AC351" i="5"/>
  <c r="AD351" i="5" s="1"/>
  <c r="AC383" i="5"/>
  <c r="AD383" i="5" s="1"/>
  <c r="AC30" i="5"/>
  <c r="AD30" i="5" s="1"/>
  <c r="AC62" i="5"/>
  <c r="AD62" i="5" s="1"/>
  <c r="AC94" i="5"/>
  <c r="AD94" i="5" s="1"/>
  <c r="AC252" i="5"/>
  <c r="AD252" i="5" s="1"/>
  <c r="AC188" i="5"/>
  <c r="AD188" i="5" s="1"/>
  <c r="AC655" i="5"/>
  <c r="AD655" i="5" s="1"/>
  <c r="AC202" i="5"/>
  <c r="AD202" i="5" s="1"/>
  <c r="AC227" i="5"/>
  <c r="AD227" i="5" s="1"/>
  <c r="AC232" i="5"/>
  <c r="AD232" i="5" s="1"/>
  <c r="AC250" i="5"/>
  <c r="AD250" i="5" s="1"/>
  <c r="AC276" i="5"/>
  <c r="AD276" i="5" s="1"/>
  <c r="AC308" i="5"/>
  <c r="AD308" i="5" s="1"/>
  <c r="AC340" i="5"/>
  <c r="AD340" i="5" s="1"/>
  <c r="AC372" i="5"/>
  <c r="AD372" i="5" s="1"/>
  <c r="AC273" i="5"/>
  <c r="AD273" i="5" s="1"/>
  <c r="AC305" i="5"/>
  <c r="AD305" i="5" s="1"/>
  <c r="AC337" i="5"/>
  <c r="AD337" i="5" s="1"/>
  <c r="AC369" i="5"/>
  <c r="AD369" i="5" s="1"/>
  <c r="AC471" i="5"/>
  <c r="AD471" i="5" s="1"/>
  <c r="AC535" i="5"/>
  <c r="AD535" i="5" s="1"/>
  <c r="AC569" i="5"/>
  <c r="AD569" i="5" s="1"/>
  <c r="AC601" i="5"/>
  <c r="AD601" i="5" s="1"/>
  <c r="AC633" i="5"/>
  <c r="AD633" i="5" s="1"/>
  <c r="AC665" i="5"/>
  <c r="AD665" i="5" s="1"/>
  <c r="AC697" i="5"/>
  <c r="AD697" i="5" s="1"/>
  <c r="AC449" i="5"/>
  <c r="AD449" i="5" s="1"/>
  <c r="AC559" i="5"/>
  <c r="AD559" i="5" s="1"/>
  <c r="AC687" i="5"/>
  <c r="AD687" i="5" s="1"/>
  <c r="AC166" i="5"/>
  <c r="AD166" i="5" s="1"/>
  <c r="AC20" i="5"/>
  <c r="AD20" i="5" s="1"/>
  <c r="AC9" i="5"/>
  <c r="AD9" i="5" s="1"/>
  <c r="AC73" i="5"/>
  <c r="AD73" i="5" s="1"/>
  <c r="AC105" i="5"/>
  <c r="AD105" i="5" s="1"/>
  <c r="AC164" i="5"/>
  <c r="AD164" i="5" s="1"/>
  <c r="AC422" i="5"/>
  <c r="AD422" i="5" s="1"/>
  <c r="AC432" i="5"/>
  <c r="AD432" i="5" s="1"/>
  <c r="AC520" i="5"/>
  <c r="AD520" i="5" s="1"/>
  <c r="AC412" i="5"/>
  <c r="AD412" i="5" s="1"/>
  <c r="AC438" i="5"/>
  <c r="AD438" i="5" s="1"/>
  <c r="AC502" i="5"/>
  <c r="AD502" i="5" s="1"/>
  <c r="AC570" i="5"/>
  <c r="AD570" i="5" s="1"/>
  <c r="AC602" i="5"/>
  <c r="AD602" i="5" s="1"/>
  <c r="AC666" i="5"/>
  <c r="AD666" i="5" s="1"/>
  <c r="AC698" i="5"/>
  <c r="AD698" i="5" s="1"/>
  <c r="AC93" i="5"/>
  <c r="AD93" i="5" s="1"/>
  <c r="AC388" i="5"/>
  <c r="AD388" i="5" s="1"/>
  <c r="AC496" i="5"/>
  <c r="AD496" i="5" s="1"/>
  <c r="AC480" i="5"/>
  <c r="AD480" i="5" s="1"/>
  <c r="AC544" i="5"/>
  <c r="AD544" i="5" s="1"/>
  <c r="AC294" i="5"/>
  <c r="AD294" i="5" s="1"/>
  <c r="AC326" i="5"/>
  <c r="AD326" i="5" s="1"/>
  <c r="AC358" i="5"/>
  <c r="AD358" i="5" s="1"/>
  <c r="AC498" i="5"/>
  <c r="AD498" i="5" s="1"/>
  <c r="AC483" i="5"/>
  <c r="AD483" i="5" s="1"/>
  <c r="AC599" i="5"/>
  <c r="AD599" i="5" s="1"/>
  <c r="AC497" i="5"/>
  <c r="AD497" i="5" s="1"/>
  <c r="AC407" i="5"/>
  <c r="AD407" i="5" s="1"/>
  <c r="AC366" i="5"/>
  <c r="AD366" i="5" s="1"/>
  <c r="AC64" i="5"/>
  <c r="AD64" i="5" s="1"/>
  <c r="AC52" i="5"/>
  <c r="AD52" i="5" s="1"/>
  <c r="AC183" i="5"/>
  <c r="AD183" i="5" s="1"/>
  <c r="AC143" i="5"/>
  <c r="AD143" i="5" s="1"/>
  <c r="AC29" i="5"/>
  <c r="AD29" i="5" s="1"/>
  <c r="AC61" i="5"/>
  <c r="AD61" i="5" s="1"/>
  <c r="AC165" i="5"/>
  <c r="AD165" i="5" s="1"/>
  <c r="AC476" i="5"/>
  <c r="AD476" i="5" s="1"/>
  <c r="AC293" i="5"/>
  <c r="AD293" i="5" s="1"/>
  <c r="AC325" i="5"/>
  <c r="AD325" i="5" s="1"/>
  <c r="AC357" i="5"/>
  <c r="AD357" i="5" s="1"/>
  <c r="AC137" i="5"/>
  <c r="AD137" i="5" s="1"/>
  <c r="AC172" i="5"/>
  <c r="AD172" i="5" s="1"/>
  <c r="AC503" i="5"/>
  <c r="AD503" i="5" s="1"/>
  <c r="AC427" i="5"/>
  <c r="AD427" i="5" s="1"/>
  <c r="AC491" i="5"/>
  <c r="AD491" i="5" s="1"/>
  <c r="AC546" i="5"/>
  <c r="AD546" i="5" s="1"/>
  <c r="AC84" i="5"/>
  <c r="AD84" i="5" s="1"/>
  <c r="AC155" i="5"/>
  <c r="AD155" i="5" s="1"/>
  <c r="AC156" i="5"/>
  <c r="AD156" i="5" s="1"/>
  <c r="AC42" i="5"/>
  <c r="AD42" i="5" s="1"/>
  <c r="AC196" i="5"/>
  <c r="AD196" i="5" s="1"/>
  <c r="AC663" i="5"/>
  <c r="AD663" i="5" s="1"/>
  <c r="AC441" i="5"/>
  <c r="AD441" i="5" s="1"/>
  <c r="AC505" i="5"/>
  <c r="AD505" i="5" s="1"/>
  <c r="AC421" i="5"/>
  <c r="AD421" i="5" s="1"/>
  <c r="AC485" i="5"/>
  <c r="AD485" i="5" s="1"/>
  <c r="AC550" i="5"/>
  <c r="AD550" i="5" s="1"/>
  <c r="AC129" i="5"/>
  <c r="AD129" i="5" s="1"/>
  <c r="AC32" i="5"/>
  <c r="AD32" i="5" s="1"/>
  <c r="AC103" i="5"/>
  <c r="AD103" i="5" s="1"/>
  <c r="AC158" i="5"/>
  <c r="AD158" i="5" s="1"/>
  <c r="AC148" i="5"/>
  <c r="AD148" i="5" s="1"/>
  <c r="AC34" i="5"/>
  <c r="AD34" i="5" s="1"/>
  <c r="AC66" i="5"/>
  <c r="AD66" i="5" s="1"/>
  <c r="AC98" i="5"/>
  <c r="AD98" i="5" s="1"/>
  <c r="AC169" i="5"/>
  <c r="AD169" i="5" s="1"/>
  <c r="AC31" i="5"/>
  <c r="AD31" i="5" s="1"/>
  <c r="AC63" i="5"/>
  <c r="AD63" i="5" s="1"/>
  <c r="AC95" i="5"/>
  <c r="AD95" i="5" s="1"/>
  <c r="AC6" i="5"/>
  <c r="AC38" i="5"/>
  <c r="AD38" i="5" s="1"/>
  <c r="AC70" i="5"/>
  <c r="AD70" i="5" s="1"/>
  <c r="AC102" i="5"/>
  <c r="AD102" i="5" s="1"/>
  <c r="AC182" i="5"/>
  <c r="AD182" i="5" s="1"/>
  <c r="AC189" i="5"/>
  <c r="AD189" i="5" s="1"/>
  <c r="AC226" i="5"/>
  <c r="AD226" i="5" s="1"/>
  <c r="AC282" i="5"/>
  <c r="AD282" i="5" s="1"/>
  <c r="AC314" i="5"/>
  <c r="AD314" i="5" s="1"/>
  <c r="AC346" i="5"/>
  <c r="AD346" i="5" s="1"/>
  <c r="AC378" i="5"/>
  <c r="AD378" i="5" s="1"/>
  <c r="AC203" i="5"/>
  <c r="AD203" i="5" s="1"/>
  <c r="AC536" i="5"/>
  <c r="AD536" i="5" s="1"/>
  <c r="AC393" i="5"/>
  <c r="AD393" i="5" s="1"/>
  <c r="AC567" i="5"/>
  <c r="AD567" i="5" s="1"/>
  <c r="AC695" i="5"/>
  <c r="AD695" i="5" s="1"/>
  <c r="AC513" i="5"/>
  <c r="AD513" i="5" s="1"/>
  <c r="AC224" i="5"/>
  <c r="AD224" i="5" s="1"/>
  <c r="AC266" i="5"/>
  <c r="AD266" i="5" s="1"/>
  <c r="AC298" i="5"/>
  <c r="AD298" i="5" s="1"/>
  <c r="AC330" i="5"/>
  <c r="AD330" i="5" s="1"/>
  <c r="AC362" i="5"/>
  <c r="AD362" i="5" s="1"/>
  <c r="AC400" i="5"/>
  <c r="AD400" i="5" s="1"/>
  <c r="AC453" i="5"/>
  <c r="AD453" i="5" s="1"/>
  <c r="AC490" i="5"/>
  <c r="AD490" i="5" s="1"/>
  <c r="AC517" i="5"/>
  <c r="AD517" i="5" s="1"/>
  <c r="AC470" i="5"/>
  <c r="AD470" i="5" s="1"/>
  <c r="AC534" i="5"/>
  <c r="AD534" i="5" s="1"/>
  <c r="AC564" i="5"/>
  <c r="AD564" i="5" s="1"/>
  <c r="AC596" i="5"/>
  <c r="AD596" i="5" s="1"/>
  <c r="AC628" i="5"/>
  <c r="AD628" i="5" s="1"/>
  <c r="AC660" i="5"/>
  <c r="AD660" i="5" s="1"/>
  <c r="AC692" i="5"/>
  <c r="AD692" i="5" s="1"/>
  <c r="AC411" i="5"/>
  <c r="AD411" i="5" s="1"/>
  <c r="AC474" i="5"/>
  <c r="AD474" i="5" s="1"/>
  <c r="AC538" i="5"/>
  <c r="AD538" i="5" s="1"/>
  <c r="AC573" i="5"/>
  <c r="AD573" i="5" s="1"/>
  <c r="AC605" i="5"/>
  <c r="AD605" i="5" s="1"/>
  <c r="AC637" i="5"/>
  <c r="AD637" i="5" s="1"/>
  <c r="AC669" i="5"/>
  <c r="AD669" i="5" s="1"/>
  <c r="AC701" i="5"/>
  <c r="AD701" i="5" s="1"/>
  <c r="AC409" i="5"/>
  <c r="AD409" i="5" s="1"/>
  <c r="AC435" i="5"/>
  <c r="AD435" i="5" s="1"/>
  <c r="AC499" i="5"/>
  <c r="AD499" i="5" s="1"/>
  <c r="AC566" i="5"/>
  <c r="AD566" i="5" s="1"/>
  <c r="AC598" i="5"/>
  <c r="AD598" i="5" s="1"/>
  <c r="AC630" i="5"/>
  <c r="AD630" i="5" s="1"/>
  <c r="AC694" i="5"/>
  <c r="AD694" i="5" s="1"/>
  <c r="AC39" i="5"/>
  <c r="AD39" i="5" s="1"/>
  <c r="AC131" i="5"/>
  <c r="AD131" i="5" s="1"/>
  <c r="AC163" i="5"/>
  <c r="AD163" i="5" s="1"/>
  <c r="AC126" i="5"/>
  <c r="AD126" i="5" s="1"/>
  <c r="AC406" i="5"/>
  <c r="AD406" i="5" s="1"/>
  <c r="AC48" i="5"/>
  <c r="AD48" i="5" s="1"/>
  <c r="AC377" i="5"/>
  <c r="AD377" i="5" s="1"/>
  <c r="AC11" i="5"/>
  <c r="AD11" i="5" s="1"/>
  <c r="AC43" i="5"/>
  <c r="AD43" i="5" s="1"/>
  <c r="AC75" i="5"/>
  <c r="AD75" i="5" s="1"/>
  <c r="AC138" i="5"/>
  <c r="AD138" i="5" s="1"/>
  <c r="AC123" i="5"/>
  <c r="AD123" i="5" s="1"/>
  <c r="AC141" i="5"/>
  <c r="AD141" i="5" s="1"/>
  <c r="AC324" i="5"/>
  <c r="AD324" i="5" s="1"/>
  <c r="AC419" i="5"/>
  <c r="AD419" i="5" s="1"/>
  <c r="AC10" i="5"/>
  <c r="AD10" i="5" s="1"/>
  <c r="AC74" i="5"/>
  <c r="AD74" i="5" s="1"/>
  <c r="AC106" i="5"/>
  <c r="AD106" i="5" s="1"/>
  <c r="AC271" i="5"/>
  <c r="AD271" i="5" s="1"/>
  <c r="AC303" i="5"/>
  <c r="AD303" i="5" s="1"/>
  <c r="AC335" i="5"/>
  <c r="AD335" i="5" s="1"/>
  <c r="AC112" i="5"/>
  <c r="AD112" i="5" s="1"/>
  <c r="AC87" i="5"/>
  <c r="AD87" i="5" s="1"/>
  <c r="AC345" i="5"/>
  <c r="AD345" i="5" s="1"/>
  <c r="AC33" i="5"/>
  <c r="AD33" i="5" s="1"/>
  <c r="AC65" i="5"/>
  <c r="AD65" i="5" s="1"/>
  <c r="AC97" i="5"/>
  <c r="AD97" i="5" s="1"/>
  <c r="AC100" i="5"/>
  <c r="AD100" i="5" s="1"/>
  <c r="AC145" i="5"/>
  <c r="AD145" i="5" s="1"/>
  <c r="AC177" i="5"/>
  <c r="AD177" i="5" s="1"/>
  <c r="AC176" i="5"/>
  <c r="AD176" i="5" s="1"/>
  <c r="AC124" i="5"/>
  <c r="AD124" i="5" s="1"/>
  <c r="AC144" i="5"/>
  <c r="AD144" i="5" s="1"/>
  <c r="AC28" i="5"/>
  <c r="AD28" i="5" s="1"/>
  <c r="AC60" i="5"/>
  <c r="AD60" i="5" s="1"/>
  <c r="AC92" i="5"/>
  <c r="AD92" i="5" s="1"/>
  <c r="AC218" i="5"/>
  <c r="AD218" i="5" s="1"/>
  <c r="AC157" i="5"/>
  <c r="AD157" i="5" s="1"/>
  <c r="AC13" i="5"/>
  <c r="AD13" i="5" s="1"/>
  <c r="AC45" i="5"/>
  <c r="AD45" i="5" s="1"/>
  <c r="AC77" i="5"/>
  <c r="AD77" i="5" s="1"/>
  <c r="AC109" i="5"/>
  <c r="AD109" i="5" s="1"/>
  <c r="AC140" i="5"/>
  <c r="AD140" i="5" s="1"/>
  <c r="AC242" i="5"/>
  <c r="AD242" i="5" s="1"/>
  <c r="AC274" i="5"/>
  <c r="AD274" i="5" s="1"/>
  <c r="AC306" i="5"/>
  <c r="AD306" i="5" s="1"/>
  <c r="AC338" i="5"/>
  <c r="AD338" i="5" s="1"/>
  <c r="AC370" i="5"/>
  <c r="AD370" i="5" s="1"/>
  <c r="AC268" i="5"/>
  <c r="AD268" i="5" s="1"/>
  <c r="AC300" i="5"/>
  <c r="AD300" i="5" s="1"/>
  <c r="AC332" i="5"/>
  <c r="AD332" i="5" s="1"/>
  <c r="AC364" i="5"/>
  <c r="AD364" i="5" s="1"/>
  <c r="AC279" i="5"/>
  <c r="AD279" i="5" s="1"/>
  <c r="AC311" i="5"/>
  <c r="AD311" i="5" s="1"/>
  <c r="AC343" i="5"/>
  <c r="AD343" i="5" s="1"/>
  <c r="AC375" i="5"/>
  <c r="AD375" i="5" s="1"/>
  <c r="AC402" i="5"/>
  <c r="AD402" i="5" s="1"/>
  <c r="AC230" i="5"/>
  <c r="AD230" i="5" s="1"/>
  <c r="AC262" i="5"/>
  <c r="AD262" i="5" s="1"/>
  <c r="AC679" i="5"/>
  <c r="AD679" i="5" s="1"/>
  <c r="AC194" i="5"/>
  <c r="AD194" i="5" s="1"/>
  <c r="AC221" i="5"/>
  <c r="AD221" i="5" s="1"/>
  <c r="AC263" i="5"/>
  <c r="AD263" i="5" s="1"/>
  <c r="AC295" i="5"/>
  <c r="AD295" i="5" s="1"/>
  <c r="AC327" i="5"/>
  <c r="AD327" i="5" s="1"/>
  <c r="AC359" i="5"/>
  <c r="AD359" i="5" s="1"/>
  <c r="AC394" i="5"/>
  <c r="AD394" i="5" s="1"/>
  <c r="AC486" i="5"/>
  <c r="AD486" i="5" s="1"/>
  <c r="AC619" i="5"/>
  <c r="AD619" i="5" s="1"/>
  <c r="AC548" i="5"/>
  <c r="AD548" i="5" s="1"/>
  <c r="AC444" i="5"/>
  <c r="AD444" i="5" s="1"/>
  <c r="AC508" i="5"/>
  <c r="AD508" i="5" s="1"/>
  <c r="AC424" i="5"/>
  <c r="AD424" i="5" s="1"/>
  <c r="AC488" i="5"/>
  <c r="AD488" i="5" s="1"/>
  <c r="AC562" i="5"/>
  <c r="AD562" i="5" s="1"/>
  <c r="AC594" i="5"/>
  <c r="AD594" i="5" s="1"/>
  <c r="AC626" i="5"/>
  <c r="AD626" i="5" s="1"/>
  <c r="AC658" i="5"/>
  <c r="AD658" i="5" s="1"/>
  <c r="AC690" i="5"/>
  <c r="AD690" i="5" s="1"/>
  <c r="AC41" i="5"/>
  <c r="AD41" i="5" s="1"/>
  <c r="AC206" i="5"/>
  <c r="AD206" i="5" s="1"/>
  <c r="AC583" i="5"/>
  <c r="AD583" i="5" s="1"/>
  <c r="AC711" i="5"/>
  <c r="AD711" i="5" s="1"/>
  <c r="AC410" i="5"/>
  <c r="AD410" i="5" s="1"/>
  <c r="AC456" i="5"/>
  <c r="AD456" i="5" s="1"/>
  <c r="AC568" i="5"/>
  <c r="AD568" i="5" s="1"/>
  <c r="AC600" i="5"/>
  <c r="AD600" i="5" s="1"/>
  <c r="AC632" i="5"/>
  <c r="AD632" i="5" s="1"/>
  <c r="AC664" i="5"/>
  <c r="AD664" i="5" s="1"/>
  <c r="AC696" i="5"/>
  <c r="AD696" i="5" s="1"/>
  <c r="AC440" i="5"/>
  <c r="AD440" i="5" s="1"/>
  <c r="AC504" i="5"/>
  <c r="AD504" i="5" s="1"/>
  <c r="AC634" i="5"/>
  <c r="AD634" i="5" s="1"/>
  <c r="AC96" i="5"/>
  <c r="AD96" i="5" s="1"/>
  <c r="AC80" i="5"/>
  <c r="AD80" i="5" s="1"/>
  <c r="AC136" i="5"/>
  <c r="AD136" i="5" s="1"/>
  <c r="AC130" i="5"/>
  <c r="AD130" i="5" s="1"/>
  <c r="AC14" i="5"/>
  <c r="AD14" i="5" s="1"/>
  <c r="AC46" i="5"/>
  <c r="AD46" i="5" s="1"/>
  <c r="AC78" i="5"/>
  <c r="AD78" i="5" s="1"/>
  <c r="AC110" i="5"/>
  <c r="AD110" i="5" s="1"/>
  <c r="AC162" i="5"/>
  <c r="AD162" i="5" s="1"/>
  <c r="AC159" i="5"/>
  <c r="AD159" i="5" s="1"/>
  <c r="AC142" i="5"/>
  <c r="AD142" i="5" s="1"/>
  <c r="AC23" i="5"/>
  <c r="AD23" i="5" s="1"/>
  <c r="AC135" i="5"/>
  <c r="AD135" i="5" s="1"/>
  <c r="AC171" i="5"/>
  <c r="AD171" i="5" s="1"/>
  <c r="AC302" i="5"/>
  <c r="AD302" i="5" s="1"/>
  <c r="AC36" i="5"/>
  <c r="AD36" i="5" s="1"/>
  <c r="AC139" i="5"/>
  <c r="AD139" i="5" s="1"/>
  <c r="AC175" i="5"/>
  <c r="AD175" i="5" s="1"/>
  <c r="AC26" i="5"/>
  <c r="AD26" i="5" s="1"/>
  <c r="AC58" i="5"/>
  <c r="AD58" i="5" s="1"/>
  <c r="AC90" i="5"/>
  <c r="AD90" i="5" s="1"/>
  <c r="AC201" i="5"/>
  <c r="AD201" i="5" s="1"/>
  <c r="AC225" i="5"/>
  <c r="AD225" i="5" s="1"/>
  <c r="AC285" i="5"/>
  <c r="AD285" i="5" s="1"/>
  <c r="AC317" i="5"/>
  <c r="AD317" i="5" s="1"/>
  <c r="AC349" i="5"/>
  <c r="AD349" i="5" s="1"/>
  <c r="AC381" i="5"/>
  <c r="AD381" i="5" s="1"/>
  <c r="AC215" i="5"/>
  <c r="AD215" i="5" s="1"/>
  <c r="AC278" i="5"/>
  <c r="AD278" i="5" s="1"/>
  <c r="AC310" i="5"/>
  <c r="AD310" i="5" s="1"/>
  <c r="AC342" i="5"/>
  <c r="AD342" i="5" s="1"/>
  <c r="AC374" i="5"/>
  <c r="AD374" i="5" s="1"/>
  <c r="AC401" i="5"/>
  <c r="AD401" i="5" s="1"/>
  <c r="AC261" i="5"/>
  <c r="AD261" i="5" s="1"/>
  <c r="AC286" i="5"/>
  <c r="AD286" i="5" s="1"/>
  <c r="AC318" i="5"/>
  <c r="AD318" i="5" s="1"/>
  <c r="AC350" i="5"/>
  <c r="AD350" i="5" s="1"/>
  <c r="AC382" i="5"/>
  <c r="AD382" i="5" s="1"/>
  <c r="AC204" i="5"/>
  <c r="AD204" i="5" s="1"/>
  <c r="AC241" i="5"/>
  <c r="AD241" i="5" s="1"/>
  <c r="AC426" i="5"/>
  <c r="AD426" i="5" s="1"/>
  <c r="AC540" i="5"/>
  <c r="AD540" i="5" s="1"/>
  <c r="AC450" i="5"/>
  <c r="AD450" i="5" s="1"/>
  <c r="AC477" i="5"/>
  <c r="AD477" i="5" s="1"/>
  <c r="AC514" i="5"/>
  <c r="AD514" i="5" s="1"/>
  <c r="AC541" i="5"/>
  <c r="AD541" i="5" s="1"/>
  <c r="AC572" i="5"/>
  <c r="AD572" i="5" s="1"/>
  <c r="AC604" i="5"/>
  <c r="AD604" i="5" s="1"/>
  <c r="AC636" i="5"/>
  <c r="AD636" i="5" s="1"/>
  <c r="AC668" i="5"/>
  <c r="AD668" i="5" s="1"/>
  <c r="AC700" i="5"/>
  <c r="AD700" i="5" s="1"/>
  <c r="AC417" i="5"/>
  <c r="AD417" i="5" s="1"/>
  <c r="AC481" i="5"/>
  <c r="AD481" i="5" s="1"/>
  <c r="AC545" i="5"/>
  <c r="AD545" i="5" s="1"/>
  <c r="AC454" i="5"/>
  <c r="AD454" i="5" s="1"/>
  <c r="AC518" i="5"/>
  <c r="AD518" i="5" s="1"/>
  <c r="AC415" i="5"/>
  <c r="AD415" i="5" s="1"/>
  <c r="AC574" i="5"/>
  <c r="AD574" i="5" s="1"/>
  <c r="AC606" i="5"/>
  <c r="AD606" i="5" s="1"/>
  <c r="AC638" i="5"/>
  <c r="AD638" i="5" s="1"/>
  <c r="AC670" i="5"/>
  <c r="AD670" i="5" s="1"/>
  <c r="AC702" i="5"/>
  <c r="AD702" i="5" s="1"/>
  <c r="AC207" i="5"/>
  <c r="AD207" i="5" s="1"/>
  <c r="AC277" i="5"/>
  <c r="AD277" i="5" s="1"/>
  <c r="AC309" i="5"/>
  <c r="AD309" i="5" s="1"/>
  <c r="AC341" i="5"/>
  <c r="AD341" i="5" s="1"/>
  <c r="AC373" i="5"/>
  <c r="AD373" i="5" s="1"/>
  <c r="AC555" i="5"/>
  <c r="AD555" i="5" s="1"/>
  <c r="AC683" i="5"/>
  <c r="AD683" i="5" s="1"/>
  <c r="AC500" i="5"/>
  <c r="AD500" i="5" s="1"/>
  <c r="AC413" i="5"/>
  <c r="AD413" i="5" s="1"/>
  <c r="AC420" i="5"/>
  <c r="AD420" i="5" s="1"/>
  <c r="AC447" i="5"/>
  <c r="AD447" i="5" s="1"/>
  <c r="AC484" i="5"/>
  <c r="AD484" i="5" s="1"/>
  <c r="AC511" i="5"/>
  <c r="AD511" i="5" s="1"/>
  <c r="AC418" i="5"/>
  <c r="AD418" i="5" s="1"/>
  <c r="AC445" i="5"/>
  <c r="AD445" i="5" s="1"/>
  <c r="AC482" i="5"/>
  <c r="AD482" i="5" s="1"/>
  <c r="AC509" i="5"/>
  <c r="AD509" i="5" s="1"/>
  <c r="AC578" i="5"/>
  <c r="AD578" i="5" s="1"/>
  <c r="AC610" i="5"/>
  <c r="AD610" i="5" s="1"/>
  <c r="AC642" i="5"/>
  <c r="AD642" i="5" s="1"/>
  <c r="AC674" i="5"/>
  <c r="AD674" i="5" s="1"/>
  <c r="AC706" i="5"/>
  <c r="AD706" i="5" s="1"/>
  <c r="AC662" i="5"/>
  <c r="AD662" i="5" s="1"/>
  <c r="AC7" i="5"/>
  <c r="AD7" i="5" s="1"/>
  <c r="AC247" i="5"/>
  <c r="AD247" i="5" s="1"/>
  <c r="AC280" i="5"/>
  <c r="AD280" i="5" s="1"/>
  <c r="AC312" i="5"/>
  <c r="AD312" i="5" s="1"/>
  <c r="AC344" i="5"/>
  <c r="AD344" i="5" s="1"/>
  <c r="AC376" i="5"/>
  <c r="AD376" i="5" s="1"/>
  <c r="AC615" i="5"/>
  <c r="AD615" i="5" s="1"/>
  <c r="AC132" i="5"/>
  <c r="AD132" i="5" s="1"/>
  <c r="AC147" i="5"/>
  <c r="AD147" i="5" s="1"/>
  <c r="AC55" i="5"/>
  <c r="AD55" i="5" s="1"/>
  <c r="AC119" i="5"/>
  <c r="AD119" i="5" s="1"/>
  <c r="AC356" i="5"/>
  <c r="AD356" i="5" s="1"/>
  <c r="AC71" i="5"/>
  <c r="AD71" i="5" s="1"/>
  <c r="AC15" i="5"/>
  <c r="AD15" i="5" s="1"/>
  <c r="AC47" i="5"/>
  <c r="AD47" i="5" s="1"/>
  <c r="AC79" i="5"/>
  <c r="AD79" i="5" s="1"/>
  <c r="AC111" i="5"/>
  <c r="AD111" i="5" s="1"/>
  <c r="AC187" i="5"/>
  <c r="AD187" i="5" s="1"/>
  <c r="AC22" i="5"/>
  <c r="AD22" i="5" s="1"/>
  <c r="AC54" i="5"/>
  <c r="AD54" i="5" s="1"/>
  <c r="AC86" i="5"/>
  <c r="AD86" i="5" s="1"/>
  <c r="AC118" i="5"/>
  <c r="AD118" i="5" s="1"/>
  <c r="AC174" i="5"/>
  <c r="AD174" i="5" s="1"/>
  <c r="AC334" i="5"/>
  <c r="AD334" i="5" s="1"/>
  <c r="AC281" i="5"/>
  <c r="AD281" i="5" s="1"/>
  <c r="AC256" i="5"/>
  <c r="AD256" i="5" s="1"/>
  <c r="AC257" i="5"/>
  <c r="AD257" i="5" s="1"/>
  <c r="AC533" i="5"/>
  <c r="AD533" i="5" s="1"/>
  <c r="AC239" i="5"/>
  <c r="AD239" i="5" s="1"/>
  <c r="AC466" i="5"/>
  <c r="AD466" i="5" s="1"/>
  <c r="AC216" i="5"/>
  <c r="AD216" i="5" s="1"/>
  <c r="AC469" i="5"/>
  <c r="AD469" i="5" s="1"/>
  <c r="AC193" i="5"/>
  <c r="AD193" i="5" s="1"/>
  <c r="AC220" i="5"/>
  <c r="AD220" i="5" s="1"/>
  <c r="AC251" i="5"/>
  <c r="AD251" i="5" s="1"/>
  <c r="AC197" i="5"/>
  <c r="AD197" i="5" s="1"/>
  <c r="AC234" i="5"/>
  <c r="AD234" i="5" s="1"/>
  <c r="AC211" i="5"/>
  <c r="AD211" i="5" s="1"/>
  <c r="AC248" i="5"/>
  <c r="AD248" i="5" s="1"/>
  <c r="AC414" i="5"/>
  <c r="AD414" i="5" s="1"/>
  <c r="AC478" i="5"/>
  <c r="AD478" i="5" s="1"/>
  <c r="AC542" i="5"/>
  <c r="AD542" i="5" s="1"/>
  <c r="AC448" i="5"/>
  <c r="AD448" i="5" s="1"/>
  <c r="AC512" i="5"/>
  <c r="AD512" i="5" s="1"/>
  <c r="AC582" i="5"/>
  <c r="AD582" i="5" s="1"/>
  <c r="AC614" i="5"/>
  <c r="AD614" i="5" s="1"/>
  <c r="AC646" i="5"/>
  <c r="AD646" i="5" s="1"/>
  <c r="AC678" i="5"/>
  <c r="AD678" i="5" s="1"/>
  <c r="AC710" i="5"/>
  <c r="AD710" i="5" s="1"/>
  <c r="AC21" i="5"/>
  <c r="AD21" i="5" s="1"/>
  <c r="AC53" i="5"/>
  <c r="AD53" i="5" s="1"/>
  <c r="AC85" i="5"/>
  <c r="AD85" i="5" s="1"/>
  <c r="AC117" i="5"/>
  <c r="AD117" i="5" s="1"/>
  <c r="AC387" i="5"/>
  <c r="AD387" i="5" s="1"/>
  <c r="AC231" i="5"/>
  <c r="AD231" i="5" s="1"/>
  <c r="AC25" i="5"/>
  <c r="AD25" i="5" s="1"/>
  <c r="AC57" i="5"/>
  <c r="AD57" i="5" s="1"/>
  <c r="AC89" i="5"/>
  <c r="AD89" i="5" s="1"/>
  <c r="AC150" i="5"/>
  <c r="AD150" i="5" s="1"/>
  <c r="AC133" i="5"/>
  <c r="AD133" i="5" s="1"/>
  <c r="AC313" i="5"/>
  <c r="AD313" i="5" s="1"/>
  <c r="AC397" i="5"/>
  <c r="AD397" i="5" s="1"/>
  <c r="AC260" i="5"/>
  <c r="AD260" i="5" s="1"/>
  <c r="AC547" i="5"/>
  <c r="AD547" i="5" s="1"/>
  <c r="AC243" i="5"/>
  <c r="AD243" i="5" s="1"/>
  <c r="AC265" i="5"/>
  <c r="AD265" i="5" s="1"/>
  <c r="AC297" i="5"/>
  <c r="AD297" i="5" s="1"/>
  <c r="AC329" i="5"/>
  <c r="AD329" i="5" s="1"/>
  <c r="AC361" i="5"/>
  <c r="AD361" i="5" s="1"/>
  <c r="AC392" i="5"/>
  <c r="AD392" i="5" s="1"/>
  <c r="AC223" i="5"/>
  <c r="AD223" i="5" s="1"/>
  <c r="AC416" i="5"/>
  <c r="AD416" i="5" s="1"/>
  <c r="AC647" i="5"/>
  <c r="AD647" i="5" s="1"/>
  <c r="AC200" i="5"/>
  <c r="AD200" i="5" s="1"/>
  <c r="AC472" i="5"/>
  <c r="AD472" i="5" s="1"/>
  <c r="AC214" i="5"/>
  <c r="AD214" i="5" s="1"/>
  <c r="AC288" i="5"/>
  <c r="AD288" i="5" s="1"/>
  <c r="AC320" i="5"/>
  <c r="AD320" i="5" s="1"/>
  <c r="AC352" i="5"/>
  <c r="AD352" i="5" s="1"/>
  <c r="AC384" i="5"/>
  <c r="AD384" i="5" s="1"/>
  <c r="AC587" i="5"/>
  <c r="AD587" i="5" s="1"/>
  <c r="AC443" i="5"/>
  <c r="AD443" i="5" s="1"/>
  <c r="AC507" i="5"/>
  <c r="AD507" i="5" s="1"/>
  <c r="AC423" i="5"/>
  <c r="AD423" i="5" s="1"/>
  <c r="AC460" i="5"/>
  <c r="AD460" i="5" s="1"/>
  <c r="AC487" i="5"/>
  <c r="AD487" i="5" s="1"/>
  <c r="AC524" i="5"/>
  <c r="AD524" i="5" s="1"/>
  <c r="AC584" i="5"/>
  <c r="AD584" i="5" s="1"/>
  <c r="AC616" i="5"/>
  <c r="AD616" i="5" s="1"/>
  <c r="AC648" i="5"/>
  <c r="AD648" i="5" s="1"/>
  <c r="AC680" i="5"/>
  <c r="AD680" i="5" s="1"/>
  <c r="AC712" i="5"/>
  <c r="AD712" i="5" s="1"/>
  <c r="AC404" i="5"/>
  <c r="AD404" i="5" s="1"/>
  <c r="AC464" i="5"/>
  <c r="AD464" i="5" s="1"/>
  <c r="AC528" i="5"/>
  <c r="AD528" i="5" s="1"/>
  <c r="AC561" i="5"/>
  <c r="AD561" i="5" s="1"/>
  <c r="AC593" i="5"/>
  <c r="AD593" i="5" s="1"/>
  <c r="AC625" i="5"/>
  <c r="AD625" i="5" s="1"/>
  <c r="AC657" i="5"/>
  <c r="AD657" i="5" s="1"/>
  <c r="AC689" i="5"/>
  <c r="AD689" i="5" s="1"/>
  <c r="AC425" i="5"/>
  <c r="AD425" i="5" s="1"/>
  <c r="AC489" i="5"/>
  <c r="AD489" i="5" s="1"/>
  <c r="AC554" i="5"/>
  <c r="AD554" i="5" s="1"/>
  <c r="AC586" i="5"/>
  <c r="AD586" i="5" s="1"/>
  <c r="AC618" i="5"/>
  <c r="AD618" i="5" s="1"/>
  <c r="AC650" i="5"/>
  <c r="AD650" i="5" s="1"/>
  <c r="AC682" i="5"/>
  <c r="AD682" i="5" s="1"/>
  <c r="AC714" i="5"/>
  <c r="AD714" i="5" s="1"/>
  <c r="AC186" i="5"/>
  <c r="AD186" i="5" s="1"/>
  <c r="AC253" i="5"/>
  <c r="AD253" i="5" s="1"/>
  <c r="AC51" i="5"/>
  <c r="AD51" i="5" s="1"/>
  <c r="AC115" i="5"/>
  <c r="AD115" i="5" s="1"/>
  <c r="AC180" i="5"/>
  <c r="AD180" i="5" s="1"/>
  <c r="AC68" i="5"/>
  <c r="AD68" i="5" s="1"/>
  <c r="AC107" i="5"/>
  <c r="AD107" i="5" s="1"/>
  <c r="AC403" i="5"/>
  <c r="AD403" i="5" s="1"/>
  <c r="AC367" i="5"/>
  <c r="AD367" i="5" s="1"/>
  <c r="AC530" i="5"/>
  <c r="AD530" i="5" s="1"/>
  <c r="AC229" i="5"/>
  <c r="AD229" i="5" s="1"/>
  <c r="AC264" i="5"/>
  <c r="AD264" i="5" s="1"/>
  <c r="AC439" i="5"/>
  <c r="AD439" i="5" s="1"/>
  <c r="AC493" i="5"/>
  <c r="AD493" i="5" s="1"/>
  <c r="AC233" i="5"/>
  <c r="AD233" i="5" s="1"/>
  <c r="AC398" i="5"/>
  <c r="AD398" i="5" s="1"/>
  <c r="AC258" i="5"/>
  <c r="AD258" i="5" s="1"/>
  <c r="AC290" i="5"/>
  <c r="AD290" i="5" s="1"/>
  <c r="AC322" i="5"/>
  <c r="AD322" i="5" s="1"/>
  <c r="AC354" i="5"/>
  <c r="AD354" i="5" s="1"/>
  <c r="AC259" i="5"/>
  <c r="AD259" i="5" s="1"/>
  <c r="AC446" i="5"/>
  <c r="AD446" i="5" s="1"/>
  <c r="AC510" i="5"/>
  <c r="AD510" i="5" s="1"/>
  <c r="AC430" i="5"/>
  <c r="AD430" i="5" s="1"/>
  <c r="AC494" i="5"/>
  <c r="AD494" i="5" s="1"/>
  <c r="AC565" i="5"/>
  <c r="AD565" i="5" s="1"/>
  <c r="AC597" i="5"/>
  <c r="AD597" i="5" s="1"/>
  <c r="AC629" i="5"/>
  <c r="AD629" i="5" s="1"/>
  <c r="AC661" i="5"/>
  <c r="AD661" i="5" s="1"/>
  <c r="AC693" i="5"/>
  <c r="AD693" i="5" s="1"/>
  <c r="AC458" i="5"/>
  <c r="AD458" i="5" s="1"/>
  <c r="AC522" i="5"/>
  <c r="AD522" i="5" s="1"/>
  <c r="AC428" i="5"/>
  <c r="AD428" i="5" s="1"/>
  <c r="AC455" i="5"/>
  <c r="AD455" i="5" s="1"/>
  <c r="AC492" i="5"/>
  <c r="AD492" i="5" s="1"/>
  <c r="AC519" i="5"/>
  <c r="AD519" i="5" s="1"/>
  <c r="AC558" i="5"/>
  <c r="AD558" i="5" s="1"/>
  <c r="AC590" i="5"/>
  <c r="AD590" i="5" s="1"/>
  <c r="AC622" i="5"/>
  <c r="AD622" i="5" s="1"/>
  <c r="AC654" i="5"/>
  <c r="AD654" i="5" s="1"/>
  <c r="AC686" i="5"/>
  <c r="AD686" i="5" s="1"/>
  <c r="AC4" i="5"/>
  <c r="AG592" i="4"/>
  <c r="AG130" i="4"/>
  <c r="AG371" i="4"/>
  <c r="AG589" i="4"/>
  <c r="AG25" i="4"/>
  <c r="AG296" i="4"/>
  <c r="AG441" i="4"/>
  <c r="AG586" i="4"/>
  <c r="AG215" i="4"/>
  <c r="AG446" i="4"/>
  <c r="AG149" i="4"/>
  <c r="AG131" i="4"/>
  <c r="AG583" i="4"/>
  <c r="AG12" i="4"/>
  <c r="AG360" i="4"/>
  <c r="AG285" i="4"/>
  <c r="AG202" i="4"/>
  <c r="AG566" i="4"/>
  <c r="AG141" i="4"/>
  <c r="AG548" i="4"/>
  <c r="AG701" i="4"/>
  <c r="AG383" i="4"/>
  <c r="AG428" i="4"/>
  <c r="AG107" i="4"/>
  <c r="AG429" i="4"/>
  <c r="AG715" i="4"/>
  <c r="AG647" i="4"/>
  <c r="AG573" i="4"/>
  <c r="AG500" i="4"/>
  <c r="AG427" i="4"/>
  <c r="AG354" i="4"/>
  <c r="AG281" i="4"/>
  <c r="AG197" i="4"/>
  <c r="AG105" i="4"/>
  <c r="AG714" i="4"/>
  <c r="AG645" i="4"/>
  <c r="AG572" i="4"/>
  <c r="AG499" i="4"/>
  <c r="AG426" i="4"/>
  <c r="AG353" i="4"/>
  <c r="AG280" i="4"/>
  <c r="AG196" i="4"/>
  <c r="AG104" i="4"/>
  <c r="AG713" i="4"/>
  <c r="AG644" i="4"/>
  <c r="AG571" i="4"/>
  <c r="AG498" i="4"/>
  <c r="AG425" i="4"/>
  <c r="AG352" i="4"/>
  <c r="AF352" i="4"/>
  <c r="AG279" i="4"/>
  <c r="AG195" i="4"/>
  <c r="AG100" i="4"/>
  <c r="AG712" i="4"/>
  <c r="AG643" i="4"/>
  <c r="AG570" i="4"/>
  <c r="AG497" i="4"/>
  <c r="AG424" i="4"/>
  <c r="AG351" i="4"/>
  <c r="AG277" i="4"/>
  <c r="AG194" i="4"/>
  <c r="AG99" i="4"/>
  <c r="AG711" i="4"/>
  <c r="AG642" i="4"/>
  <c r="AG569" i="4"/>
  <c r="AG496" i="4"/>
  <c r="AG423" i="4"/>
  <c r="AG349" i="4"/>
  <c r="AG276" i="4"/>
  <c r="AG193" i="4"/>
  <c r="AG98" i="4"/>
  <c r="AG710" i="4"/>
  <c r="AG641" i="4"/>
  <c r="AG568" i="4"/>
  <c r="AG495" i="4"/>
  <c r="AG421" i="4"/>
  <c r="AG348" i="4"/>
  <c r="AG275" i="4"/>
  <c r="AG192" i="4"/>
  <c r="AG97" i="4"/>
  <c r="AG263" i="4"/>
  <c r="AG199" i="4"/>
  <c r="AG135" i="4"/>
  <c r="AG71" i="4"/>
  <c r="AG7" i="4"/>
  <c r="AG622" i="4"/>
  <c r="AG558" i="4"/>
  <c r="AG494" i="4"/>
  <c r="AG430" i="4"/>
  <c r="AG366" i="4"/>
  <c r="AG302" i="4"/>
  <c r="AG238" i="4"/>
  <c r="AG174" i="4"/>
  <c r="AG110" i="4"/>
  <c r="AG46" i="4"/>
  <c r="AG133" i="4"/>
  <c r="AG69" i="4"/>
  <c r="AG5" i="4"/>
  <c r="AG364" i="4"/>
  <c r="AG657" i="4"/>
  <c r="AG292" i="4"/>
  <c r="AG585" i="4"/>
  <c r="AG220" i="4"/>
  <c r="AG520" i="4"/>
  <c r="AG132" i="4"/>
  <c r="AG448" i="4"/>
  <c r="AG43" i="4"/>
  <c r="AG384" i="4"/>
  <c r="AG676" i="4"/>
  <c r="AG200" i="4"/>
  <c r="AG529" i="4"/>
  <c r="AG575" i="4"/>
  <c r="AG519" i="4"/>
  <c r="AG444" i="4"/>
  <c r="AG443" i="4"/>
  <c r="AG442" i="4"/>
  <c r="AG368" i="4"/>
  <c r="AG212" i="4"/>
  <c r="AG190" i="4"/>
  <c r="AG232" i="4"/>
  <c r="AG57" i="4"/>
  <c r="AG209" i="4"/>
  <c r="AG362" i="4"/>
  <c r="AG434" i="4"/>
  <c r="AG506" i="4"/>
  <c r="AG505" i="4"/>
  <c r="AG504" i="4"/>
  <c r="AG79" i="4"/>
  <c r="AG246" i="4"/>
  <c r="AG328" i="4"/>
  <c r="AG411" i="4"/>
  <c r="AG344" i="4"/>
  <c r="AG703" i="4"/>
  <c r="AG255" i="4"/>
  <c r="AG61" i="4"/>
  <c r="AG355" i="4"/>
  <c r="AG675" i="4"/>
  <c r="AG145" i="4"/>
  <c r="AG665" i="4"/>
  <c r="AG299" i="4"/>
  <c r="AG591" i="4"/>
  <c r="AG129" i="4"/>
  <c r="AG370" i="4"/>
  <c r="AG515" i="4"/>
  <c r="AG24" i="4"/>
  <c r="AG295" i="4"/>
  <c r="AG513" i="4"/>
  <c r="AG19" i="4"/>
  <c r="AG638" i="4"/>
  <c r="AG254" i="4"/>
  <c r="AG291" i="4"/>
  <c r="AG32" i="4"/>
  <c r="AG684" i="4"/>
  <c r="AG393" i="4"/>
  <c r="AG363" i="4"/>
  <c r="AG581" i="4"/>
  <c r="AG208" i="4"/>
  <c r="AG507" i="4"/>
  <c r="AG114" i="4"/>
  <c r="AG433" i="4"/>
  <c r="AG10" i="4"/>
  <c r="AG359" i="4"/>
  <c r="AG650" i="4"/>
  <c r="AG284" i="4"/>
  <c r="AG207" i="4"/>
  <c r="AG630" i="4"/>
  <c r="AG310" i="4"/>
  <c r="AG54" i="4"/>
  <c r="AG620" i="4"/>
  <c r="AG483" i="4"/>
  <c r="AG640" i="4"/>
  <c r="AG157" i="4"/>
  <c r="AG564" i="4"/>
  <c r="AF564" i="4"/>
  <c r="AG272" i="4"/>
  <c r="AG636" i="4"/>
  <c r="AG271" i="4"/>
  <c r="AG635" i="4"/>
  <c r="AG343" i="4"/>
  <c r="AG704" i="4"/>
  <c r="AG488" i="4"/>
  <c r="AG184" i="4"/>
  <c r="AG413" i="4"/>
  <c r="AG84" i="4"/>
  <c r="AG485" i="4"/>
  <c r="AG266" i="4"/>
  <c r="AG127" i="4"/>
  <c r="AG550" i="4"/>
  <c r="AG230" i="4"/>
  <c r="AG125" i="4"/>
  <c r="AG329" i="4"/>
  <c r="AG264" i="4"/>
  <c r="AG484" i="4"/>
  <c r="AG420" i="4"/>
  <c r="AG709" i="4"/>
  <c r="AG699" i="4"/>
  <c r="AG482" i="4"/>
  <c r="AG336" i="4"/>
  <c r="AG698" i="4"/>
  <c r="AG408" i="4"/>
  <c r="AG176" i="4"/>
  <c r="AG626" i="4"/>
  <c r="AG407" i="4"/>
  <c r="AG259" i="4"/>
  <c r="AG75" i="4"/>
  <c r="AG696" i="4"/>
  <c r="AG552" i="4"/>
  <c r="AG479" i="4"/>
  <c r="AG405" i="4"/>
  <c r="AG332" i="4"/>
  <c r="AG258" i="4"/>
  <c r="AG74" i="4"/>
  <c r="AG695" i="4"/>
  <c r="AG624" i="4"/>
  <c r="AG551" i="4"/>
  <c r="AG477" i="4"/>
  <c r="AG404" i="4"/>
  <c r="AG331" i="4"/>
  <c r="AG257" i="4"/>
  <c r="AG171" i="4"/>
  <c r="AG73" i="4"/>
  <c r="AG694" i="4"/>
  <c r="AG623" i="4"/>
  <c r="AG549" i="4"/>
  <c r="AG476" i="4"/>
  <c r="AG403" i="4"/>
  <c r="AG330" i="4"/>
  <c r="AG256" i="4"/>
  <c r="AG170" i="4"/>
  <c r="AG72" i="4"/>
  <c r="AG247" i="4"/>
  <c r="AG183" i="4"/>
  <c r="AG119" i="4"/>
  <c r="AG55" i="4"/>
  <c r="AG670" i="4"/>
  <c r="AG606" i="4"/>
  <c r="AG542" i="4"/>
  <c r="AG478" i="4"/>
  <c r="AG414" i="4"/>
  <c r="AG350" i="4"/>
  <c r="AG286" i="4"/>
  <c r="AG222" i="4"/>
  <c r="AG158" i="4"/>
  <c r="AG94" i="4"/>
  <c r="AG30" i="4"/>
  <c r="AG117" i="4"/>
  <c r="AG53" i="4"/>
  <c r="AG120" i="4"/>
  <c r="AG437" i="4"/>
  <c r="AG18" i="4"/>
  <c r="AG365" i="4"/>
  <c r="AG658" i="4"/>
  <c r="AG300" i="4"/>
  <c r="AG593" i="4"/>
  <c r="AG221" i="4"/>
  <c r="AG521" i="4"/>
  <c r="AG146" i="4"/>
  <c r="AG457" i="4"/>
  <c r="AG188" i="4"/>
  <c r="AG501" i="4"/>
  <c r="AG56" i="4"/>
  <c r="AG309" i="4"/>
  <c r="AG445" i="4"/>
  <c r="AG27" i="4"/>
  <c r="AG298" i="4"/>
  <c r="AG663" i="4"/>
  <c r="AG297" i="4"/>
  <c r="AG661" i="4"/>
  <c r="AG216" i="4"/>
  <c r="AG514" i="4"/>
  <c r="AG20" i="4"/>
  <c r="AG440" i="4"/>
  <c r="AG122" i="4"/>
  <c r="AG23" i="4"/>
  <c r="AG382" i="4"/>
  <c r="AG62" i="4"/>
  <c r="AG21" i="4"/>
  <c r="AG512" i="4"/>
  <c r="AG375" i="4"/>
  <c r="AG603" i="4"/>
  <c r="AG282" i="4"/>
  <c r="AF282" i="4"/>
  <c r="AG656" i="4"/>
  <c r="AG290" i="4"/>
  <c r="AG16" i="4"/>
  <c r="AG508" i="4"/>
  <c r="AG115" i="4"/>
  <c r="AG361" i="4"/>
  <c r="AG11" i="4"/>
  <c r="AG287" i="4"/>
  <c r="AG651" i="4"/>
  <c r="AG203" i="4"/>
  <c r="AG431" i="4"/>
  <c r="AG143" i="4"/>
  <c r="AG502" i="4"/>
  <c r="AG118" i="4"/>
  <c r="AG253" i="4"/>
  <c r="AG82" i="4"/>
  <c r="AG466" i="4"/>
  <c r="AG418" i="4"/>
  <c r="AG187" i="4"/>
  <c r="AG563" i="4"/>
  <c r="AG186" i="4"/>
  <c r="AG489" i="4"/>
  <c r="AG185" i="4"/>
  <c r="AG561" i="4"/>
  <c r="AG268" i="4"/>
  <c r="AG560" i="4"/>
  <c r="AG267" i="4"/>
  <c r="AG632" i="4"/>
  <c r="AG339" i="4"/>
  <c r="AG191" i="4"/>
  <c r="AG614" i="4"/>
  <c r="AG358" i="4"/>
  <c r="AG166" i="4"/>
  <c r="AG401" i="4"/>
  <c r="AG556" i="4"/>
  <c r="AG201" i="4"/>
  <c r="AG503" i="4"/>
  <c r="AG628" i="4"/>
  <c r="AG555" i="4"/>
  <c r="AG409" i="4"/>
  <c r="AG261" i="4"/>
  <c r="AG177" i="4"/>
  <c r="AG80" i="4"/>
  <c r="AG627" i="4"/>
  <c r="AG554" i="4"/>
  <c r="AG481" i="4"/>
  <c r="AG335" i="4"/>
  <c r="AG260" i="4"/>
  <c r="AG76" i="4"/>
  <c r="AG697" i="4"/>
  <c r="AG553" i="4"/>
  <c r="AG480" i="4"/>
  <c r="AG333" i="4"/>
  <c r="AG173" i="4"/>
  <c r="AG625" i="4"/>
  <c r="AG172" i="4"/>
  <c r="AG243" i="4"/>
  <c r="AG539" i="4"/>
  <c r="AG691" i="4"/>
  <c r="AG619" i="4"/>
  <c r="AG546" i="4"/>
  <c r="AG473" i="4"/>
  <c r="AG400" i="4"/>
  <c r="AG327" i="4"/>
  <c r="AG251" i="4"/>
  <c r="AG165" i="4"/>
  <c r="AG66" i="4"/>
  <c r="AG690" i="4"/>
  <c r="AG618" i="4"/>
  <c r="AG545" i="4"/>
  <c r="AG472" i="4"/>
  <c r="AG399" i="4"/>
  <c r="AG325" i="4"/>
  <c r="AG250" i="4"/>
  <c r="AG164" i="4"/>
  <c r="AG65" i="4"/>
  <c r="AG689" i="4"/>
  <c r="AG617" i="4"/>
  <c r="AG544" i="4"/>
  <c r="AG471" i="4"/>
  <c r="AG397" i="4"/>
  <c r="AG324" i="4"/>
  <c r="AG249" i="4"/>
  <c r="AG163" i="4"/>
  <c r="AG64" i="4"/>
  <c r="AG688" i="4"/>
  <c r="AG616" i="4"/>
  <c r="AG543" i="4"/>
  <c r="AG469" i="4"/>
  <c r="AG396" i="4"/>
  <c r="AG323" i="4"/>
  <c r="AG248" i="4"/>
  <c r="AG162" i="4"/>
  <c r="AG60" i="4"/>
  <c r="AG687" i="4"/>
  <c r="AG615" i="4"/>
  <c r="AG541" i="4"/>
  <c r="AG468" i="4"/>
  <c r="AG395" i="4"/>
  <c r="AG322" i="4"/>
  <c r="AG245" i="4"/>
  <c r="AG161" i="4"/>
  <c r="AG59" i="4"/>
  <c r="AG686" i="4"/>
  <c r="AG613" i="4"/>
  <c r="AG540" i="4"/>
  <c r="AG467" i="4"/>
  <c r="AG394" i="4"/>
  <c r="AG321" i="4"/>
  <c r="AG244" i="4"/>
  <c r="AG160" i="4"/>
  <c r="AG58" i="4"/>
  <c r="AG239" i="4"/>
  <c r="AG175" i="4"/>
  <c r="AG111" i="4"/>
  <c r="AG47" i="4"/>
  <c r="AG662" i="4"/>
  <c r="AG598" i="4"/>
  <c r="AG534" i="4"/>
  <c r="AG470" i="4"/>
  <c r="AG406" i="4"/>
  <c r="AG342" i="4"/>
  <c r="AG278" i="4"/>
  <c r="AG214" i="4"/>
  <c r="AG150" i="4"/>
  <c r="AG86" i="4"/>
  <c r="AG22" i="4"/>
  <c r="AG109" i="4"/>
  <c r="AG45" i="4"/>
  <c r="AG168" i="4"/>
  <c r="AG474" i="4"/>
  <c r="AG68" i="4"/>
  <c r="AG402" i="4"/>
  <c r="AG693" i="4"/>
  <c r="AG337" i="4"/>
  <c r="AG629" i="4"/>
  <c r="AG265" i="4"/>
  <c r="AG557" i="4"/>
  <c r="AG189" i="4"/>
  <c r="AG493" i="4"/>
  <c r="AG346" i="4"/>
  <c r="AG648" i="4"/>
  <c r="AG242" i="4"/>
  <c r="AG456" i="4"/>
  <c r="AG356" i="4"/>
  <c r="AG372" i="4"/>
  <c r="AG664" i="4"/>
  <c r="AG218" i="4"/>
  <c r="AG516" i="4"/>
  <c r="AG128" i="4"/>
  <c r="AG588" i="4"/>
  <c r="AG124" i="4"/>
  <c r="AG587" i="4"/>
  <c r="AG213" i="4"/>
  <c r="AG659" i="4"/>
  <c r="AG293" i="4"/>
  <c r="AG87" i="4"/>
  <c r="AG574" i="4"/>
  <c r="AG318" i="4"/>
  <c r="AG85" i="4"/>
  <c r="AG211" i="4"/>
  <c r="AG447" i="4"/>
  <c r="AG311" i="4"/>
  <c r="AG685" i="4"/>
  <c r="AG436" i="4"/>
  <c r="AG116" i="4"/>
  <c r="AG435" i="4"/>
  <c r="AG653" i="4"/>
  <c r="AG288" i="4"/>
  <c r="AG652" i="4"/>
  <c r="AG204" i="4"/>
  <c r="AG578" i="4"/>
  <c r="AG112" i="4"/>
  <c r="AG577" i="4"/>
  <c r="AG108" i="4"/>
  <c r="AG438" i="4"/>
  <c r="AG77" i="4"/>
  <c r="AG707" i="4"/>
  <c r="AG491" i="4"/>
  <c r="AG91" i="4"/>
  <c r="AG490" i="4"/>
  <c r="AG90" i="4"/>
  <c r="AG562" i="4"/>
  <c r="AG269" i="4"/>
  <c r="AG634" i="4"/>
  <c r="AG341" i="4"/>
  <c r="AG633" i="4"/>
  <c r="AG340" i="4"/>
  <c r="AG702" i="4"/>
  <c r="AG412" i="4"/>
  <c r="AF83" i="4"/>
  <c r="AG83" i="4"/>
  <c r="AG678" i="4"/>
  <c r="AG422" i="4"/>
  <c r="AG102" i="4"/>
  <c r="AG692" i="4"/>
  <c r="AG179" i="4"/>
  <c r="AG576" i="4"/>
  <c r="AG537" i="4"/>
  <c r="AG391" i="4"/>
  <c r="AG241" i="4"/>
  <c r="AG52" i="4"/>
  <c r="AG609" i="4"/>
  <c r="AG463" i="4"/>
  <c r="AG316" i="4"/>
  <c r="AG240" i="4"/>
  <c r="AG51" i="4"/>
  <c r="AG608" i="4"/>
  <c r="AG461" i="4"/>
  <c r="AG315" i="4"/>
  <c r="AG237" i="4"/>
  <c r="AG153" i="4"/>
  <c r="AG50" i="4"/>
  <c r="AG607" i="4"/>
  <c r="AG533" i="4"/>
  <c r="AG460" i="4"/>
  <c r="AG387" i="4"/>
  <c r="AG314" i="4"/>
  <c r="AG236" i="4"/>
  <c r="AG152" i="4"/>
  <c r="AG49" i="4"/>
  <c r="AG679" i="4"/>
  <c r="AG605" i="4"/>
  <c r="AG532" i="4"/>
  <c r="AG459" i="4"/>
  <c r="AG386" i="4"/>
  <c r="AG313" i="4"/>
  <c r="AG235" i="4"/>
  <c r="AG148" i="4"/>
  <c r="AG48" i="4"/>
  <c r="AG677" i="4"/>
  <c r="AG604" i="4"/>
  <c r="AG531" i="4"/>
  <c r="AG458" i="4"/>
  <c r="AG385" i="4"/>
  <c r="AG312" i="4"/>
  <c r="AG234" i="4"/>
  <c r="AG147" i="4"/>
  <c r="AG44" i="4"/>
  <c r="AG231" i="4"/>
  <c r="AG167" i="4"/>
  <c r="AG103" i="4"/>
  <c r="AG39" i="4"/>
  <c r="AG654" i="4"/>
  <c r="AG590" i="4"/>
  <c r="AG526" i="4"/>
  <c r="AG462" i="4"/>
  <c r="AG398" i="4"/>
  <c r="AG334" i="4"/>
  <c r="AG270" i="4"/>
  <c r="AG206" i="4"/>
  <c r="AG142" i="4"/>
  <c r="AG78" i="4"/>
  <c r="AG14" i="4"/>
  <c r="AG101" i="4"/>
  <c r="AG37" i="4"/>
  <c r="AG210" i="4"/>
  <c r="AG511" i="4"/>
  <c r="AG121" i="4"/>
  <c r="AG439" i="4"/>
  <c r="AG28" i="4"/>
  <c r="AG373" i="4"/>
  <c r="AG666" i="4"/>
  <c r="AG301" i="4"/>
  <c r="AG594" i="4"/>
  <c r="AG233" i="4"/>
  <c r="AG530" i="4"/>
  <c r="AG492" i="4"/>
  <c r="AG392" i="4"/>
  <c r="AG602" i="4"/>
  <c r="AG649" i="4"/>
  <c r="AG219" i="4"/>
  <c r="AG517" i="4"/>
  <c r="AG26" i="4"/>
  <c r="AG217" i="4"/>
  <c r="AG369" i="4"/>
  <c r="AG660" i="4"/>
  <c r="AG123" i="4"/>
  <c r="AG367" i="4"/>
  <c r="AG151" i="4"/>
  <c r="AG510" i="4"/>
  <c r="AG126" i="4"/>
  <c r="AG584" i="4"/>
  <c r="AG667" i="4"/>
  <c r="AG509" i="4"/>
  <c r="AG655" i="4"/>
  <c r="AG289" i="4"/>
  <c r="AG580" i="4"/>
  <c r="AG205" i="4"/>
  <c r="AG579" i="4"/>
  <c r="AG113" i="4"/>
  <c r="AG432" i="4"/>
  <c r="AG9" i="4"/>
  <c r="AG357" i="4"/>
  <c r="AG8" i="4"/>
  <c r="AG15" i="4"/>
  <c r="AG374" i="4"/>
  <c r="AG182" i="4"/>
  <c r="AG13" i="4"/>
  <c r="AG178" i="4"/>
  <c r="AG347" i="4"/>
  <c r="AG637" i="4"/>
  <c r="AG345" i="4"/>
  <c r="AF345" i="4"/>
  <c r="AG706" i="4"/>
  <c r="AG417" i="4"/>
  <c r="AG705" i="4"/>
  <c r="AG416" i="4"/>
  <c r="AG89" i="4"/>
  <c r="AG415" i="4"/>
  <c r="AG88" i="4"/>
  <c r="AG487" i="4"/>
  <c r="AG181" i="4"/>
  <c r="AG559" i="4"/>
  <c r="AG180" i="4"/>
  <c r="AG63" i="4"/>
  <c r="AG486" i="4"/>
  <c r="AG294" i="4"/>
  <c r="AG38" i="4"/>
  <c r="AG67" i="4"/>
  <c r="AG621" i="4"/>
  <c r="AG96" i="4"/>
  <c r="AG283" i="4"/>
  <c r="AG683" i="4"/>
  <c r="AG610" i="4"/>
  <c r="AG464" i="4"/>
  <c r="AG317" i="4"/>
  <c r="AG155" i="4"/>
  <c r="AG682" i="4"/>
  <c r="AG536" i="4"/>
  <c r="AG389" i="4"/>
  <c r="AG154" i="4"/>
  <c r="AG681" i="4"/>
  <c r="AG535" i="4"/>
  <c r="AG388" i="4"/>
  <c r="AG680" i="4"/>
  <c r="AG320" i="4"/>
  <c r="AG612" i="4"/>
  <c r="AG674" i="4"/>
  <c r="AG601" i="4"/>
  <c r="AG528" i="4"/>
  <c r="AG455" i="4"/>
  <c r="AG381" i="4"/>
  <c r="AG308" i="4"/>
  <c r="AG229" i="4"/>
  <c r="AG144" i="4"/>
  <c r="AG41" i="4"/>
  <c r="AG673" i="4"/>
  <c r="AG600" i="4"/>
  <c r="AG527" i="4"/>
  <c r="AG453" i="4"/>
  <c r="AG380" i="4"/>
  <c r="AG307" i="4"/>
  <c r="AG228" i="4"/>
  <c r="AG140" i="4"/>
  <c r="AG40" i="4"/>
  <c r="AG672" i="4"/>
  <c r="AG599" i="4"/>
  <c r="AG525" i="4"/>
  <c r="AG452" i="4"/>
  <c r="AG379" i="4"/>
  <c r="AG306" i="4"/>
  <c r="AG227" i="4"/>
  <c r="AG139" i="4"/>
  <c r="AG36" i="4"/>
  <c r="AG671" i="4"/>
  <c r="AG597" i="4"/>
  <c r="AG524" i="4"/>
  <c r="AG451" i="4"/>
  <c r="AG378" i="4"/>
  <c r="AG305" i="4"/>
  <c r="AG226" i="4"/>
  <c r="AG138" i="4"/>
  <c r="AF138" i="4"/>
  <c r="AG35" i="4"/>
  <c r="AG669" i="4"/>
  <c r="AG596" i="4"/>
  <c r="AG523" i="4"/>
  <c r="AG450" i="4"/>
  <c r="AG377" i="4"/>
  <c r="AG304" i="4"/>
  <c r="AG225" i="4"/>
  <c r="AG137" i="4"/>
  <c r="AG34" i="4"/>
  <c r="AG668" i="4"/>
  <c r="AG595" i="4"/>
  <c r="AG522" i="4"/>
  <c r="AG449" i="4"/>
  <c r="AG376" i="4"/>
  <c r="AG303" i="4"/>
  <c r="AG224" i="4"/>
  <c r="AG136" i="4"/>
  <c r="AG33" i="4"/>
  <c r="AG223" i="4"/>
  <c r="AG159" i="4"/>
  <c r="AG95" i="4"/>
  <c r="AG31" i="4"/>
  <c r="AG646" i="4"/>
  <c r="AG582" i="4"/>
  <c r="AG518" i="4"/>
  <c r="AG454" i="4"/>
  <c r="AG390" i="4"/>
  <c r="AF390" i="4"/>
  <c r="AG326" i="4"/>
  <c r="AG262" i="4"/>
  <c r="AG198" i="4"/>
  <c r="AG134" i="4"/>
  <c r="AG70" i="4"/>
  <c r="AG6" i="4"/>
  <c r="AG93" i="4"/>
  <c r="AG29" i="4"/>
  <c r="AG252" i="4"/>
  <c r="AG547" i="4"/>
  <c r="AG169" i="4"/>
  <c r="AG475" i="4"/>
  <c r="AG81" i="4"/>
  <c r="AG410" i="4"/>
  <c r="AG700" i="4"/>
  <c r="AG338" i="4"/>
  <c r="AG631" i="4"/>
  <c r="AG274" i="4"/>
  <c r="AG567" i="4"/>
  <c r="AG639" i="4"/>
  <c r="AG42" i="4"/>
  <c r="AG538" i="4"/>
  <c r="AG106" i="4"/>
  <c r="AI592" i="4" l="1"/>
  <c r="AF18" i="4"/>
  <c r="AD6" i="5"/>
  <c r="AD4" i="5"/>
  <c r="AD5" i="5"/>
  <c r="AI176" i="4"/>
  <c r="AJ176" i="4" s="1"/>
  <c r="AI359" i="4"/>
  <c r="AJ359" i="4" s="1"/>
  <c r="AI199" i="4"/>
  <c r="AJ199" i="4" s="1"/>
  <c r="AI20" i="4"/>
  <c r="AJ20" i="4" s="1"/>
  <c r="AI129" i="4"/>
  <c r="AJ129" i="4" s="1"/>
  <c r="AI197" i="4"/>
  <c r="AJ197" i="4" s="1"/>
  <c r="AI100" i="4"/>
  <c r="AJ100" i="4" s="1"/>
  <c r="AI187" i="4"/>
  <c r="AJ187" i="4" s="1"/>
  <c r="AI488" i="4"/>
  <c r="AJ488" i="4" s="1"/>
  <c r="AI99" i="4"/>
  <c r="AJ99" i="4" s="1"/>
  <c r="AI104" i="4"/>
  <c r="AJ104" i="4" s="1"/>
  <c r="AI701" i="4"/>
  <c r="AJ701" i="4" s="1"/>
  <c r="AI282" i="4"/>
  <c r="AJ282" i="4" s="1"/>
  <c r="AI689" i="4"/>
  <c r="AJ689" i="4" s="1"/>
  <c r="AI483" i="4"/>
  <c r="AJ483" i="4" s="1"/>
  <c r="AI616" i="4"/>
  <c r="AJ616" i="4" s="1"/>
  <c r="AI200" i="4"/>
  <c r="AJ200" i="4" s="1"/>
  <c r="AI438" i="4"/>
  <c r="AJ438" i="4" s="1"/>
  <c r="AI484" i="4"/>
  <c r="AJ484" i="4" s="1"/>
  <c r="AI98" i="4"/>
  <c r="AJ98" i="4" s="1"/>
  <c r="AI437" i="4"/>
  <c r="AJ437" i="4" s="1"/>
  <c r="AI254" i="4"/>
  <c r="AJ254" i="4" s="1"/>
  <c r="AI97" i="4"/>
  <c r="AJ97" i="4" s="1"/>
  <c r="AI405" i="4"/>
  <c r="AJ405" i="4" s="1"/>
  <c r="AI618" i="4"/>
  <c r="AJ618" i="4" s="1"/>
  <c r="AI321" i="4"/>
  <c r="AJ321" i="4" s="1"/>
  <c r="AI587" i="4"/>
  <c r="AJ587" i="4" s="1"/>
  <c r="AI449" i="4"/>
  <c r="AJ449" i="4" s="1"/>
  <c r="AI557" i="4"/>
  <c r="AJ557" i="4" s="1"/>
  <c r="AI690" i="4"/>
  <c r="AJ690" i="4" s="1"/>
  <c r="AI643" i="4"/>
  <c r="AJ643" i="4" s="1"/>
  <c r="AI300" i="4"/>
  <c r="AJ300" i="4" s="1"/>
  <c r="AI393" i="4"/>
  <c r="AJ393" i="4" s="1"/>
  <c r="AI110" i="4"/>
  <c r="AJ110" i="4" s="1"/>
  <c r="AI369" i="4"/>
  <c r="AJ369" i="4" s="1"/>
  <c r="AI596" i="4"/>
  <c r="AJ596" i="4" s="1"/>
  <c r="AI340" i="4"/>
  <c r="AJ340" i="4" s="1"/>
  <c r="AI258" i="4"/>
  <c r="AJ258" i="4" s="1"/>
  <c r="AI38" i="4"/>
  <c r="AJ38" i="4" s="1"/>
  <c r="AI231" i="4"/>
  <c r="AJ231" i="4" s="1"/>
  <c r="AI315" i="4"/>
  <c r="AJ315" i="4" s="1"/>
  <c r="AI171" i="4"/>
  <c r="AJ171" i="4" s="1"/>
  <c r="AI660" i="4"/>
  <c r="AJ660" i="4" s="1"/>
  <c r="AI101" i="4"/>
  <c r="AJ101" i="4" s="1"/>
  <c r="AI451" i="4"/>
  <c r="AJ451" i="4" s="1"/>
  <c r="AI582" i="4"/>
  <c r="AJ582" i="4" s="1"/>
  <c r="AI317" i="4"/>
  <c r="AJ317" i="4" s="1"/>
  <c r="AI509" i="4"/>
  <c r="AJ509" i="4" s="1"/>
  <c r="AI8" i="4"/>
  <c r="AJ8" i="4" s="1"/>
  <c r="AI664" i="4"/>
  <c r="AJ664" i="4" s="1"/>
  <c r="AI692" i="4"/>
  <c r="AJ692" i="4" s="1"/>
  <c r="AI466" i="4"/>
  <c r="AJ466" i="4" s="1"/>
  <c r="AI159" i="4"/>
  <c r="AJ159" i="4" s="1"/>
  <c r="AI205" i="4"/>
  <c r="AJ205" i="4" s="1"/>
  <c r="AI243" i="4"/>
  <c r="AJ243" i="4" s="1"/>
  <c r="AI89" i="4"/>
  <c r="AJ89" i="4" s="1"/>
  <c r="AI610" i="4"/>
  <c r="AJ610" i="4" s="1"/>
  <c r="AI656" i="4"/>
  <c r="AJ656" i="4" s="1"/>
  <c r="AI320" i="4"/>
  <c r="AJ320" i="4" s="1"/>
  <c r="AI235" i="4"/>
  <c r="AJ235" i="4" s="1"/>
  <c r="AI289" i="4"/>
  <c r="AJ289" i="4" s="1"/>
  <c r="AI395" i="4"/>
  <c r="AJ395" i="4" s="1"/>
  <c r="AI56" i="4"/>
  <c r="AJ56" i="4" s="1"/>
  <c r="AI574" i="4"/>
  <c r="AJ574" i="4" s="1"/>
  <c r="AI522" i="4"/>
  <c r="AJ522" i="4" s="1"/>
  <c r="AI189" i="4"/>
  <c r="AJ189" i="4" s="1"/>
  <c r="AI339" i="4"/>
  <c r="AJ339" i="4" s="1"/>
  <c r="AI516" i="4"/>
  <c r="AJ516" i="4" s="1"/>
  <c r="AI354" i="4"/>
  <c r="AJ354" i="4" s="1"/>
  <c r="AI408" i="4"/>
  <c r="AJ408" i="4" s="1"/>
  <c r="AI394" i="4"/>
  <c r="AJ394" i="4" s="1"/>
  <c r="AI188" i="4"/>
  <c r="AJ188" i="4" s="1"/>
  <c r="AI662" i="4"/>
  <c r="AJ662" i="4" s="1"/>
  <c r="AI503" i="4"/>
  <c r="AJ503" i="4" s="1"/>
  <c r="AI657" i="4"/>
  <c r="AJ657" i="4" s="1"/>
  <c r="AI388" i="4"/>
  <c r="AJ388" i="4" s="1"/>
  <c r="AI312" i="4"/>
  <c r="AJ312" i="4" s="1"/>
  <c r="AI217" i="4"/>
  <c r="AJ217" i="4" s="1"/>
  <c r="AI590" i="4"/>
  <c r="AJ590" i="4" s="1"/>
  <c r="AI170" i="4"/>
  <c r="AJ170" i="4" s="1"/>
  <c r="AI31" i="4"/>
  <c r="AJ31" i="4" s="1"/>
  <c r="AI555" i="4"/>
  <c r="AJ555" i="4" s="1"/>
  <c r="AI180" i="4"/>
  <c r="AJ180" i="4" s="1"/>
  <c r="AI36" i="4"/>
  <c r="AJ36" i="4" s="1"/>
  <c r="AI608" i="4"/>
  <c r="AJ608" i="4" s="1"/>
  <c r="AI216" i="4"/>
  <c r="AJ216" i="4" s="1"/>
  <c r="AI116" i="4"/>
  <c r="AJ116" i="4" s="1"/>
  <c r="AI575" i="4"/>
  <c r="AJ575" i="4" s="1"/>
  <c r="AI371" i="4"/>
  <c r="AJ371" i="4" s="1"/>
  <c r="AI433" i="4"/>
  <c r="AJ433" i="4" s="1"/>
  <c r="AI257" i="4"/>
  <c r="AJ257" i="4" s="1"/>
  <c r="AI581" i="4"/>
  <c r="AJ581" i="4" s="1"/>
  <c r="AI16" i="4"/>
  <c r="AJ16" i="4" s="1"/>
  <c r="AI30" i="4"/>
  <c r="AJ30" i="4" s="1"/>
  <c r="AI210" i="4"/>
  <c r="AJ210" i="4" s="1"/>
  <c r="AI706" i="4"/>
  <c r="AJ706" i="4" s="1"/>
  <c r="AI247" i="4"/>
  <c r="AJ247" i="4" s="1"/>
  <c r="AI293" i="4"/>
  <c r="AJ293" i="4" s="1"/>
  <c r="AI35" i="4"/>
  <c r="AJ35" i="4" s="1"/>
  <c r="AI538" i="4"/>
  <c r="AJ538" i="4" s="1"/>
  <c r="AI386" i="4"/>
  <c r="AJ386" i="4" s="1"/>
  <c r="AI475" i="4"/>
  <c r="AJ475" i="4" s="1"/>
  <c r="AI707" i="4"/>
  <c r="AJ707" i="4" s="1"/>
  <c r="AI530" i="4"/>
  <c r="AJ530" i="4" s="1"/>
  <c r="AI576" i="4"/>
  <c r="AJ576" i="4" s="1"/>
  <c r="AI240" i="4"/>
  <c r="AJ240" i="4" s="1"/>
  <c r="AI286" i="4"/>
  <c r="AJ286" i="4" s="1"/>
  <c r="AI597" i="4"/>
  <c r="AJ597" i="4" s="1"/>
  <c r="AI140" i="4"/>
  <c r="AJ140" i="4" s="1"/>
  <c r="AI265" i="4"/>
  <c r="AJ265" i="4" s="1"/>
  <c r="AI267" i="4"/>
  <c r="AJ267" i="4" s="1"/>
  <c r="AI651" i="4"/>
  <c r="AJ651" i="4" s="1"/>
  <c r="AI328" i="4"/>
  <c r="AJ328" i="4" s="1"/>
  <c r="AI45" i="4"/>
  <c r="AJ45" i="4" s="1"/>
  <c r="AI711" i="4"/>
  <c r="AJ711" i="4" s="1"/>
  <c r="AI414" i="4"/>
  <c r="AJ414" i="4" s="1"/>
  <c r="AI73" i="4"/>
  <c r="AJ73" i="4" s="1"/>
  <c r="AI672" i="4"/>
  <c r="AJ672" i="4" s="1"/>
  <c r="AI366" i="4"/>
  <c r="AJ366" i="4" s="1"/>
  <c r="AI469" i="4"/>
  <c r="AJ469" i="4" s="1"/>
  <c r="AI66" i="4"/>
  <c r="AJ66" i="4" s="1"/>
  <c r="AI147" i="4"/>
  <c r="AJ147" i="4" s="1"/>
  <c r="AI365" i="4"/>
  <c r="AJ365" i="4" s="1"/>
  <c r="AI184" i="4"/>
  <c r="AJ184" i="4" s="1"/>
  <c r="AI125" i="4"/>
  <c r="AJ125" i="4" s="1"/>
  <c r="AI585" i="4"/>
  <c r="AJ585" i="4" s="1"/>
  <c r="AI335" i="4"/>
  <c r="AJ335" i="4" s="1"/>
  <c r="AI352" i="4"/>
  <c r="AJ352" i="4" s="1"/>
  <c r="AI276" i="4"/>
  <c r="AJ276" i="4" s="1"/>
  <c r="AI130" i="4"/>
  <c r="AJ130" i="4" s="1"/>
  <c r="AI57" i="4"/>
  <c r="AJ57" i="4" s="1"/>
  <c r="AI81" i="4"/>
  <c r="AJ81" i="4" s="1"/>
  <c r="AI704" i="4"/>
  <c r="AJ704" i="4" s="1"/>
  <c r="AI541" i="4"/>
  <c r="AJ541" i="4" s="1"/>
  <c r="AI563" i="4"/>
  <c r="AJ563" i="4" s="1"/>
  <c r="AI655" i="4"/>
  <c r="AJ655" i="4" s="1"/>
  <c r="AI196" i="4"/>
  <c r="AJ196" i="4" s="1"/>
  <c r="AI413" i="4"/>
  <c r="AJ413" i="4" s="1"/>
  <c r="AI710" i="4"/>
  <c r="AJ710" i="4" s="1"/>
  <c r="AI5" i="4"/>
  <c r="AJ5" i="4" s="1"/>
  <c r="AI363" i="4"/>
  <c r="AJ363" i="4" s="1"/>
  <c r="AI21" i="4"/>
  <c r="AJ21" i="4" s="1"/>
  <c r="AI384" i="4"/>
  <c r="AJ384" i="4" s="1"/>
  <c r="AI107" i="4"/>
  <c r="AJ107" i="4" s="1"/>
  <c r="AI135" i="4"/>
  <c r="AJ135" i="4" s="1"/>
  <c r="AI309" i="4"/>
  <c r="AJ309" i="4" s="1"/>
  <c r="AI512" i="4"/>
  <c r="AJ512" i="4" s="1"/>
  <c r="AI439" i="4"/>
  <c r="AJ439" i="4" s="1"/>
  <c r="AI485" i="4"/>
  <c r="AJ485" i="4" s="1"/>
  <c r="AI230" i="4"/>
  <c r="AJ230" i="4" s="1"/>
  <c r="AI86" i="4"/>
  <c r="AJ86" i="4" s="1"/>
  <c r="AI698" i="4"/>
  <c r="AJ698" i="4" s="1"/>
  <c r="AI161" i="4"/>
  <c r="AJ161" i="4" s="1"/>
  <c r="AI285" i="4"/>
  <c r="AJ285" i="4" s="1"/>
  <c r="AI650" i="4"/>
  <c r="AJ650" i="4" s="1"/>
  <c r="AI591" i="4"/>
  <c r="AJ591" i="4" s="1"/>
  <c r="AI546" i="4"/>
  <c r="AJ546" i="4" s="1"/>
  <c r="AI652" i="4"/>
  <c r="AJ652" i="4" s="1"/>
  <c r="AI472" i="4"/>
  <c r="AJ472" i="4" s="1"/>
  <c r="AI397" i="4"/>
  <c r="AJ397" i="4" s="1"/>
  <c r="AI525" i="4"/>
  <c r="AJ525" i="4" s="1"/>
  <c r="AI682" i="4"/>
  <c r="AJ682" i="4" s="1"/>
  <c r="AI376" i="4"/>
  <c r="AJ376" i="4" s="1"/>
  <c r="AI71" i="4"/>
  <c r="AJ71" i="4" s="1"/>
  <c r="AI360" i="4"/>
  <c r="AJ360" i="4" s="1"/>
  <c r="AI6" i="4"/>
  <c r="AJ6" i="4" s="1"/>
  <c r="AI520" i="4"/>
  <c r="AJ520" i="4" s="1"/>
  <c r="AI450" i="4"/>
  <c r="AJ450" i="4" s="1"/>
  <c r="AI623" i="4"/>
  <c r="AJ623" i="4" s="1"/>
  <c r="AI346" i="4"/>
  <c r="AJ346" i="4" s="1"/>
  <c r="AI392" i="4"/>
  <c r="AJ392" i="4" s="1"/>
  <c r="AI444" i="4"/>
  <c r="AJ444" i="4" s="1"/>
  <c r="AI614" i="4"/>
  <c r="AJ614" i="4" s="1"/>
  <c r="AI407" i="4"/>
  <c r="AJ407" i="4" s="1"/>
  <c r="AI25" i="4"/>
  <c r="AJ25" i="4" s="1"/>
  <c r="AI674" i="4"/>
  <c r="AJ674" i="4" s="1"/>
  <c r="AI91" i="4"/>
  <c r="AJ91" i="4" s="1"/>
  <c r="AI255" i="4"/>
  <c r="AJ255" i="4" s="1"/>
  <c r="AI122" i="4"/>
  <c r="AJ122" i="4" s="1"/>
  <c r="AI338" i="4"/>
  <c r="AJ338" i="4" s="1"/>
  <c r="AI412" i="4"/>
  <c r="AJ412" i="4" s="1"/>
  <c r="AI429" i="4"/>
  <c r="AJ429" i="4" s="1"/>
  <c r="AI431" i="4"/>
  <c r="AJ431" i="4" s="1"/>
  <c r="AI160" i="4"/>
  <c r="AJ160" i="4" s="1"/>
  <c r="AI323" i="4"/>
  <c r="AJ323" i="4" s="1"/>
  <c r="AI495" i="4"/>
  <c r="AJ495" i="4" s="1"/>
  <c r="AI474" i="4"/>
  <c r="AJ474" i="4" s="1"/>
  <c r="AI121" i="4"/>
  <c r="AJ121" i="4" s="1"/>
  <c r="AI158" i="4"/>
  <c r="AJ158" i="4" s="1"/>
  <c r="AI119" i="4"/>
  <c r="AJ119" i="4" s="1"/>
  <c r="AI588" i="4"/>
  <c r="AJ588" i="4" s="1"/>
  <c r="AI24" i="4"/>
  <c r="AJ24" i="4" s="1"/>
  <c r="AI266" i="4"/>
  <c r="AJ266" i="4" s="1"/>
  <c r="AI713" i="4"/>
  <c r="AJ713" i="4" s="1"/>
  <c r="AI491" i="4"/>
  <c r="AJ491" i="4" s="1"/>
  <c r="AI37" i="4"/>
  <c r="AJ37" i="4" s="1"/>
  <c r="AI511" i="4"/>
  <c r="AJ511" i="4" s="1"/>
  <c r="AI697" i="4"/>
  <c r="AJ697" i="4" s="1"/>
  <c r="AI109" i="4"/>
  <c r="AJ109" i="4" s="1"/>
  <c r="AI191" i="4"/>
  <c r="AJ191" i="4" s="1"/>
  <c r="AI84" i="4"/>
  <c r="AJ84" i="4" s="1"/>
  <c r="AI41" i="4"/>
  <c r="AJ41" i="4" s="1"/>
  <c r="AI641" i="4"/>
  <c r="AJ641" i="4" s="1"/>
  <c r="AI391" i="4"/>
  <c r="AJ391" i="4" s="1"/>
  <c r="AI186" i="4"/>
  <c r="AJ186" i="4" s="1"/>
  <c r="AI280" i="4"/>
  <c r="AJ280" i="4" s="1"/>
  <c r="AI467" i="4"/>
  <c r="AJ467" i="4" s="1"/>
  <c r="AI149" i="4"/>
  <c r="AJ149" i="4" s="1"/>
  <c r="AI264" i="4"/>
  <c r="AJ264" i="4" s="1"/>
  <c r="AI390" i="4"/>
  <c r="AJ390" i="4" s="1"/>
  <c r="AI332" i="4"/>
  <c r="AJ332" i="4" s="1"/>
  <c r="AI239" i="4"/>
  <c r="AJ239" i="4" s="1"/>
  <c r="AI454" i="4"/>
  <c r="AJ454" i="4" s="1"/>
  <c r="AI430" i="4"/>
  <c r="AJ430" i="4" s="1"/>
  <c r="AI476" i="4"/>
  <c r="AJ476" i="4" s="1"/>
  <c r="AI355" i="4"/>
  <c r="AJ355" i="4" s="1"/>
  <c r="AI153" i="4"/>
  <c r="AJ153" i="4" s="1"/>
  <c r="AI348" i="4"/>
  <c r="AJ348" i="4" s="1"/>
  <c r="AI694" i="4"/>
  <c r="AJ694" i="4" s="1"/>
  <c r="AI245" i="4"/>
  <c r="AJ245" i="4" s="1"/>
  <c r="AI410" i="4"/>
  <c r="AJ410" i="4" s="1"/>
  <c r="AI653" i="4"/>
  <c r="AJ653" i="4" s="1"/>
  <c r="AI668" i="4"/>
  <c r="AJ668" i="4" s="1"/>
  <c r="AI375" i="4"/>
  <c r="AJ375" i="4" s="1"/>
  <c r="AI85" i="4"/>
  <c r="AJ85" i="4" s="1"/>
  <c r="AI705" i="4"/>
  <c r="AJ705" i="4" s="1"/>
  <c r="AI420" i="4"/>
  <c r="AJ420" i="4" s="1"/>
  <c r="AI428" i="4"/>
  <c r="AJ428" i="4" s="1"/>
  <c r="AI658" i="4"/>
  <c r="AJ658" i="4" s="1"/>
  <c r="AI350" i="4"/>
  <c r="AJ350" i="4" s="1"/>
  <c r="AI534" i="4"/>
  <c r="AJ534" i="4" s="1"/>
  <c r="AI434" i="4"/>
  <c r="AJ434" i="4" s="1"/>
  <c r="AI134" i="4"/>
  <c r="AJ134" i="4" s="1"/>
  <c r="AI594" i="4"/>
  <c r="AJ594" i="4" s="1"/>
  <c r="AI334" i="4"/>
  <c r="AJ334" i="4" s="1"/>
  <c r="AI261" i="4"/>
  <c r="AJ261" i="4" s="1"/>
  <c r="AI194" i="4"/>
  <c r="AJ194" i="4" s="1"/>
  <c r="AI406" i="4"/>
  <c r="AJ406" i="4" s="1"/>
  <c r="AI515" i="4"/>
  <c r="AJ515" i="4" s="1"/>
  <c r="AI529" i="4"/>
  <c r="AJ529" i="4" s="1"/>
  <c r="AI462" i="4"/>
  <c r="AJ462" i="4" s="1"/>
  <c r="AI314" i="4"/>
  <c r="AJ314" i="4" s="1"/>
  <c r="AI367" i="4"/>
  <c r="AJ367" i="4" s="1"/>
  <c r="AI11" i="4"/>
  <c r="AJ11" i="4" s="1"/>
  <c r="AI569" i="4"/>
  <c r="AJ569" i="4" s="1"/>
  <c r="AI486" i="4"/>
  <c r="AJ486" i="4" s="1"/>
  <c r="AI209" i="4"/>
  <c r="AJ209" i="4" s="1"/>
  <c r="AI76" i="4"/>
  <c r="AJ76" i="4" s="1"/>
  <c r="AI691" i="4"/>
  <c r="AJ691" i="4" s="1"/>
  <c r="AI460" i="4"/>
  <c r="AJ460" i="4" s="1"/>
  <c r="AI299" i="4"/>
  <c r="AJ299" i="4" s="1"/>
  <c r="AI279" i="4"/>
  <c r="AJ279" i="4" s="1"/>
  <c r="AI138" i="4"/>
  <c r="AJ138" i="4" s="1"/>
  <c r="AI345" i="4"/>
  <c r="AJ345" i="4" s="1"/>
  <c r="AI638" i="4"/>
  <c r="AJ638" i="4" s="1"/>
  <c r="AI533" i="4"/>
  <c r="AJ533" i="4" s="1"/>
  <c r="AI637" i="4"/>
  <c r="AJ637" i="4" s="1"/>
  <c r="AI256" i="4"/>
  <c r="AJ256" i="4" s="1"/>
  <c r="AI310" i="4"/>
  <c r="AJ310" i="4" s="1"/>
  <c r="AI432" i="4"/>
  <c r="AJ432" i="4" s="1"/>
  <c r="AI275" i="4"/>
  <c r="AJ275" i="4" s="1"/>
  <c r="AI513" i="4"/>
  <c r="AJ513" i="4" s="1"/>
  <c r="AI666" i="4"/>
  <c r="AJ666" i="4" s="1"/>
  <c r="AI201" i="4"/>
  <c r="AJ201" i="4" s="1"/>
  <c r="AI165" i="4"/>
  <c r="AJ165" i="4" s="1"/>
  <c r="AI436" i="4"/>
  <c r="AJ436" i="4" s="1"/>
  <c r="AI565" i="4"/>
  <c r="AJ565" i="4" s="1"/>
  <c r="AI521" i="4"/>
  <c r="AJ521" i="4" s="1"/>
  <c r="AI115" i="4"/>
  <c r="AJ115" i="4" s="1"/>
  <c r="AI253" i="4"/>
  <c r="AJ253" i="4" s="1"/>
  <c r="AI607" i="4"/>
  <c r="AJ607" i="4" s="1"/>
  <c r="AI83" i="4"/>
  <c r="AJ83" i="4" s="1"/>
  <c r="AI111" i="4"/>
  <c r="AJ111" i="4" s="1"/>
  <c r="AI558" i="4"/>
  <c r="AJ558" i="4" s="1"/>
  <c r="AI50" i="4"/>
  <c r="AJ50" i="4" s="1"/>
  <c r="AI567" i="4"/>
  <c r="AJ567" i="4" s="1"/>
  <c r="AI9" i="4"/>
  <c r="AJ9" i="4" s="1"/>
  <c r="AI559" i="4"/>
  <c r="AJ559" i="4" s="1"/>
  <c r="AI277" i="4"/>
  <c r="AJ277" i="4" s="1"/>
  <c r="AI517" i="4"/>
  <c r="AJ517" i="4" s="1"/>
  <c r="AI43" i="4"/>
  <c r="AJ43" i="4" s="1"/>
  <c r="AI331" i="4"/>
  <c r="AJ331" i="4" s="1"/>
  <c r="AI103" i="4"/>
  <c r="AJ103" i="4" s="1"/>
  <c r="AI166" i="4"/>
  <c r="AJ166" i="4" s="1"/>
  <c r="AI80" i="4"/>
  <c r="AJ80" i="4" s="1"/>
  <c r="AI601" i="4"/>
  <c r="AJ601" i="4" s="1"/>
  <c r="AI647" i="4"/>
  <c r="AJ647" i="4" s="1"/>
  <c r="AI351" i="4"/>
  <c r="AJ351" i="4" s="1"/>
  <c r="AI443" i="4"/>
  <c r="AJ443" i="4" s="1"/>
  <c r="AI241" i="4"/>
  <c r="AJ241" i="4" s="1"/>
  <c r="AI319" i="4"/>
  <c r="AJ319" i="4" s="1"/>
  <c r="AI494" i="4"/>
  <c r="AJ494" i="4" s="1"/>
  <c r="AI34" i="4"/>
  <c r="AJ34" i="4" s="1"/>
  <c r="AI44" i="4"/>
  <c r="AJ44" i="4" s="1"/>
  <c r="AI117" i="4"/>
  <c r="AJ117" i="4" s="1"/>
  <c r="AI88" i="4"/>
  <c r="AJ88" i="4" s="1"/>
  <c r="AI547" i="4"/>
  <c r="AJ547" i="4" s="1"/>
  <c r="AI593" i="4"/>
  <c r="AJ593" i="4" s="1"/>
  <c r="AI639" i="4"/>
  <c r="AJ639" i="4" s="1"/>
  <c r="AI464" i="4"/>
  <c r="AJ464" i="4" s="1"/>
  <c r="AI343" i="4"/>
  <c r="AJ343" i="4" s="1"/>
  <c r="AI389" i="4"/>
  <c r="AJ389" i="4" s="1"/>
  <c r="AI435" i="4"/>
  <c r="AJ435" i="4" s="1"/>
  <c r="AI233" i="4"/>
  <c r="AJ233" i="4" s="1"/>
  <c r="AI311" i="4"/>
  <c r="AJ311" i="4" s="1"/>
  <c r="AI589" i="4"/>
  <c r="AJ589" i="4" s="1"/>
  <c r="AI226" i="4"/>
  <c r="AJ226" i="4" s="1"/>
  <c r="AI269" i="4"/>
  <c r="AJ269" i="4" s="1"/>
  <c r="AI74" i="4"/>
  <c r="AJ74" i="4" s="1"/>
  <c r="AI380" i="4"/>
  <c r="AJ380" i="4" s="1"/>
  <c r="AI144" i="4"/>
  <c r="AJ144" i="4" s="1"/>
  <c r="AI219" i="4"/>
  <c r="AJ219" i="4" s="1"/>
  <c r="AI683" i="4"/>
  <c r="AJ683" i="4" s="1"/>
  <c r="AI598" i="4"/>
  <c r="AJ598" i="4" s="1"/>
  <c r="AI676" i="4"/>
  <c r="AJ676" i="4" s="1"/>
  <c r="AI270" i="4"/>
  <c r="AJ270" i="4" s="1"/>
  <c r="AI498" i="4"/>
  <c r="AJ498" i="4" s="1"/>
  <c r="AI281" i="4"/>
  <c r="AJ281" i="4" s="1"/>
  <c r="AI353" i="4"/>
  <c r="AJ353" i="4" s="1"/>
  <c r="AI7" i="4"/>
  <c r="AJ7" i="4" s="1"/>
  <c r="AI470" i="4"/>
  <c r="AJ470" i="4" s="1"/>
  <c r="AI421" i="4"/>
  <c r="AJ421" i="4" s="1"/>
  <c r="AI183" i="4"/>
  <c r="AJ183" i="4" s="1"/>
  <c r="AI93" i="4"/>
  <c r="AJ93" i="4" s="1"/>
  <c r="AI680" i="4"/>
  <c r="AJ680" i="4" s="1"/>
  <c r="AI508" i="4"/>
  <c r="AJ508" i="4" s="1"/>
  <c r="AI318" i="4"/>
  <c r="AJ318" i="4" s="1"/>
  <c r="AI68" i="4"/>
  <c r="AJ68" i="4" s="1"/>
  <c r="AI46" i="4"/>
  <c r="AJ46" i="4" s="1"/>
  <c r="AI17" i="4"/>
  <c r="AJ17" i="4" s="1"/>
  <c r="AI505" i="4"/>
  <c r="AJ505" i="4" s="1"/>
  <c r="AI551" i="4"/>
  <c r="AJ551" i="4" s="1"/>
  <c r="AI422" i="4"/>
  <c r="AJ422" i="4" s="1"/>
  <c r="AI468" i="4"/>
  <c r="AJ468" i="4" s="1"/>
  <c r="AI347" i="4"/>
  <c r="AJ347" i="4" s="1"/>
  <c r="AI145" i="4"/>
  <c r="AJ145" i="4" s="1"/>
  <c r="AI143" i="4"/>
  <c r="AJ143" i="4" s="1"/>
  <c r="AI290" i="4"/>
  <c r="AJ290" i="4" s="1"/>
  <c r="AI373" i="4"/>
  <c r="AJ373" i="4" s="1"/>
  <c r="AI224" i="4"/>
  <c r="AJ224" i="4" s="1"/>
  <c r="AI164" i="4"/>
  <c r="AJ164" i="4" s="1"/>
  <c r="AI552" i="4"/>
  <c r="AJ552" i="4" s="1"/>
  <c r="AI572" i="4"/>
  <c r="AJ572" i="4" s="1"/>
  <c r="AI10" i="4"/>
  <c r="AJ10" i="4" s="1"/>
  <c r="AI218" i="4"/>
  <c r="AJ218" i="4" s="1"/>
  <c r="AI611" i="4"/>
  <c r="AJ611" i="4" s="1"/>
  <c r="AI703" i="4"/>
  <c r="AJ703" i="4" s="1"/>
  <c r="AI448" i="4"/>
  <c r="AJ448" i="4" s="1"/>
  <c r="AI419" i="4"/>
  <c r="AJ419" i="4" s="1"/>
  <c r="AI113" i="4"/>
  <c r="AJ113" i="4" s="1"/>
  <c r="AI678" i="4"/>
  <c r="AJ678" i="4" s="1"/>
  <c r="AI685" i="4"/>
  <c r="AJ685" i="4" s="1"/>
  <c r="AI124" i="4"/>
  <c r="AJ124" i="4" s="1"/>
  <c r="AI70" i="4"/>
  <c r="AJ70" i="4" s="1"/>
  <c r="AI687" i="4"/>
  <c r="AJ687" i="4" s="1"/>
  <c r="AI403" i="4"/>
  <c r="AJ403" i="4" s="1"/>
  <c r="AI383" i="4"/>
  <c r="AJ383" i="4" s="1"/>
  <c r="AI250" i="4"/>
  <c r="AJ250" i="4" s="1"/>
  <c r="AI659" i="4"/>
  <c r="AJ659" i="4" s="1"/>
  <c r="AI654" i="4"/>
  <c r="AJ654" i="4" s="1"/>
  <c r="AI571" i="4"/>
  <c r="AJ571" i="4" s="1"/>
  <c r="AI447" i="4"/>
  <c r="AJ447" i="4" s="1"/>
  <c r="AI19" i="4"/>
  <c r="AJ19" i="4" s="1"/>
  <c r="AI78" i="4"/>
  <c r="AJ78" i="4" s="1"/>
  <c r="AI507" i="4"/>
  <c r="AJ507" i="4" s="1"/>
  <c r="AI356" i="4"/>
  <c r="AJ356" i="4" s="1"/>
  <c r="AI671" i="4"/>
  <c r="AJ671" i="4" s="1"/>
  <c r="AI229" i="4"/>
  <c r="AJ229" i="4" s="1"/>
  <c r="AI714" i="4"/>
  <c r="AJ714" i="4" s="1"/>
  <c r="AI374" i="4"/>
  <c r="AJ374" i="4" s="1"/>
  <c r="AI401" i="4"/>
  <c r="AJ401" i="4" s="1"/>
  <c r="AI42" i="4"/>
  <c r="AJ42" i="4" s="1"/>
  <c r="AI142" i="4"/>
  <c r="AJ142" i="4" s="1"/>
  <c r="AI162" i="4"/>
  <c r="AJ162" i="4" s="1"/>
  <c r="AI182" i="4"/>
  <c r="AJ182" i="4" s="1"/>
  <c r="AI372" i="4"/>
  <c r="AJ372" i="4" s="1"/>
  <c r="AI262" i="4"/>
  <c r="AJ262" i="4" s="1"/>
  <c r="AI23" i="4"/>
  <c r="AJ23" i="4" s="1"/>
  <c r="AI221" i="4"/>
  <c r="AJ221" i="4" s="1"/>
  <c r="AI53" i="4"/>
  <c r="AJ53" i="4" s="1"/>
  <c r="AI126" i="4"/>
  <c r="AJ126" i="4" s="1"/>
  <c r="AI602" i="4"/>
  <c r="AJ602" i="4" s="1"/>
  <c r="AI648" i="4"/>
  <c r="AJ648" i="4" s="1"/>
  <c r="AI492" i="4"/>
  <c r="AJ492" i="4" s="1"/>
  <c r="AI368" i="4"/>
  <c r="AJ368" i="4" s="1"/>
  <c r="AI677" i="4"/>
  <c r="AJ677" i="4" s="1"/>
  <c r="AI215" i="4"/>
  <c r="AJ215" i="4" s="1"/>
  <c r="AI139" i="4"/>
  <c r="AJ139" i="4" s="1"/>
  <c r="AI33" i="4"/>
  <c r="AJ33" i="4" s="1"/>
  <c r="AI535" i="4"/>
  <c r="AJ535" i="4" s="1"/>
  <c r="AI452" i="4"/>
  <c r="AJ452" i="4" s="1"/>
  <c r="AI207" i="4"/>
  <c r="AJ207" i="4" s="1"/>
  <c r="AI131" i="4"/>
  <c r="AJ131" i="4" s="1"/>
  <c r="AI133" i="4"/>
  <c r="AJ133" i="4" s="1"/>
  <c r="AI531" i="4"/>
  <c r="AJ531" i="4" s="1"/>
  <c r="AI577" i="4"/>
  <c r="AJ577" i="4" s="1"/>
  <c r="AI629" i="4"/>
  <c r="AJ629" i="4" s="1"/>
  <c r="AI523" i="4"/>
  <c r="AJ523" i="4" s="1"/>
  <c r="AI440" i="4"/>
  <c r="AJ440" i="4" s="1"/>
  <c r="AI411" i="4"/>
  <c r="AJ411" i="4" s="1"/>
  <c r="AI417" i="4"/>
  <c r="AJ417" i="4" s="1"/>
  <c r="AI409" i="4"/>
  <c r="AJ409" i="4" s="1"/>
  <c r="AI675" i="4"/>
  <c r="AJ675" i="4" s="1"/>
  <c r="AI561" i="4"/>
  <c r="AJ561" i="4" s="1"/>
  <c r="AI527" i="4"/>
  <c r="AJ527" i="4" s="1"/>
  <c r="AI398" i="4"/>
  <c r="AJ398" i="4" s="1"/>
  <c r="AI87" i="4"/>
  <c r="AJ87" i="4" s="1"/>
  <c r="AI700" i="4"/>
  <c r="AJ700" i="4" s="1"/>
  <c r="AI271" i="4"/>
  <c r="AJ271" i="4" s="1"/>
  <c r="AI108" i="4"/>
  <c r="AJ108" i="4" s="1"/>
  <c r="AI642" i="4"/>
  <c r="AJ642" i="4" s="1"/>
  <c r="AI416" i="4"/>
  <c r="AJ416" i="4" s="1"/>
  <c r="AI554" i="4"/>
  <c r="AJ554" i="4" s="1"/>
  <c r="AI175" i="4"/>
  <c r="AJ175" i="4" s="1"/>
  <c r="AI13" i="4"/>
  <c r="AJ13" i="4" s="1"/>
  <c r="AI48" i="4"/>
  <c r="AJ48" i="4" s="1"/>
  <c r="AI553" i="4"/>
  <c r="AJ553" i="4" s="1"/>
  <c r="AI273" i="4"/>
  <c r="AJ273" i="4" s="1"/>
  <c r="AI212" i="4"/>
  <c r="AJ212" i="4" s="1"/>
  <c r="AI537" i="4"/>
  <c r="AJ537" i="4" s="1"/>
  <c r="AI333" i="4"/>
  <c r="AJ333" i="4" s="1"/>
  <c r="AI238" i="4"/>
  <c r="AJ238" i="4" s="1"/>
  <c r="AI382" i="4"/>
  <c r="AJ382" i="4" s="1"/>
  <c r="AI132" i="4"/>
  <c r="AJ132" i="4" s="1"/>
  <c r="AI342" i="4"/>
  <c r="AJ342" i="4" s="1"/>
  <c r="AI94" i="4"/>
  <c r="AJ94" i="4" s="1"/>
  <c r="AI661" i="4"/>
  <c r="AJ661" i="4" s="1"/>
  <c r="AI442" i="4"/>
  <c r="AJ442" i="4" s="1"/>
  <c r="AI696" i="4"/>
  <c r="AJ696" i="4" s="1"/>
  <c r="AI204" i="4"/>
  <c r="AJ204" i="4" s="1"/>
  <c r="AI699" i="4"/>
  <c r="AJ699" i="4" s="1"/>
  <c r="AI708" i="4"/>
  <c r="AJ708" i="4" s="1"/>
  <c r="AI603" i="4"/>
  <c r="AJ603" i="4" s="1"/>
  <c r="AI190" i="4"/>
  <c r="AJ190" i="4" s="1"/>
  <c r="AI487" i="4"/>
  <c r="AJ487" i="4" s="1"/>
  <c r="AI506" i="4"/>
  <c r="AJ506" i="4" s="1"/>
  <c r="AI316" i="4"/>
  <c r="AJ316" i="4" s="1"/>
  <c r="AI79" i="4"/>
  <c r="AJ79" i="4" s="1"/>
  <c r="AI670" i="4"/>
  <c r="AJ670" i="4" s="1"/>
  <c r="AI524" i="4"/>
  <c r="AJ524" i="4" s="1"/>
  <c r="AI308" i="4"/>
  <c r="AJ308" i="4" s="1"/>
  <c r="AI633" i="4"/>
  <c r="AJ633" i="4" s="1"/>
  <c r="AI349" i="4"/>
  <c r="AJ349" i="4" s="1"/>
  <c r="AI174" i="4"/>
  <c r="AJ174" i="4" s="1"/>
  <c r="AI455" i="4"/>
  <c r="AJ455" i="4" s="1"/>
  <c r="AI425" i="4"/>
  <c r="AJ425" i="4" s="1"/>
  <c r="AI114" i="4"/>
  <c r="AJ114" i="4" s="1"/>
  <c r="AI600" i="4"/>
  <c r="AJ600" i="4" s="1"/>
  <c r="AI301" i="4"/>
  <c r="AJ301" i="4" s="1"/>
  <c r="AI60" i="4"/>
  <c r="AJ60" i="4" s="1"/>
  <c r="AI128" i="4"/>
  <c r="AJ128" i="4" s="1"/>
  <c r="AI599" i="4"/>
  <c r="AJ599" i="4" s="1"/>
  <c r="AI441" i="4"/>
  <c r="AJ441" i="4" s="1"/>
  <c r="AI75" i="4"/>
  <c r="AJ75" i="4" s="1"/>
  <c r="AI663" i="4"/>
  <c r="AJ663" i="4" s="1"/>
  <c r="AI612" i="4"/>
  <c r="AJ612" i="4" s="1"/>
  <c r="AI141" i="4"/>
  <c r="AJ141" i="4" s="1"/>
  <c r="AI249" i="4"/>
  <c r="AJ249" i="4" s="1"/>
  <c r="AI540" i="4"/>
  <c r="AJ540" i="4" s="1"/>
  <c r="AI26" i="4"/>
  <c r="AJ26" i="4" s="1"/>
  <c r="AI613" i="4"/>
  <c r="AJ613" i="4" s="1"/>
  <c r="AI379" i="4"/>
  <c r="AJ379" i="4" s="1"/>
  <c r="AI118" i="4"/>
  <c r="AJ118" i="4" s="1"/>
  <c r="AI702" i="4"/>
  <c r="AJ702" i="4" s="1"/>
  <c r="AI396" i="4"/>
  <c r="AJ396" i="4" s="1"/>
  <c r="AI458" i="4"/>
  <c r="AJ458" i="4" s="1"/>
  <c r="AI151" i="4"/>
  <c r="AJ151" i="4" s="1"/>
  <c r="AI303" i="4"/>
  <c r="AJ303" i="4" s="1"/>
  <c r="AI526" i="4"/>
  <c r="AJ526" i="4" s="1"/>
  <c r="AI198" i="4"/>
  <c r="AJ198" i="4" s="1"/>
  <c r="AI649" i="4"/>
  <c r="AJ649" i="4" s="1"/>
  <c r="AI399" i="4"/>
  <c r="AJ399" i="4" s="1"/>
  <c r="AI236" i="4"/>
  <c r="AJ236" i="4" s="1"/>
  <c r="AI288" i="4"/>
  <c r="AJ288" i="4" s="1"/>
  <c r="AI228" i="4"/>
  <c r="AJ228" i="4" s="1"/>
  <c r="AI237" i="4"/>
  <c r="AJ237" i="4" s="1"/>
  <c r="AI490" i="4"/>
  <c r="AJ490" i="4" s="1"/>
  <c r="AI646" i="4"/>
  <c r="AJ646" i="4" s="1"/>
  <c r="AI482" i="4"/>
  <c r="AJ482" i="4" s="1"/>
  <c r="AI55" i="4"/>
  <c r="AJ55" i="4" s="1"/>
  <c r="AI568" i="4"/>
  <c r="AJ568" i="4" s="1"/>
  <c r="AI500" i="4"/>
  <c r="AJ500" i="4" s="1"/>
  <c r="AI604" i="4"/>
  <c r="AJ604" i="4" s="1"/>
  <c r="AI370" i="4"/>
  <c r="AJ370" i="4" s="1"/>
  <c r="AI278" i="4"/>
  <c r="AJ278" i="4" s="1"/>
  <c r="AI518" i="4"/>
  <c r="AJ518" i="4" s="1"/>
  <c r="AI54" i="4"/>
  <c r="AJ54" i="4" s="1"/>
  <c r="AI497" i="4"/>
  <c r="AJ497" i="4" s="1"/>
  <c r="AI543" i="4"/>
  <c r="AJ543" i="4" s="1"/>
  <c r="AI295" i="4"/>
  <c r="AJ295" i="4" s="1"/>
  <c r="AI479" i="4"/>
  <c r="AJ479" i="4" s="1"/>
  <c r="AI29" i="4"/>
  <c r="AJ29" i="4" s="1"/>
  <c r="AI595" i="4"/>
  <c r="AJ595" i="4" s="1"/>
  <c r="AI564" i="4"/>
  <c r="AJ564" i="4" s="1"/>
  <c r="AI72" i="4"/>
  <c r="AJ72" i="4" s="1"/>
  <c r="AI32" i="4"/>
  <c r="AJ32" i="4" s="1"/>
  <c r="AI252" i="4"/>
  <c r="AJ252" i="4" s="1"/>
  <c r="AI92" i="4"/>
  <c r="AJ92" i="4" s="1"/>
  <c r="AI292" i="4"/>
  <c r="AJ292" i="4" s="1"/>
  <c r="AI242" i="4"/>
  <c r="AJ242" i="4" s="1"/>
  <c r="AI232" i="4"/>
  <c r="AJ232" i="4" s="1"/>
  <c r="AI82" i="4"/>
  <c r="AJ82" i="4" s="1"/>
  <c r="AI609" i="4"/>
  <c r="AJ609" i="4" s="1"/>
  <c r="AI480" i="4"/>
  <c r="AJ480" i="4" s="1"/>
  <c r="AI446" i="4"/>
  <c r="AJ446" i="4" s="1"/>
  <c r="AI283" i="4"/>
  <c r="AJ283" i="4" s="1"/>
  <c r="AI220" i="4"/>
  <c r="AJ220" i="4" s="1"/>
  <c r="AI387" i="4"/>
  <c r="AJ387" i="4" s="1"/>
  <c r="AI39" i="4"/>
  <c r="AJ39" i="4" s="1"/>
  <c r="AI630" i="4"/>
  <c r="AJ630" i="4" s="1"/>
  <c r="AI636" i="4"/>
  <c r="AJ636" i="4" s="1"/>
  <c r="AI302" i="4"/>
  <c r="AJ302" i="4" s="1"/>
  <c r="AI163" i="4"/>
  <c r="AJ163" i="4" s="1"/>
  <c r="AI570" i="4"/>
  <c r="AJ570" i="4" s="1"/>
  <c r="AI95" i="4"/>
  <c r="AJ95" i="4" s="1"/>
  <c r="AI202" i="4"/>
  <c r="AJ202" i="4" s="1"/>
  <c r="AI61" i="4"/>
  <c r="AJ61" i="4" s="1"/>
  <c r="AI501" i="4"/>
  <c r="AJ501" i="4" s="1"/>
  <c r="AI709" i="4"/>
  <c r="AJ709" i="4" s="1"/>
  <c r="AI457" i="4"/>
  <c r="AJ457" i="4" s="1"/>
  <c r="AI327" i="4"/>
  <c r="AJ327" i="4" s="1"/>
  <c r="AI181" i="4"/>
  <c r="AJ181" i="4" s="1"/>
  <c r="AI326" i="4"/>
  <c r="AJ326" i="4" s="1"/>
  <c r="AI211" i="4"/>
  <c r="AJ211" i="4" s="1"/>
  <c r="AI645" i="4"/>
  <c r="AJ645" i="4" s="1"/>
  <c r="AI203" i="4"/>
  <c r="AJ203" i="4" s="1"/>
  <c r="AI579" i="4"/>
  <c r="AJ579" i="4" s="1"/>
  <c r="AI154" i="4"/>
  <c r="AJ154" i="4" s="1"/>
  <c r="AI665" i="4"/>
  <c r="AJ665" i="4" s="1"/>
  <c r="AI461" i="4"/>
  <c r="AJ461" i="4" s="1"/>
  <c r="AI305" i="4"/>
  <c r="AJ305" i="4" s="1"/>
  <c r="AI481" i="4"/>
  <c r="AJ481" i="4" s="1"/>
  <c r="AI123" i="4"/>
  <c r="AJ123" i="4" s="1"/>
  <c r="AI586" i="4"/>
  <c r="AJ586" i="4" s="1"/>
  <c r="AI628" i="4"/>
  <c r="AJ628" i="4" s="1"/>
  <c r="AI173" i="4"/>
  <c r="AJ173" i="4" s="1"/>
  <c r="AI274" i="4"/>
  <c r="AJ274" i="4" s="1"/>
  <c r="AI105" i="4"/>
  <c r="AJ105" i="4" s="1"/>
  <c r="AI640" i="4"/>
  <c r="AJ640" i="4" s="1"/>
  <c r="AI712" i="4"/>
  <c r="AJ712" i="4" s="1"/>
  <c r="AI621" i="4"/>
  <c r="AJ621" i="4" s="1"/>
  <c r="AI291" i="4"/>
  <c r="AJ291" i="4" s="1"/>
  <c r="AI69" i="4"/>
  <c r="AJ69" i="4" s="1"/>
  <c r="AI473" i="4"/>
  <c r="AJ473" i="4" s="1"/>
  <c r="AI624" i="4"/>
  <c r="AJ624" i="4" s="1"/>
  <c r="AI510" i="4"/>
  <c r="AJ510" i="4" s="1"/>
  <c r="AI357" i="4"/>
  <c r="AJ357" i="4" s="1"/>
  <c r="AI208" i="4"/>
  <c r="AJ208" i="4" s="1"/>
  <c r="AI148" i="4"/>
  <c r="AJ148" i="4" s="1"/>
  <c r="AI679" i="4"/>
  <c r="AJ679" i="4" s="1"/>
  <c r="AI644" i="4"/>
  <c r="AJ644" i="4" s="1"/>
  <c r="AI157" i="4"/>
  <c r="AJ157" i="4" s="1"/>
  <c r="AI15" i="4"/>
  <c r="AJ15" i="4" s="1"/>
  <c r="AI688" i="4"/>
  <c r="AJ688" i="4" s="1"/>
  <c r="AI669" i="4"/>
  <c r="AJ669" i="4" s="1"/>
  <c r="AI465" i="4"/>
  <c r="AJ465" i="4" s="1"/>
  <c r="AI146" i="4"/>
  <c r="AJ146" i="4" s="1"/>
  <c r="AI583" i="4"/>
  <c r="AJ583" i="4" s="1"/>
  <c r="AI459" i="4"/>
  <c r="AJ459" i="4" s="1"/>
  <c r="AI284" i="4"/>
  <c r="AJ284" i="4" s="1"/>
  <c r="AI77" i="4"/>
  <c r="AJ77" i="4" s="1"/>
  <c r="AI667" i="4"/>
  <c r="AJ667" i="4" s="1"/>
  <c r="AI344" i="4"/>
  <c r="AJ344" i="4" s="1"/>
  <c r="AI195" i="4"/>
  <c r="AJ195" i="4" s="1"/>
  <c r="AI330" i="4"/>
  <c r="AJ330" i="4" s="1"/>
  <c r="AI12" i="4"/>
  <c r="AJ12" i="4" s="1"/>
  <c r="AI566" i="4"/>
  <c r="AJ566" i="4" s="1"/>
  <c r="AI402" i="4"/>
  <c r="AJ402" i="4" s="1"/>
  <c r="AI556" i="4"/>
  <c r="AJ556" i="4" s="1"/>
  <c r="AI150" i="4"/>
  <c r="AJ150" i="4" s="1"/>
  <c r="AI306" i="4"/>
  <c r="AJ306" i="4" s="1"/>
  <c r="AI400" i="4"/>
  <c r="AJ400" i="4" s="1"/>
  <c r="AI325" i="4"/>
  <c r="AJ325" i="4" s="1"/>
  <c r="AI169" i="4"/>
  <c r="AJ169" i="4" s="1"/>
  <c r="AI463" i="4"/>
  <c r="AJ463" i="4" s="1"/>
  <c r="AI499" i="4"/>
  <c r="AJ499" i="4" s="1"/>
  <c r="AI14" i="4"/>
  <c r="AJ14" i="4" s="1"/>
  <c r="AI715" i="4"/>
  <c r="AJ715" i="4" s="1"/>
  <c r="AI584" i="4"/>
  <c r="AJ584" i="4" s="1"/>
  <c r="AI532" i="4"/>
  <c r="AJ532" i="4" s="1"/>
  <c r="AI324" i="4"/>
  <c r="AJ324" i="4" s="1"/>
  <c r="AI248" i="4"/>
  <c r="AJ248" i="4" s="1"/>
  <c r="AI493" i="4"/>
  <c r="AJ493" i="4" s="1"/>
  <c r="AI471" i="4"/>
  <c r="AJ471" i="4" s="1"/>
  <c r="AI185" i="4"/>
  <c r="AJ185" i="4" s="1"/>
  <c r="AI47" i="4"/>
  <c r="AJ47" i="4" s="1"/>
  <c r="AI622" i="4"/>
  <c r="AJ622" i="4" s="1"/>
  <c r="AI605" i="4"/>
  <c r="AJ605" i="4" s="1"/>
  <c r="AI378" i="4"/>
  <c r="AJ378" i="4" s="1"/>
  <c r="AI294" i="4"/>
  <c r="AJ294" i="4" s="1"/>
  <c r="AI155" i="4"/>
  <c r="AJ155" i="4" s="1"/>
  <c r="AI307" i="4"/>
  <c r="AJ307" i="4" s="1"/>
  <c r="AI297" i="4"/>
  <c r="AJ297" i="4" s="1"/>
  <c r="AI632" i="4"/>
  <c r="AJ632" i="4" s="1"/>
  <c r="AI296" i="4"/>
  <c r="AJ296" i="4" s="1"/>
  <c r="AI684" i="4"/>
  <c r="AJ684" i="4" s="1"/>
  <c r="AI519" i="4"/>
  <c r="AJ519" i="4" s="1"/>
  <c r="AI336" i="4"/>
  <c r="AJ336" i="4" s="1"/>
  <c r="AI177" i="4"/>
  <c r="AJ177" i="4" s="1"/>
  <c r="AI619" i="4"/>
  <c r="AJ619" i="4" s="1"/>
  <c r="AI415" i="4"/>
  <c r="AJ415" i="4" s="1"/>
  <c r="AI548" i="4"/>
  <c r="AJ548" i="4" s="1"/>
  <c r="AI686" i="4"/>
  <c r="AJ686" i="4" s="1"/>
  <c r="AI22" i="4"/>
  <c r="AJ22" i="4" s="1"/>
  <c r="AI62" i="4"/>
  <c r="AJ62" i="4" s="1"/>
  <c r="AI152" i="4"/>
  <c r="AJ152" i="4" s="1"/>
  <c r="AI172" i="4"/>
  <c r="AJ172" i="4" s="1"/>
  <c r="AI362" i="4"/>
  <c r="AJ362" i="4" s="1"/>
  <c r="AI337" i="4"/>
  <c r="AJ337" i="4" s="1"/>
  <c r="AI358" i="4"/>
  <c r="AJ358" i="4" s="1"/>
  <c r="AI693" i="4"/>
  <c r="AJ693" i="4" s="1"/>
  <c r="AI322" i="4"/>
  <c r="AJ322" i="4" s="1"/>
  <c r="AI213" i="4"/>
  <c r="AJ213" i="4" s="1"/>
  <c r="AI545" i="4"/>
  <c r="AJ545" i="4" s="1"/>
  <c r="AI504" i="4"/>
  <c r="AJ504" i="4" s="1"/>
  <c r="AI550" i="4"/>
  <c r="AJ550" i="4" s="1"/>
  <c r="AI477" i="4"/>
  <c r="AJ477" i="4" s="1"/>
  <c r="AI385" i="4"/>
  <c r="AJ385" i="4" s="1"/>
  <c r="AI222" i="4"/>
  <c r="AJ222" i="4" s="1"/>
  <c r="AI58" i="4"/>
  <c r="AJ58" i="4" s="1"/>
  <c r="AI536" i="4"/>
  <c r="AJ536" i="4" s="1"/>
  <c r="AI625" i="4"/>
  <c r="AJ625" i="4" s="1"/>
  <c r="AI259" i="4"/>
  <c r="AJ259" i="4" s="1"/>
  <c r="AI127" i="4"/>
  <c r="AJ127" i="4" s="1"/>
  <c r="AI673" i="4"/>
  <c r="AJ673" i="4" s="1"/>
  <c r="AI542" i="4"/>
  <c r="AJ542" i="4" s="1"/>
  <c r="AI313" i="4"/>
  <c r="AJ313" i="4" s="1"/>
  <c r="AI214" i="4"/>
  <c r="AJ214" i="4" s="1"/>
  <c r="AI304" i="4"/>
  <c r="AJ304" i="4" s="1"/>
  <c r="AI112" i="4"/>
  <c r="AJ112" i="4" s="1"/>
  <c r="AI51" i="4"/>
  <c r="AJ51" i="4" s="1"/>
  <c r="AI59" i="4"/>
  <c r="AJ59" i="4" s="1"/>
  <c r="AI489" i="4"/>
  <c r="AJ489" i="4" s="1"/>
  <c r="AI562" i="4"/>
  <c r="AJ562" i="4" s="1"/>
  <c r="AI27" i="4"/>
  <c r="AJ27" i="4" s="1"/>
  <c r="AI96" i="4"/>
  <c r="AJ96" i="4" s="1"/>
  <c r="AI456" i="4"/>
  <c r="AJ456" i="4" s="1"/>
  <c r="AI381" i="4"/>
  <c r="AJ381" i="4" s="1"/>
  <c r="AI427" i="4"/>
  <c r="AJ427" i="4" s="1"/>
  <c r="AI225" i="4"/>
  <c r="AJ225" i="4" s="1"/>
  <c r="AI223" i="4"/>
  <c r="AJ223" i="4" s="1"/>
  <c r="AI227" i="4"/>
  <c r="AJ227" i="4" s="1"/>
  <c r="AI573" i="4"/>
  <c r="AJ573" i="4" s="1"/>
  <c r="AI137" i="4"/>
  <c r="AJ137" i="4" s="1"/>
  <c r="AI329" i="4"/>
  <c r="AJ329" i="4" s="1"/>
  <c r="AI156" i="4"/>
  <c r="AJ156" i="4" s="1"/>
  <c r="AI514" i="4"/>
  <c r="AJ514" i="4" s="1"/>
  <c r="AI560" i="4"/>
  <c r="AJ560" i="4" s="1"/>
  <c r="AI606" i="4"/>
  <c r="AJ606" i="4" s="1"/>
  <c r="AI695" i="4"/>
  <c r="AJ695" i="4" s="1"/>
  <c r="AI445" i="4"/>
  <c r="AJ445" i="4" s="1"/>
  <c r="AI136" i="4"/>
  <c r="AJ136" i="4" s="1"/>
  <c r="AI90" i="4"/>
  <c r="AJ90" i="4" s="1"/>
  <c r="AI234" i="4"/>
  <c r="AJ234" i="4" s="1"/>
  <c r="AI120" i="4"/>
  <c r="AJ120" i="4" s="1"/>
  <c r="AI578" i="4"/>
  <c r="AJ578" i="4" s="1"/>
  <c r="AI544" i="4"/>
  <c r="AJ544" i="4" s="1"/>
  <c r="AI364" i="4"/>
  <c r="AJ364" i="4" s="1"/>
  <c r="AI18" i="4"/>
  <c r="AJ18" i="4" s="1"/>
  <c r="AI424" i="4"/>
  <c r="AJ424" i="4" s="1"/>
  <c r="AI418" i="4"/>
  <c r="AJ418" i="4" s="1"/>
  <c r="AI178" i="4"/>
  <c r="AJ178" i="4" s="1"/>
  <c r="AI528" i="4"/>
  <c r="AJ528" i="4" s="1"/>
  <c r="AI341" i="4"/>
  <c r="AJ341" i="4" s="1"/>
  <c r="AI377" i="4"/>
  <c r="AJ377" i="4" s="1"/>
  <c r="AI64" i="4"/>
  <c r="AJ64" i="4" s="1"/>
  <c r="AI620" i="4"/>
  <c r="AJ620" i="4" s="1"/>
  <c r="AI179" i="4"/>
  <c r="AJ179" i="4" s="1"/>
  <c r="AI298" i="4"/>
  <c r="AJ298" i="4" s="1"/>
  <c r="AI263" i="4"/>
  <c r="AJ263" i="4" s="1"/>
  <c r="AI361" i="4"/>
  <c r="AJ361" i="4" s="1"/>
  <c r="AI404" i="4"/>
  <c r="AJ404" i="4" s="1"/>
  <c r="AI102" i="4"/>
  <c r="AJ102" i="4" s="1"/>
  <c r="AI626" i="4"/>
  <c r="AJ626" i="4" s="1"/>
  <c r="AI167" i="4"/>
  <c r="AJ167" i="4" s="1"/>
  <c r="AI251" i="4"/>
  <c r="AJ251" i="4" s="1"/>
  <c r="AI49" i="4"/>
  <c r="AJ49" i="4" s="1"/>
  <c r="AI106" i="4"/>
  <c r="AJ106" i="4" s="1"/>
  <c r="AI65" i="4"/>
  <c r="AJ65" i="4" s="1"/>
  <c r="AI28" i="4"/>
  <c r="AJ28" i="4" s="1"/>
  <c r="AI635" i="4"/>
  <c r="AJ635" i="4" s="1"/>
  <c r="AI681" i="4"/>
  <c r="AJ681" i="4" s="1"/>
  <c r="AI580" i="4"/>
  <c r="AJ580" i="4" s="1"/>
  <c r="AI168" i="4"/>
  <c r="AJ168" i="4" s="1"/>
  <c r="AI268" i="4"/>
  <c r="AJ268" i="4" s="1"/>
  <c r="AI426" i="4"/>
  <c r="AJ426" i="4" s="1"/>
  <c r="AI193" i="4"/>
  <c r="AJ193" i="4" s="1"/>
  <c r="AI246" i="4"/>
  <c r="AJ246" i="4" s="1"/>
  <c r="AI617" i="4"/>
  <c r="AJ617" i="4" s="1"/>
  <c r="AI40" i="4"/>
  <c r="AJ40" i="4" s="1"/>
  <c r="AI627" i="4"/>
  <c r="AJ627" i="4" s="1"/>
  <c r="AI496" i="4"/>
  <c r="AJ496" i="4" s="1"/>
  <c r="AI423" i="4"/>
  <c r="AJ423" i="4" s="1"/>
  <c r="AI549" i="4"/>
  <c r="AJ549" i="4" s="1"/>
  <c r="AI260" i="4"/>
  <c r="AJ260" i="4" s="1"/>
  <c r="AI206" i="4"/>
  <c r="AJ206" i="4" s="1"/>
  <c r="AI453" i="4"/>
  <c r="AJ453" i="4" s="1"/>
  <c r="AI244" i="4"/>
  <c r="AJ244" i="4" s="1"/>
  <c r="AI615" i="4"/>
  <c r="AJ615" i="4" s="1"/>
  <c r="AI287" i="4"/>
  <c r="AJ287" i="4" s="1"/>
  <c r="AI478" i="4"/>
  <c r="AJ478" i="4" s="1"/>
  <c r="AI502" i="4"/>
  <c r="AJ502" i="4" s="1"/>
  <c r="AI67" i="4"/>
  <c r="AJ67" i="4" s="1"/>
  <c r="AI634" i="4"/>
  <c r="AJ634" i="4" s="1"/>
  <c r="AI539" i="4"/>
  <c r="AJ539" i="4" s="1"/>
  <c r="AI631" i="4"/>
  <c r="AJ631" i="4" s="1"/>
  <c r="AI63" i="4"/>
  <c r="AJ63" i="4" s="1"/>
  <c r="AI52" i="4"/>
  <c r="AJ52" i="4" s="1"/>
  <c r="AI272" i="4"/>
  <c r="AJ272" i="4" s="1"/>
  <c r="AI192" i="4"/>
  <c r="AJ192" i="4" s="1"/>
  <c r="AA7" i="3"/>
  <c r="AJ4" i="4"/>
  <c r="AJ592" i="4"/>
  <c r="U16" i="5" l="1"/>
  <c r="AA1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<sst xmlns="http://schemas.openxmlformats.org/spreadsheetml/2006/main" count="6175" uniqueCount="40">
  <si>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</si>
  <si>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</si>
  <si>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</si>
  <si>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</si>
  <si>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</si>
  <si>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</si>
  <si>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</si>
  <si>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</si>
  <si>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</si>
  <si>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</si>
  <si>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</si>
  <si>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</si>
  <si>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</si>
  <si>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</si>
  <si>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</si>
  <si>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</si>
  <si>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</si>
  <si>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</si>
  <si>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</si>
  <si>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</si>
  <si>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</si>
  <si>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</si>
  <si>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</si>
  <si>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</si>
  <si>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</si>
  <si>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</si>
  <si>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</si>
  <si>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</si>
  <si>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</si>
  <si>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</si>
  <si>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</si>
  <si>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</si>
  <si>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</si>
  <si>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</si>
  <si>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</si>
  <si>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</si>
  <si>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</si>
  <si>
    <t>Lin3</t>
  </si>
  <si>
    <t>ReLU3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</si>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</sst>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6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/>
    <xf numFmtId="0" fontId="16" fillId="0" borderId="0" xfId="0" applyFont="1" applyAlignment="1">
      <alignment horizontal="right"/>
    </xf>
    <xf numFmtId="165" fontId="0" fillId="0" borderId="0" xfId="0" applyNumberFormat="1"/>
    <xf numFmtId="0" fontId="0" fillId="0" borderId="0" xfId="0" applyFill="1"/>
    <xf numFmtId="0" fontId="13" fillId="0" borderId="0" xfId="0" applyFont="1" applyFill="1"/>
    <xf numFmtId="2" fontId="0" fillId="0" borderId="0" xfId="0" applyNumberFormat="1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64" formatCode="&quot;$&quot;#,##0.00;[Red]\-&quot;$&quot;#,##0.00"/>
    </dxf>
    <dxf>
      <numFmt numFmtId="164" formatCode="&quot;$&quot;#,##0.00;[Red]\-&quot;$&quot;#,##0.00"/>
    </dxf>
    <dxf>
      <numFmt numFmtId="164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35">
  <autoFilter ref="A3:P715" xr:uid="{00000000-0009-0000-0100-000003000000}"/>
  <tableColumns count="16">
    <tableColumn id="1" xr3:uid="{CD63082C-E4CD-4B33-AD9A-C48F518AE7BF}" name="Survived"/>
    <tableColumn id="8" xr3:uid="{627D8E3C-B4B4-475B-BA2F-AFE37F28DED6}" name="Embarked"/>
    <tableColumn id="2" xr3:uid="{FF76CD26-3717-4B77-B7D5-07A170E32556}" name="Pclass"/>
    <tableColumn id="3" xr3:uid="{67675E73-C5A8-4AEF-BF32-010CDF477C95}" name="Sex"/>
    <tableColumn id="4" xr3:uid="{995D9D2A-7211-4C46-9C75-AFC1FFCE7825}" name="Age"/>
    <tableColumn id="7" xr3:uid="{EABABBAB-FAB5-4F1E-8DCD-D89927B8693A}" name="Fare" dataDxfId="34"/>
    <tableColumn id="5" xr3:uid="{A763FBE9-D366-49C2-94D0-6387C1B0C51A}" name="SibSp" dataDxfId="33"/>
    <tableColumn id="6" xr3:uid="{F7AF9F0B-057D-4B73-8F82-665DBB2BC9D2}" name="Parch" dataDxfId="32"/>
    <tableColumn id="15" xr3:uid="{3E8AE12A-62DF-426C-869B-F5493F77D9DD}" name="Age_N" dataDxfId="31">
      <calculatedColumnFormula>Table1342[[#This Row],[Age]]/$E$1</calculatedColumnFormula>
    </tableColumn>
    <tableColumn id="14" xr3:uid="{AE0A532B-2FDE-4680-81E2-AC950B0D1C49}" name="log_Fare" dataDxfId="30">
      <calculatedColumnFormula>LOG10(Table1342[[#This Row],[Fare]]+1)</calculatedColumnFormula>
    </tableColumn>
    <tableColumn id="9" xr3:uid="{1E411B89-3991-4755-9D07-DABFEA8BE2A2}" name="Pclass_1" dataDxfId="29">
      <calculatedColumnFormula>IF(Table1342[[#This Row],[Pclass]]=1,1,0)</calculatedColumnFormula>
    </tableColumn>
    <tableColumn id="10" xr3:uid="{03883C60-CD00-4B20-9A5D-BBF1B7D4686F}" name="Pclass_2" dataDxfId="28">
      <calculatedColumnFormula>IF(Table1342[[#This Row],[Pclass]]=2,1,0)</calculatedColumnFormula>
    </tableColumn>
    <tableColumn id="11" xr3:uid="{D0A6CED7-8C81-448E-914D-3877BC3A9154}" name="Embark_S" dataDxfId="27">
      <calculatedColumnFormula>IF(Table1342[[#This Row],[Embarked]]="S",1,0)</calculatedColumnFormula>
    </tableColumn>
    <tableColumn id="12" xr3:uid="{81D7B794-9036-4EE1-A713-8B5865148705}" name="Embark_C" dataDxfId="26">
      <calculatedColumnFormula>IF(Table1342[[#This Row],[Embarked]]="C",1,0)</calculatedColumnFormula>
    </tableColumn>
    <tableColumn id="13" xr3:uid="{4383D4B2-9B34-46B3-B382-501B77624F44}" name="Male" dataDxfId="25">
      <calculatedColumnFormula>IF(Table1342[[#This Row],[Sex]]="male",1,0)</calculatedColumnFormula>
    </tableColumn>
    <tableColumn id="16" xr3:uid="{1A2CA9B0-5F64-471B-846A-28F0ECA2EBAF}" name="On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23">
  <autoFilter ref="A3:P715" xr:uid="{00000000-0009-0000-0100-000003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22"/>
    <tableColumn id="5" xr3:uid="{00000000-0010-0000-0100-000005000000}" name="SibSp" dataDxfId="21"/>
    <tableColumn id="6" xr3:uid="{00000000-0010-0000-0100-000006000000}" name="Parch" dataDxfId="20"/>
    <tableColumn id="15" xr3:uid="{00000000-0010-0000-0100-00000F000000}" name="Age_N" dataDxfId="19">
      <calculatedColumnFormula>Table134[[#This Row],[Age]]/$E$1</calculatedColumnFormula>
    </tableColumn>
    <tableColumn id="14" xr3:uid="{00000000-0010-0000-0100-00000E000000}" name="log_Fare" dataDxfId="18">
      <calculatedColumnFormula>LOG10(Table134[[#This Row],[Fare]]+1)</calculatedColumnFormula>
    </tableColumn>
    <tableColumn id="9" xr3:uid="{00000000-0010-0000-0100-000009000000}" name="Pclass_1" dataDxfId="17">
      <calculatedColumnFormula>IF(Table134[[#This Row],[Pclass]]=1,1,0)</calculatedColumnFormula>
    </tableColumn>
    <tableColumn id="10" xr3:uid="{00000000-0010-0000-0100-00000A000000}" name="Pclass_2" dataDxfId="16">
      <calculatedColumnFormula>IF(Table134[[#This Row],[Pclass]]=2,1,0)</calculatedColumnFormula>
    </tableColumn>
    <tableColumn id="11" xr3:uid="{00000000-0010-0000-0100-00000B000000}" name="Embark_S" dataDxfId="15">
      <calculatedColumnFormula>IF(Table134[[#This Row],[Embarked]]="S",1,0)</calculatedColumnFormula>
    </tableColumn>
    <tableColumn id="12" xr3:uid="{00000000-0010-0000-0100-00000C000000}" name="Embark_C" dataDxfId="14">
      <calculatedColumnFormula>IF(Table134[[#This Row],[Embarked]]="C",1,0)</calculatedColumnFormula>
    </tableColumn>
    <tableColumn id="13" xr3:uid="{00000000-0010-0000-0100-00000D000000}" name="Male" dataDxfId="13">
      <calculatedColumnFormula>IF(Table134[[#This Row],[Sex]]="male",1,0)</calculatedColumnFormula>
    </tableColumn>
    <tableColumn id="16" xr3:uid="{79B40856-E614-48D1-9862-BCE6A8266CC3}" name="On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11">
  <autoFilter ref="A3:P715" xr:uid="{00000000-0009-0000-0100-000002000000}"/>
  <tableColumns count="16">
    <tableColumn id="1" xr3:uid="{00000000-0010-0000-0200-000001000000}" name="Survived"/>
    <tableColumn id="8" xr3:uid="{00000000-0010-0000-0200-000008000000}" name="Embarked"/>
    <tableColumn id="2" xr3:uid="{00000000-0010-0000-0200-000002000000}" name="Pclass"/>
    <tableColumn id="3" xr3:uid="{00000000-0010-0000-0200-000003000000}" name="Sex"/>
    <tableColumn id="4" xr3:uid="{00000000-0010-0000-0200-000004000000}" name="Age"/>
    <tableColumn id="7" xr3:uid="{00000000-0010-0000-0200-000007000000}" name="Fare" dataDxfId="10"/>
    <tableColumn id="5" xr3:uid="{00000000-0010-0000-0200-000005000000}" name="SibSp" dataDxfId="9"/>
    <tableColumn id="6" xr3:uid="{00000000-0010-0000-0200-000006000000}" name="Parch" dataDxfId="8"/>
    <tableColumn id="15" xr3:uid="{00000000-0010-0000-0200-00000F000000}" name="Age_N" dataDxfId="7">
      <calculatedColumnFormula>Table13[[#This Row],[Age]]/$E$1</calculatedColumnFormula>
    </tableColumn>
    <tableColumn id="14" xr3:uid="{00000000-0010-0000-0200-00000E000000}" name="log_Fare" dataDxfId="6">
      <calculatedColumnFormula>LOG10(Table13[[#This Row],[Fare]]+1)</calculatedColumnFormula>
    </tableColumn>
    <tableColumn id="9" xr3:uid="{00000000-0010-0000-0200-000009000000}" name="Pclass_1" dataDxfId="5">
      <calculatedColumnFormula>IF(Table13[[#This Row],[Pclass]]=1,1,0)</calculatedColumnFormula>
    </tableColumn>
    <tableColumn id="10" xr3:uid="{00000000-0010-0000-0200-00000A000000}" name="Pclass_2" dataDxfId="4">
      <calculatedColumnFormula>IF(Table13[[#This Row],[Pclass]]=2,1,0)</calculatedColumnFormula>
    </tableColumn>
    <tableColumn id="11" xr3:uid="{00000000-0010-0000-0200-00000B000000}" name="Embark_S" dataDxfId="3">
      <calculatedColumnFormula>IF(Table13[[#This Row],[Embarked]]="S",1,0)</calculatedColumnFormula>
    </tableColumn>
    <tableColumn id="12" xr3:uid="{00000000-0010-0000-0200-00000C000000}" name="Embark_C" dataDxfId="2">
      <calculatedColumnFormula>IF(Table13[[#This Row],[Embarked]]="C",1,0)</calculatedColumnFormula>
    </tableColumn>
    <tableColumn id="13" xr3:uid="{00000000-0010-0000-0200-00000D000000}" name="Male" dataDxfId="1">
      <calculatedColumnFormula>IF(Table13[[#This Row],[Sex]]="male",1,0)</calculatedColumnFormula>
    </tableColumn>
    <tableColumn id="16" xr3:uid="{F5106454-854C-43EE-85B1-1343C5E3B85B}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R717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R1" sqref="R1:R1048576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7.83203125" customWidth="1"/>
    <col min="4" max="4" width="6.5" bestFit="1" customWidth="1"/>
    <col min="5" max="5" width="5.83203125" customWidth="1"/>
    <col min="7" max="7" width="7.5" bestFit="1" customWidth="1"/>
    <col min="8" max="8" width="7.83203125" bestFit="1" customWidth="1"/>
    <col min="9" max="9" width="8.5" bestFit="1" customWidth="1"/>
    <col min="10" max="12" width="10.1640625" bestFit="1" customWidth="1"/>
    <col min="13" max="13" width="11.5" bestFit="1" customWidth="1"/>
    <col min="14" max="14" width="11.6640625" bestFit="1" customWidth="1"/>
    <col min="15" max="16" width="7.33203125" bestFit="1" customWidth="1"/>
    <col min="17" max="17" width="11.6640625" bestFit="1" customWidth="1"/>
    <col min="18" max="18" width="9.33203125" bestFit="1" customWidth="1"/>
    <col min="19" max="20" width="7.33203125" bestFit="1" customWidth="1"/>
    <col min="21" max="21" width="9.33203125" bestFit="1" customWidth="1"/>
    <col min="23" max="23" width="7.83203125" bestFit="1" customWidth="1"/>
    <col min="24" max="24" width="6.6640625" bestFit="1" customWidth="1"/>
    <col min="26" max="27" width="6.6640625" bestFit="1" customWidth="1"/>
    <col min="30" max="30" width="6.33203125" customWidth="1"/>
    <col min="37" max="44" width="8.83203125" style="14"/>
  </cols>
  <sheetData>
    <row r="1" spans="1:44" ht="19" x14ac:dyDescent="0.25">
      <c r="A1" s="7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7" t="s">
        <v>19</v>
      </c>
      <c r="W1" s="7" t="s">
        <v>24</v>
      </c>
      <c r="Z1" s="7"/>
    </row>
    <row r="3" spans="1:44" x14ac:dyDescent="0.2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31</v>
      </c>
      <c r="S3" s="3" t="s">
        <v>32</v>
      </c>
      <c r="T3" s="3" t="s">
        <v>33</v>
      </c>
      <c r="U3" s="3" t="s">
        <v>39</v>
      </c>
      <c r="W3" s="8" t="s">
        <v>26</v>
      </c>
      <c r="X3" s="8" t="s">
        <v>27</v>
      </c>
      <c r="Y3" s="8" t="s">
        <v>37</v>
      </c>
      <c r="Z3" s="8" t="s">
        <v>28</v>
      </c>
      <c r="AA3" s="8" t="s">
        <v>29</v>
      </c>
      <c r="AB3" s="8" t="s">
        <v>38</v>
      </c>
      <c r="AC3" s="8" t="s">
        <v>30</v>
      </c>
      <c r="AD3" s="8" t="s">
        <v>25</v>
      </c>
      <c r="AK3" s="15"/>
      <c r="AL3" s="15"/>
      <c r="AM3" s="15"/>
      <c r="AN3" s="15"/>
      <c r="AO3" s="15"/>
      <c r="AP3" s="15"/>
      <c r="AQ3" s="15"/>
      <c r="AR3" s="15"/>
    </row>
    <row r="4" spans="1:44" x14ac:dyDescent="0.2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Table1342[[#This Row],[Age]]/$E$1</f>
        <v>0.27500000000000002</v>
      </c>
      <c r="J4" s="6">
        <f>LOG10(Table1342[[#This Row],[Fare]]+1)</f>
        <v>0.91645394854992512</v>
      </c>
      <c r="K4">
        <f>IF(Table1342[[#This Row],[Pclass]]=1,1,0)</f>
        <v>0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>
        <f>IF(Table1342[[#This Row],[Sex]]="male",1,0)</f>
        <v>1</v>
      </c>
      <c r="P4">
        <v>1</v>
      </c>
      <c r="R4" s="9" t="s">
        <v>4</v>
      </c>
      <c r="S4" s="5">
        <v>4.8922077951611194E-2</v>
      </c>
      <c r="T4" s="5">
        <v>-7.8102972752263536E-2</v>
      </c>
      <c r="U4" s="5">
        <v>0.10758333156941728</v>
      </c>
      <c r="W4" s="5" cm="1">
        <f t="array" ref="W4:Y715">MMULT(G4:P715,S4:U13)</f>
        <v>-0.56325689665290912</v>
      </c>
      <c r="X4" s="5">
        <v>0.11194310245986538</v>
      </c>
      <c r="Y4" s="5">
        <v>-0.92257648050749363</v>
      </c>
      <c r="Z4" s="6">
        <f>IF(W4&lt;0,0,W4)</f>
        <v>0</v>
      </c>
      <c r="AA4" s="6">
        <f>IF(X4&lt;0,0,X4)</f>
        <v>0.11194310245986538</v>
      </c>
      <c r="AB4" s="5">
        <f>IF(Y4&lt;0,0,Y4)</f>
        <v>0</v>
      </c>
      <c r="AC4" s="6">
        <f>Z4+AA4</f>
        <v>0.11194310245986538</v>
      </c>
      <c r="AD4" s="6">
        <f>(Table134[[#This Row],[Survived]]-AC4)^2</f>
        <v>1.253125818833992E-2</v>
      </c>
      <c r="AK4" s="16"/>
      <c r="AL4" s="16"/>
      <c r="AM4" s="16"/>
      <c r="AN4" s="17"/>
      <c r="AO4" s="17"/>
      <c r="AP4" s="16"/>
      <c r="AQ4" s="17"/>
      <c r="AR4" s="17"/>
    </row>
    <row r="5" spans="1:44" x14ac:dyDescent="0.2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Table1342[[#This Row],[Age]]/$E$1</f>
        <v>0.47499999999999998</v>
      </c>
      <c r="J5" s="6">
        <f>LOG10(Table1342[[#This Row],[Fare]]+1)</f>
        <v>1.8590379714909278</v>
      </c>
      <c r="K5">
        <f>IF(Table1342[[#This Row],[Pclass]]=1,1,0)</f>
        <v>1</v>
      </c>
      <c r="L5">
        <f>IF(Table1342[[#This Row],[Pclass]]=2,1,0)</f>
        <v>0</v>
      </c>
      <c r="M5">
        <f>IF(Table1342[[#This Row],[Embarked]]="S",1,0)</f>
        <v>0</v>
      </c>
      <c r="N5">
        <f>IF(Table1342[[#This Row],[Embarked]]="C",1,0)</f>
        <v>1</v>
      </c>
      <c r="O5">
        <f>IF(Table1342[[#This Row],[Sex]]="male",1,0)</f>
        <v>0</v>
      </c>
      <c r="P5">
        <v>1</v>
      </c>
      <c r="R5" s="9" t="s">
        <v>5</v>
      </c>
      <c r="S5" s="5">
        <v>-3.2636656854129815E-2</v>
      </c>
      <c r="T5" s="5">
        <v>1.6806235609681024E-2</v>
      </c>
      <c r="U5" s="5">
        <v>0.15177204270335318</v>
      </c>
      <c r="W5" s="5">
        <v>0.3297670035849336</v>
      </c>
      <c r="X5" s="5">
        <v>0.64243185530212865</v>
      </c>
      <c r="Y5" s="5">
        <v>-0.70116141657520914</v>
      </c>
      <c r="Z5" s="6">
        <f>IF(W5&lt;0,0,W5)</f>
        <v>0.3297670035849336</v>
      </c>
      <c r="AA5" s="6">
        <f>IF(X5&lt;0,0,X5)</f>
        <v>0.64243185530212865</v>
      </c>
      <c r="AB5" s="5">
        <f t="shared" ref="AB5:AB68" si="0">IF(Y5&lt;0,0,Y5)</f>
        <v>0</v>
      </c>
      <c r="AC5" s="6">
        <f>Z5+AA5</f>
        <v>0.97219885888706226</v>
      </c>
      <c r="AD5" s="6">
        <f>(Table134[[#This Row],[Survived]]-AC5)^2</f>
        <v>7.7290344718147731E-4</v>
      </c>
      <c r="AK5" s="16"/>
      <c r="AL5" s="16"/>
      <c r="AM5" s="16"/>
      <c r="AN5" s="17"/>
      <c r="AO5" s="17"/>
      <c r="AP5" s="16"/>
      <c r="AQ5" s="17"/>
      <c r="AR5" s="17"/>
    </row>
    <row r="6" spans="1:44" x14ac:dyDescent="0.2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Table1342[[#This Row],[Age]]/$E$1</f>
        <v>0.32500000000000001</v>
      </c>
      <c r="J6" s="6">
        <f>LOG10(Table1342[[#This Row],[Fare]]+1)</f>
        <v>0.95060822478423079</v>
      </c>
      <c r="K6">
        <f>IF(Table1342[[#This Row],[Pclass]]=1,1,0)</f>
        <v>0</v>
      </c>
      <c r="L6">
        <f>IF(Table1342[[#This Row],[Pclass]]=2,1,0)</f>
        <v>0</v>
      </c>
      <c r="M6">
        <f>IF(Table1342[[#This Row],[Embarked]]="S",1,0)</f>
        <v>1</v>
      </c>
      <c r="N6">
        <f>IF(Table1342[[#This Row],[Embarked]]="C",1,0)</f>
        <v>0</v>
      </c>
      <c r="O6">
        <f>IF(Table1342[[#This Row],[Sex]]="male",1,0)</f>
        <v>0</v>
      </c>
      <c r="P6">
        <v>1</v>
      </c>
      <c r="R6" s="9" t="s">
        <v>21</v>
      </c>
      <c r="S6" s="5">
        <v>0.74366714464514394</v>
      </c>
      <c r="T6" s="5">
        <v>-0.96978886333831016</v>
      </c>
      <c r="U6" s="5">
        <v>-0.48608619262718394</v>
      </c>
      <c r="W6" s="5">
        <v>0.11104241280385234</v>
      </c>
      <c r="X6" s="5">
        <v>0.34530475623788004</v>
      </c>
      <c r="Y6" s="5">
        <v>-0.58687910182885972</v>
      </c>
      <c r="Z6" s="6">
        <f>IF(W6&lt;0,0,W6)</f>
        <v>0.11104241280385234</v>
      </c>
      <c r="AA6" s="6">
        <f>IF(X6&lt;0,0,X6)</f>
        <v>0.34530475623788004</v>
      </c>
      <c r="AB6" s="5">
        <f t="shared" si="0"/>
        <v>0</v>
      </c>
      <c r="AC6" s="6">
        <f>Z6+AA6</f>
        <v>0.45634716904173239</v>
      </c>
      <c r="AD6" s="6">
        <f>(Table134[[#This Row],[Survived]]-AC6)^2</f>
        <v>0.29555840060893862</v>
      </c>
      <c r="AK6" s="16"/>
      <c r="AL6" s="16"/>
      <c r="AM6" s="16"/>
      <c r="AN6" s="17"/>
      <c r="AO6" s="17"/>
      <c r="AP6" s="16"/>
      <c r="AQ6" s="17"/>
      <c r="AR6" s="17"/>
    </row>
    <row r="7" spans="1:44" x14ac:dyDescent="0.2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Table1342[[#This Row],[Age]]/$E$1</f>
        <v>0.4375</v>
      </c>
      <c r="J7" s="6">
        <f>LOG10(Table1342[[#This Row],[Fare]]+1)</f>
        <v>1.7331972651065695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1</v>
      </c>
      <c r="N7">
        <f>IF(Table1342[[#This Row],[Embarked]]="C",1,0)</f>
        <v>0</v>
      </c>
      <c r="O7">
        <f>IF(Table1342[[#This Row],[Sex]]="male",1,0)</f>
        <v>0</v>
      </c>
      <c r="P7">
        <v>1</v>
      </c>
      <c r="R7" s="9" t="s">
        <v>22</v>
      </c>
      <c r="S7" s="5">
        <v>-0.14712721527999584</v>
      </c>
      <c r="T7" s="5">
        <v>7.0794837927093013E-2</v>
      </c>
      <c r="U7" s="5">
        <v>-0.4414837324611478</v>
      </c>
      <c r="W7" s="5">
        <v>0.43827481325420548</v>
      </c>
      <c r="X7" s="5">
        <v>0.55438917098858975</v>
      </c>
      <c r="Y7" s="5">
        <v>-0.54266402447904138</v>
      </c>
      <c r="Z7" s="6">
        <f>IF(W7&lt;0,0,W7)</f>
        <v>0.43827481325420548</v>
      </c>
      <c r="AA7" s="6">
        <f>IF(X7&lt;0,0,X7)</f>
        <v>0.55438917098858975</v>
      </c>
      <c r="AB7" s="5">
        <f t="shared" si="0"/>
        <v>0</v>
      </c>
      <c r="AC7" s="6">
        <f>Z7+AA7</f>
        <v>0.99266398424279523</v>
      </c>
      <c r="AD7" s="6">
        <f>(Table134[[#This Row],[Survived]]-AC7)^2</f>
        <v>5.3817127189956711E-5</v>
      </c>
      <c r="AK7" s="16"/>
      <c r="AL7" s="16"/>
      <c r="AM7" s="16"/>
      <c r="AN7" s="17"/>
      <c r="AO7" s="17"/>
      <c r="AP7" s="16"/>
      <c r="AQ7" s="17"/>
      <c r="AR7" s="17"/>
    </row>
    <row r="8" spans="1:44" x14ac:dyDescent="0.2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Table1342[[#This Row],[Age]]/$E$1</f>
        <v>0.4375</v>
      </c>
      <c r="J8" s="6">
        <f>LOG10(Table1342[[#This Row],[Fare]]+1)</f>
        <v>0.9566485792052033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1</v>
      </c>
      <c r="N8">
        <f>IF(Table1342[[#This Row],[Embarked]]="C",1,0)</f>
        <v>0</v>
      </c>
      <c r="O8">
        <f>IF(Table1342[[#This Row],[Sex]]="male",1,0)</f>
        <v>1</v>
      </c>
      <c r="P8">
        <v>1</v>
      </c>
      <c r="R8" s="9" t="s">
        <v>13</v>
      </c>
      <c r="S8" s="5">
        <v>0.30978791493743335</v>
      </c>
      <c r="T8" s="5">
        <v>0.34088537035539385</v>
      </c>
      <c r="U8" s="5">
        <v>0.33681677295565282</v>
      </c>
      <c r="W8" s="5">
        <v>-0.49724678767720354</v>
      </c>
      <c r="X8" s="5">
        <v>3.5300957282433321E-2</v>
      </c>
      <c r="Y8" s="5">
        <v>-1.126894093945418</v>
      </c>
      <c r="Z8" s="6">
        <f>IF(W8&lt;0,0,W8)</f>
        <v>0</v>
      </c>
      <c r="AA8" s="6">
        <f>IF(X8&lt;0,0,X8)</f>
        <v>3.5300957282433321E-2</v>
      </c>
      <c r="AB8" s="5">
        <f t="shared" si="0"/>
        <v>0</v>
      </c>
      <c r="AC8" s="6">
        <f>Z8+AA8</f>
        <v>3.5300957282433321E-2</v>
      </c>
      <c r="AD8" s="6">
        <f>(Table134[[#This Row],[Survived]]-AC8)^2</f>
        <v>1.246157585056182E-3</v>
      </c>
      <c r="AK8" s="16"/>
      <c r="AL8" s="16"/>
      <c r="AM8" s="16"/>
      <c r="AN8" s="17"/>
      <c r="AO8" s="17"/>
      <c r="AP8" s="16"/>
      <c r="AQ8" s="17"/>
      <c r="AR8" s="17"/>
    </row>
    <row r="9" spans="1:44" x14ac:dyDescent="0.2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Table1342[[#This Row],[Age]]/$E$1</f>
        <v>0.67500000000000004</v>
      </c>
      <c r="J9" s="6">
        <f>LOG10(Table1342[[#This Row],[Fare]]+1)</f>
        <v>1.7231476981549567</v>
      </c>
      <c r="K9">
        <f>IF(Table1342[[#This Row],[Pclass]]=1,1,0)</f>
        <v>1</v>
      </c>
      <c r="L9">
        <f>IF(Table1342[[#This Row],[Pclass]]=2,1,0)</f>
        <v>0</v>
      </c>
      <c r="M9">
        <f>IF(Table1342[[#This Row],[Embarked]]="S",1,0)</f>
        <v>1</v>
      </c>
      <c r="N9">
        <f>IF(Table1342[[#This Row],[Embarked]]="C",1,0)</f>
        <v>0</v>
      </c>
      <c r="O9">
        <f>IF(Table1342[[#This Row],[Sex]]="male",1,0)</f>
        <v>1</v>
      </c>
      <c r="P9">
        <v>1</v>
      </c>
      <c r="R9" s="9" t="s">
        <v>14</v>
      </c>
      <c r="S9" s="5">
        <v>0.4918938672247794</v>
      </c>
      <c r="T9" s="5">
        <v>2.2107768442015854E-2</v>
      </c>
      <c r="U9" s="5">
        <v>1.302891565497901</v>
      </c>
      <c r="W9" s="5">
        <v>-0.12361080677219602</v>
      </c>
      <c r="X9" s="5">
        <v>0.20012565349228578</v>
      </c>
      <c r="Y9" s="5">
        <v>-1.2439196837008397</v>
      </c>
      <c r="Z9" s="6">
        <f>IF(W9&lt;0,0,W9)</f>
        <v>0</v>
      </c>
      <c r="AA9" s="6">
        <f>IF(X9&lt;0,0,X9)</f>
        <v>0.20012565349228578</v>
      </c>
      <c r="AB9" s="5">
        <f t="shared" si="0"/>
        <v>0</v>
      </c>
      <c r="AC9" s="6">
        <f>Z9+AA9</f>
        <v>0.20012565349228578</v>
      </c>
      <c r="AD9" s="6">
        <f>(Table134[[#This Row],[Survived]]-AC9)^2</f>
        <v>4.0050277185714439E-2</v>
      </c>
      <c r="AK9" s="16"/>
      <c r="AL9" s="16"/>
      <c r="AM9" s="16"/>
      <c r="AN9" s="17"/>
      <c r="AO9" s="17"/>
      <c r="AP9" s="16"/>
      <c r="AQ9" s="17"/>
      <c r="AR9" s="17"/>
    </row>
    <row r="10" spans="1:44" x14ac:dyDescent="0.2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Table1342[[#This Row],[Age]]/$E$1</f>
        <v>2.5000000000000001E-2</v>
      </c>
      <c r="J10" s="6">
        <f>LOG10(Table1342[[#This Row],[Fare]]+1)</f>
        <v>1.3439007122496063</v>
      </c>
      <c r="K10">
        <f>IF(Table1342[[#This Row],[Pclass]]=1,1,0)</f>
        <v>0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>
        <f>IF(Table1342[[#This Row],[Sex]]="male",1,0)</f>
        <v>1</v>
      </c>
      <c r="P10">
        <v>1</v>
      </c>
      <c r="R10" s="9" t="s">
        <v>15</v>
      </c>
      <c r="S10" s="5">
        <v>-6.2607826565371769E-2</v>
      </c>
      <c r="T10" s="5">
        <v>3.4783107254026335E-2</v>
      </c>
      <c r="U10" s="5">
        <v>6.4941964927302351E-2</v>
      </c>
      <c r="W10" s="5">
        <v>-0.74685523578868307</v>
      </c>
      <c r="X10" s="5">
        <v>0.24525163275817624</v>
      </c>
      <c r="Y10" s="5">
        <v>-0.62282701917508332</v>
      </c>
      <c r="Z10" s="6">
        <f>IF(W10&lt;0,0,W10)</f>
        <v>0</v>
      </c>
      <c r="AA10" s="6">
        <f>IF(X10&lt;0,0,X10)</f>
        <v>0.24525163275817624</v>
      </c>
      <c r="AB10" s="5">
        <f t="shared" si="0"/>
        <v>0</v>
      </c>
      <c r="AC10" s="6">
        <f>Z10+AA10</f>
        <v>0.24525163275817624</v>
      </c>
      <c r="AD10" s="6">
        <f>(Table134[[#This Row],[Survived]]-AC10)^2</f>
        <v>6.0148363370551343E-2</v>
      </c>
      <c r="AK10" s="16"/>
      <c r="AL10" s="16"/>
      <c r="AM10" s="16"/>
      <c r="AN10" s="17"/>
      <c r="AO10" s="17"/>
      <c r="AP10" s="16"/>
      <c r="AQ10" s="17"/>
      <c r="AR10" s="17"/>
    </row>
    <row r="11" spans="1:44" x14ac:dyDescent="0.2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Table1342[[#This Row],[Age]]/$E$1</f>
        <v>0.33750000000000002</v>
      </c>
      <c r="J11" s="6">
        <f>LOG10(Table1342[[#This Row],[Fare]]+1)</f>
        <v>1.0839789358110461</v>
      </c>
      <c r="K11">
        <f>IF(Table1342[[#This Row],[Pclass]]=1,1,0)</f>
        <v>0</v>
      </c>
      <c r="L11">
        <f>IF(Table1342[[#This Row],[Pclass]]=2,1,0)</f>
        <v>0</v>
      </c>
      <c r="M11">
        <f>IF(Table1342[[#This Row],[Embarked]]="S",1,0)</f>
        <v>1</v>
      </c>
      <c r="N11">
        <f>IF(Table1342[[#This Row],[Embarked]]="C",1,0)</f>
        <v>0</v>
      </c>
      <c r="O11">
        <f>IF(Table1342[[#This Row],[Sex]]="male",1,0)</f>
        <v>0</v>
      </c>
      <c r="P11">
        <v>1</v>
      </c>
      <c r="R11" s="9" t="s">
        <v>16</v>
      </c>
      <c r="S11" s="5">
        <v>-0.18048856145963835</v>
      </c>
      <c r="T11" s="5">
        <v>0.15028400152964036</v>
      </c>
      <c r="U11" s="5">
        <v>-1.9770570195232113E-2</v>
      </c>
      <c r="W11" s="5">
        <v>3.5442477090368671E-2</v>
      </c>
      <c r="X11" s="5">
        <v>0.37623682453687773</v>
      </c>
      <c r="Y11" s="5">
        <v>-0.34829209313510862</v>
      </c>
      <c r="Z11" s="6">
        <f>IF(W11&lt;0,0,W11)</f>
        <v>3.5442477090368671E-2</v>
      </c>
      <c r="AA11" s="6">
        <f>IF(X11&lt;0,0,X11)</f>
        <v>0.37623682453687773</v>
      </c>
      <c r="AB11" s="5">
        <f t="shared" si="0"/>
        <v>0</v>
      </c>
      <c r="AC11" s="6">
        <f>Z11+AA11</f>
        <v>0.41167930162724642</v>
      </c>
      <c r="AD11" s="6">
        <f>(Table134[[#This Row],[Survived]]-AC11)^2</f>
        <v>0.34612124413380452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7"/>
      <c r="AP11" s="16"/>
      <c r="AQ11" s="17"/>
      <c r="AR11" s="17"/>
    </row>
    <row r="12" spans="1:44" x14ac:dyDescent="0.2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Table1342[[#This Row],[Age]]/$E$1</f>
        <v>0.17499999999999999</v>
      </c>
      <c r="J12" s="6">
        <f>LOG10(Table1342[[#This Row],[Fare]]+1)</f>
        <v>1.492352435460081</v>
      </c>
      <c r="K12">
        <f>IF(Table1342[[#This Row],[Pclass]]=1,1,0)</f>
        <v>0</v>
      </c>
      <c r="L12">
        <f>IF(Table1342[[#This Row],[Pclass]]=2,1,0)</f>
        <v>1</v>
      </c>
      <c r="M12">
        <f>IF(Table1342[[#This Row],[Embarked]]="S",1,0)</f>
        <v>0</v>
      </c>
      <c r="N12">
        <f>IF(Table1342[[#This Row],[Embarked]]="C",1,0)</f>
        <v>1</v>
      </c>
      <c r="O12">
        <f>IF(Table1342[[#This Row],[Sex]]="male",1,0)</f>
        <v>0</v>
      </c>
      <c r="P12">
        <v>1</v>
      </c>
      <c r="R12" s="10" t="s">
        <v>17</v>
      </c>
      <c r="S12" s="5">
        <v>-0.69106305372837262</v>
      </c>
      <c r="T12" s="5">
        <v>-0.20133017774214179</v>
      </c>
      <c r="U12" s="5">
        <v>-0.48266357723084075</v>
      </c>
      <c r="W12" s="5">
        <v>0.34272223427840753</v>
      </c>
      <c r="X12" s="5">
        <v>0.58863146929673071</v>
      </c>
      <c r="Y12" s="5">
        <v>0.57262493284160909</v>
      </c>
      <c r="Z12" s="6">
        <f>IF(W12&lt;0,0,W12)</f>
        <v>0.34272223427840753</v>
      </c>
      <c r="AA12" s="6">
        <f>IF(X12&lt;0,0,X12)</f>
        <v>0.58863146929673071</v>
      </c>
      <c r="AB12" s="5">
        <f t="shared" si="0"/>
        <v>0.57262493284160909</v>
      </c>
      <c r="AC12" s="6">
        <f>Z12+AA12</f>
        <v>0.93135370357513825</v>
      </c>
      <c r="AD12" s="6">
        <f>(Table134[[#This Row],[Survived]]-AC12)^2</f>
        <v>4.7123140128499871E-3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7"/>
      <c r="AP12" s="16"/>
      <c r="AQ12" s="17"/>
      <c r="AR12" s="17"/>
    </row>
    <row r="13" spans="1:44" x14ac:dyDescent="0.2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Table1342[[#This Row],[Age]]/$E$1</f>
        <v>0.05</v>
      </c>
      <c r="J13" s="6">
        <f>LOG10(Table1342[[#This Row],[Fare]]+1)</f>
        <v>1.2479732663618066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1</v>
      </c>
      <c r="N13">
        <f>IF(Table1342[[#This Row],[Embarked]]="C",1,0)</f>
        <v>0</v>
      </c>
      <c r="O13">
        <f>IF(Table1342[[#This Row],[Sex]]="male",1,0)</f>
        <v>0</v>
      </c>
      <c r="P13">
        <v>1</v>
      </c>
      <c r="R13" s="11" t="s">
        <v>34</v>
      </c>
      <c r="S13" s="5">
        <v>7.1818758294316526E-2</v>
      </c>
      <c r="T13" s="5">
        <v>0.55840487436304331</v>
      </c>
      <c r="U13" s="5">
        <v>-7.416498696631918E-2</v>
      </c>
      <c r="W13" s="5">
        <v>-0.1209311213650098</v>
      </c>
      <c r="X13" s="5">
        <v>0.5717518664370006</v>
      </c>
      <c r="Y13" s="5">
        <v>-0.32513185304274617</v>
      </c>
      <c r="Z13" s="6">
        <f>IF(W13&lt;0,0,W13)</f>
        <v>0</v>
      </c>
      <c r="AA13" s="6">
        <f>IF(X13&lt;0,0,X13)</f>
        <v>0.5717518664370006</v>
      </c>
      <c r="AB13" s="5">
        <f t="shared" si="0"/>
        <v>0</v>
      </c>
      <c r="AC13" s="6">
        <f>Z13+AA13</f>
        <v>0.5717518664370006</v>
      </c>
      <c r="AD13" s="6">
        <f>(Table134[[#This Row],[Survived]]-AC13)^2</f>
        <v>0.18339646390019257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7"/>
      <c r="AP13" s="16"/>
      <c r="AQ13" s="17"/>
      <c r="AR13" s="17"/>
    </row>
    <row r="14" spans="1:44" x14ac:dyDescent="0.2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Table1342[[#This Row],[Age]]/$E$1</f>
        <v>0.72499999999999998</v>
      </c>
      <c r="J14" s="6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>
        <f>IF(Table1342[[#This Row],[Sex]]="male",1,0)</f>
        <v>0</v>
      </c>
      <c r="P14">
        <v>1</v>
      </c>
      <c r="W14" s="5">
        <v>0.6462764453925226</v>
      </c>
      <c r="X14" s="5">
        <v>0.33292960154517454</v>
      </c>
      <c r="Y14" s="5">
        <v>-0.66060899931135597</v>
      </c>
      <c r="Z14" s="6">
        <f>IF(W14&lt;0,0,W14)</f>
        <v>0.6462764453925226</v>
      </c>
      <c r="AA14" s="6">
        <f>IF(X14&lt;0,0,X14)</f>
        <v>0.33292960154517454</v>
      </c>
      <c r="AB14" s="5">
        <f t="shared" si="0"/>
        <v>0</v>
      </c>
      <c r="AC14" s="6">
        <f>Z14+AA14</f>
        <v>0.97920604693769708</v>
      </c>
      <c r="AD14" s="6">
        <f>(Table134[[#This Row],[Survived]]-AC14)^2</f>
        <v>4.3238848395725683E-4</v>
      </c>
      <c r="AK14" s="16"/>
      <c r="AL14" s="16"/>
      <c r="AM14" s="16"/>
      <c r="AN14" s="17"/>
      <c r="AO14" s="17"/>
      <c r="AP14" s="16"/>
      <c r="AQ14" s="17"/>
      <c r="AR14" s="17"/>
    </row>
    <row r="15" spans="1:44" x14ac:dyDescent="0.2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Table1342[[#This Row],[Age]]/$E$1</f>
        <v>0.25</v>
      </c>
      <c r="J15" s="6">
        <f>LOG10(Table1342[[#This Row],[Fare]]+1)</f>
        <v>0.9566485792052033</v>
      </c>
      <c r="K15">
        <f>IF(Table1342[[#This Row],[Pclass]]=1,1,0)</f>
        <v>0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>
        <f>IF(Table1342[[#This Row],[Sex]]="male",1,0)</f>
        <v>1</v>
      </c>
      <c r="P15">
        <v>1</v>
      </c>
      <c r="W15" s="5">
        <v>-0.63668437729816796</v>
      </c>
      <c r="X15" s="5">
        <v>0.21713636915836648</v>
      </c>
      <c r="Y15" s="5">
        <v>-1.0357529328278208</v>
      </c>
      <c r="Z15" s="6">
        <f>IF(W15&lt;0,0,W15)</f>
        <v>0</v>
      </c>
      <c r="AA15" s="6">
        <f>IF(X15&lt;0,0,X15)</f>
        <v>0.21713636915836648</v>
      </c>
      <c r="AB15" s="5">
        <f t="shared" si="0"/>
        <v>0</v>
      </c>
      <c r="AC15" s="6">
        <f>Z15+AA15</f>
        <v>0.21713636915836648</v>
      </c>
      <c r="AD15" s="6">
        <f>(Table134[[#This Row],[Survived]]-AC15)^2</f>
        <v>4.7148202811278406E-2</v>
      </c>
      <c r="AK15" s="16"/>
      <c r="AL15" s="16"/>
      <c r="AM15" s="16"/>
      <c r="AN15" s="17"/>
      <c r="AO15" s="17"/>
      <c r="AP15" s="16"/>
      <c r="AQ15" s="17"/>
      <c r="AR15" s="17"/>
    </row>
    <row r="16" spans="1:44" x14ac:dyDescent="0.2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Table1342[[#This Row],[Age]]/$E$1</f>
        <v>0.48749999999999999</v>
      </c>
      <c r="J16" s="6">
        <f>LOG10(Table1342[[#This Row],[Fare]]+1)</f>
        <v>1.5088662509384578</v>
      </c>
      <c r="K16">
        <f>IF(Table1342[[#This Row],[Pclass]]=1,1,0)</f>
        <v>0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>
        <f>IF(Table1342[[#This Row],[Sex]]="male",1,0)</f>
        <v>1</v>
      </c>
      <c r="P16">
        <v>1</v>
      </c>
      <c r="T16" s="12" t="s">
        <v>36</v>
      </c>
      <c r="U16" s="13">
        <f>AVERAGE(AD4:AD715)</f>
        <v>0.13177645678190475</v>
      </c>
      <c r="W16" s="5">
        <v>-0.65557088503450078</v>
      </c>
      <c r="X16" s="5">
        <v>3.1833879982491875E-2</v>
      </c>
      <c r="Y16" s="5">
        <v>-0.52854997733839582</v>
      </c>
      <c r="Z16" s="6">
        <f>IF(W16&lt;0,0,W16)</f>
        <v>0</v>
      </c>
      <c r="AA16" s="6">
        <f>IF(X16&lt;0,0,X16)</f>
        <v>3.1833879982491875E-2</v>
      </c>
      <c r="AB16" s="5">
        <f t="shared" si="0"/>
        <v>0</v>
      </c>
      <c r="AC16" s="6">
        <f>Z16+AA16</f>
        <v>3.1833879982491875E-2</v>
      </c>
      <c r="AD16" s="6">
        <f>(Table134[[#This Row],[Survived]]-AC16)^2</f>
        <v>1.0133959147396968E-3</v>
      </c>
      <c r="AK16" s="16"/>
      <c r="AL16" s="16"/>
      <c r="AM16" s="16"/>
      <c r="AN16" s="17"/>
      <c r="AO16" s="17"/>
      <c r="AP16" s="16"/>
      <c r="AQ16" s="17"/>
      <c r="AR16" s="17"/>
    </row>
    <row r="17" spans="1:44" x14ac:dyDescent="0.2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Table1342[[#This Row],[Age]]/$E$1</f>
        <v>0.17499999999999999</v>
      </c>
      <c r="J17" s="6">
        <f>LOG10(Table1342[[#This Row],[Fare]]+1)</f>
        <v>0.94714932766263737</v>
      </c>
      <c r="K17">
        <f>IF(Table1342[[#This Row],[Pclass]]=1,1,0)</f>
        <v>0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>
        <f>IF(Table1342[[#This Row],[Sex]]="male",1,0)</f>
        <v>0</v>
      </c>
      <c r="P17">
        <v>1</v>
      </c>
      <c r="W17" s="5">
        <v>1.2390085207675261E-6</v>
      </c>
      <c r="X17" s="5">
        <v>0.49052821367749694</v>
      </c>
      <c r="Y17" s="5">
        <v>-0.51243912612334186</v>
      </c>
      <c r="Z17" s="6">
        <f>IF(W17&lt;0,0,W17)</f>
        <v>1.2390085207675261E-6</v>
      </c>
      <c r="AA17" s="6">
        <f>IF(X17&lt;0,0,X17)</f>
        <v>0.49052821367749694</v>
      </c>
      <c r="AB17" s="5">
        <f t="shared" si="0"/>
        <v>0</v>
      </c>
      <c r="AC17" s="6">
        <f>Z17+AA17</f>
        <v>0.49052945268601772</v>
      </c>
      <c r="AD17" s="6">
        <f>(Table134[[#This Row],[Survived]]-AC17)^2</f>
        <v>0.2406191439524441</v>
      </c>
      <c r="AK17" s="16"/>
      <c r="AL17" s="16"/>
      <c r="AM17" s="16"/>
      <c r="AN17" s="17"/>
      <c r="AO17" s="17"/>
      <c r="AP17" s="16"/>
      <c r="AQ17" s="17"/>
      <c r="AR17" s="17"/>
    </row>
    <row r="18" spans="1:44" x14ac:dyDescent="0.2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Table1342[[#This Row],[Age]]/$E$1</f>
        <v>0.6875</v>
      </c>
      <c r="J18" s="6">
        <f>LOG10(Table1342[[#This Row],[Fare]]+1)</f>
        <v>1.2304489213782739</v>
      </c>
      <c r="K18">
        <f>IF(Table1342[[#This Row],[Pclass]]=1,1,0)</f>
        <v>0</v>
      </c>
      <c r="L18">
        <f>IF(Table1342[[#This Row],[Pclass]]=2,1,0)</f>
        <v>1</v>
      </c>
      <c r="M18">
        <f>IF(Table1342[[#This Row],[Embarked]]="S",1,0)</f>
        <v>1</v>
      </c>
      <c r="N18">
        <f>IF(Table1342[[#This Row],[Embarked]]="C",1,0)</f>
        <v>0</v>
      </c>
      <c r="O18">
        <f>IF(Table1342[[#This Row],[Sex]]="male",1,0)</f>
        <v>0</v>
      </c>
      <c r="P18">
        <v>1</v>
      </c>
      <c r="W18" s="5">
        <v>0.83134343755060069</v>
      </c>
      <c r="X18" s="5">
        <v>3.567533848053861E-2</v>
      </c>
      <c r="Y18" s="5">
        <v>0.41626110361482149</v>
      </c>
      <c r="Z18" s="6">
        <f>IF(W18&lt;0,0,W18)</f>
        <v>0.83134343755060069</v>
      </c>
      <c r="AA18" s="6">
        <f>IF(X18&lt;0,0,X18)</f>
        <v>3.567533848053861E-2</v>
      </c>
      <c r="AB18" s="5">
        <f t="shared" si="0"/>
        <v>0.41626110361482149</v>
      </c>
      <c r="AC18" s="6">
        <f>Z18+AA18</f>
        <v>0.8670187760311393</v>
      </c>
      <c r="AD18" s="6">
        <f>(Table134[[#This Row],[Survived]]-AC18)^2</f>
        <v>1.768400592825629E-2</v>
      </c>
      <c r="AK18" s="16"/>
      <c r="AL18" s="16"/>
      <c r="AM18" s="16"/>
      <c r="AN18" s="17"/>
      <c r="AO18" s="17"/>
      <c r="AP18" s="16"/>
      <c r="AQ18" s="17"/>
      <c r="AR18" s="17"/>
    </row>
    <row r="19" spans="1:44" x14ac:dyDescent="0.2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Table1342[[#This Row],[Age]]/$E$1</f>
        <v>2.5000000000000001E-2</v>
      </c>
      <c r="J19" s="6">
        <f>LOG10(Table1342[[#This Row],[Fare]]+1)</f>
        <v>1.4789270555829248</v>
      </c>
      <c r="K19">
        <f>IF(Table1342[[#This Row],[Pclass]]=1,1,0)</f>
        <v>0</v>
      </c>
      <c r="L19">
        <f>IF(Table1342[[#This Row],[Pclass]]=2,1,0)</f>
        <v>0</v>
      </c>
      <c r="M19">
        <f>IF(Table1342[[#This Row],[Embarked]]="S",1,0)</f>
        <v>0</v>
      </c>
      <c r="N19">
        <f>IF(Table1342[[#This Row],[Embarked]]="C",1,0)</f>
        <v>0</v>
      </c>
      <c r="O19">
        <f>IF(Table1342[[#This Row],[Sex]]="male",1,0)</f>
        <v>1</v>
      </c>
      <c r="P19">
        <v>1</v>
      </c>
      <c r="W19" s="5">
        <v>-0.65519138115577191</v>
      </c>
      <c r="X19" s="5">
        <v>0.14192472084405672</v>
      </c>
      <c r="Y19" s="5">
        <v>-0.63979758656834229</v>
      </c>
      <c r="Z19" s="6">
        <f>IF(W19&lt;0,0,W19)</f>
        <v>0</v>
      </c>
      <c r="AA19" s="6">
        <f>IF(X19&lt;0,0,X19)</f>
        <v>0.14192472084405672</v>
      </c>
      <c r="AB19" s="5">
        <f t="shared" si="0"/>
        <v>0</v>
      </c>
      <c r="AC19" s="6">
        <f>Z19+AA19</f>
        <v>0.14192472084405672</v>
      </c>
      <c r="AD19" s="6">
        <f>(Table134[[#This Row],[Survived]]-AC19)^2</f>
        <v>2.0142626386663427E-2</v>
      </c>
      <c r="AK19" s="16"/>
      <c r="AL19" s="16"/>
      <c r="AM19" s="16"/>
      <c r="AN19" s="17"/>
      <c r="AO19" s="17"/>
      <c r="AP19" s="16"/>
      <c r="AQ19" s="17"/>
      <c r="AR19" s="17"/>
    </row>
    <row r="20" spans="1:44" x14ac:dyDescent="0.2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Table1342[[#This Row],[Age]]/$E$1</f>
        <v>0.38750000000000001</v>
      </c>
      <c r="J20" s="6">
        <f>LOG10(Table1342[[#This Row],[Fare]]+1)</f>
        <v>1.2787536009528289</v>
      </c>
      <c r="K20">
        <f>IF(Table1342[[#This Row],[Pclass]]=1,1,0)</f>
        <v>0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>
        <f>IF(Table1342[[#This Row],[Sex]]="male",1,0)</f>
        <v>0</v>
      </c>
      <c r="P20">
        <v>1</v>
      </c>
      <c r="W20" s="5">
        <v>0.15816457189309246</v>
      </c>
      <c r="X20" s="5">
        <v>0.22982097824935305</v>
      </c>
      <c r="Y20" s="5">
        <v>-0.65454700275942135</v>
      </c>
      <c r="Z20" s="6">
        <f>IF(W20&lt;0,0,W20)</f>
        <v>0.15816457189309246</v>
      </c>
      <c r="AA20" s="6">
        <f>IF(X20&lt;0,0,X20)</f>
        <v>0.22982097824935305</v>
      </c>
      <c r="AB20" s="5">
        <f t="shared" si="0"/>
        <v>0</v>
      </c>
      <c r="AC20" s="6">
        <f>Z20+AA20</f>
        <v>0.38798555014244551</v>
      </c>
      <c r="AD20" s="6">
        <f>(Table134[[#This Row],[Survived]]-AC20)^2</f>
        <v>0.1505327871193361</v>
      </c>
      <c r="AK20" s="16"/>
      <c r="AL20" s="16"/>
      <c r="AM20" s="16"/>
      <c r="AN20" s="17"/>
      <c r="AO20" s="17"/>
      <c r="AP20" s="16"/>
      <c r="AQ20" s="17"/>
      <c r="AR20" s="17"/>
    </row>
    <row r="21" spans="1:44" x14ac:dyDescent="0.2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Table1342[[#This Row],[Age]]/$E$1</f>
        <v>0.4375</v>
      </c>
      <c r="J21" s="6">
        <f>LOG10(Table1342[[#This Row],[Fare]]+1)</f>
        <v>1.4313637641589874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>
        <f>IF(Table1342[[#This Row],[Sex]]="male",1,0)</f>
        <v>1</v>
      </c>
      <c r="P21">
        <v>1</v>
      </c>
      <c r="W21" s="5">
        <v>-7.5196443665802554E-2</v>
      </c>
      <c r="X21" s="5">
        <v>9.1016110304782349E-2</v>
      </c>
      <c r="Y21" s="5">
        <v>-3.358156015689745E-2</v>
      </c>
      <c r="Z21" s="6">
        <f>IF(W21&lt;0,0,W21)</f>
        <v>0</v>
      </c>
      <c r="AA21" s="6">
        <f>IF(X21&lt;0,0,X21)</f>
        <v>9.1016110304782349E-2</v>
      </c>
      <c r="AB21" s="5">
        <f t="shared" si="0"/>
        <v>0</v>
      </c>
      <c r="AC21" s="6">
        <f>Z21+AA21</f>
        <v>9.1016110304782349E-2</v>
      </c>
      <c r="AD21" s="6">
        <f>(Table134[[#This Row],[Survived]]-AC21)^2</f>
        <v>8.2839323350123086E-3</v>
      </c>
      <c r="AK21" s="16"/>
      <c r="AL21" s="16"/>
      <c r="AM21" s="16"/>
      <c r="AN21" s="17"/>
      <c r="AO21" s="17"/>
      <c r="AP21" s="16"/>
      <c r="AQ21" s="17"/>
      <c r="AR21" s="17"/>
    </row>
    <row r="22" spans="1:44" x14ac:dyDescent="0.2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Table1342[[#This Row],[Age]]/$E$1</f>
        <v>0.42499999999999999</v>
      </c>
      <c r="J22" s="6">
        <f>LOG10(Table1342[[#This Row],[Fare]]+1)</f>
        <v>1.146128035678238</v>
      </c>
      <c r="K22">
        <f>IF(Table1342[[#This Row],[Pclass]]=1,1,0)</f>
        <v>0</v>
      </c>
      <c r="L22">
        <f>IF(Table1342[[#This Row],[Pclass]]=2,1,0)</f>
        <v>1</v>
      </c>
      <c r="M22">
        <f>IF(Table1342[[#This Row],[Embarked]]="S",1,0)</f>
        <v>1</v>
      </c>
      <c r="N22">
        <f>IF(Table1342[[#This Row],[Embarked]]="C",1,0)</f>
        <v>0</v>
      </c>
      <c r="O22">
        <f>IF(Table1342[[#This Row],[Sex]]="male",1,0)</f>
        <v>1</v>
      </c>
      <c r="P22">
        <v>1</v>
      </c>
      <c r="W22" s="5">
        <v>-4.2526344544133149E-2</v>
      </c>
      <c r="X22" s="5">
        <v>8.2945253927700191E-2</v>
      </c>
      <c r="Y22" s="5">
        <v>9.842145129189811E-2</v>
      </c>
      <c r="Z22" s="6">
        <f>IF(W22&lt;0,0,W22)</f>
        <v>0</v>
      </c>
      <c r="AA22" s="6">
        <f>IF(X22&lt;0,0,X22)</f>
        <v>8.2945253927700191E-2</v>
      </c>
      <c r="AB22" s="5">
        <f t="shared" si="0"/>
        <v>9.842145129189811E-2</v>
      </c>
      <c r="AC22" s="6">
        <f>Z22+AA22</f>
        <v>8.2945253927700191E-2</v>
      </c>
      <c r="AD22" s="6">
        <f>(Table134[[#This Row],[Survived]]-AC22)^2</f>
        <v>0.84098940729373017</v>
      </c>
      <c r="AK22" s="16"/>
      <c r="AL22" s="16"/>
      <c r="AM22" s="16"/>
      <c r="AN22" s="17"/>
      <c r="AO22" s="17"/>
      <c r="AP22" s="16"/>
      <c r="AQ22" s="17"/>
      <c r="AR22" s="17"/>
    </row>
    <row r="23" spans="1:44" x14ac:dyDescent="0.2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Table1342[[#This Row],[Age]]/$E$1</f>
        <v>0.1875</v>
      </c>
      <c r="J23" s="6">
        <f>LOG10(Table1342[[#This Row],[Fare]]+1)</f>
        <v>0.95564927290744683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0</v>
      </c>
      <c r="N23">
        <f>IF(Table1342[[#This Row],[Embarked]]="C",1,0)</f>
        <v>0</v>
      </c>
      <c r="O23">
        <f>IF(Table1342[[#This Row],[Sex]]="male",1,0)</f>
        <v>0</v>
      </c>
      <c r="P23">
        <v>1</v>
      </c>
      <c r="W23" s="5">
        <v>7.0654331608055565E-2</v>
      </c>
      <c r="X23" s="5">
        <v>0.4442244978777371</v>
      </c>
      <c r="Y23" s="5">
        <v>-0.58720975601087777</v>
      </c>
      <c r="Z23" s="6">
        <f>IF(W23&lt;0,0,W23)</f>
        <v>7.0654331608055565E-2</v>
      </c>
      <c r="AA23" s="6">
        <f>IF(X23&lt;0,0,X23)</f>
        <v>0.4442244978777371</v>
      </c>
      <c r="AB23" s="5">
        <f t="shared" si="0"/>
        <v>0</v>
      </c>
      <c r="AC23" s="6">
        <f>Z23+AA23</f>
        <v>0.51487882948579267</v>
      </c>
      <c r="AD23" s="6">
        <f>(Table134[[#This Row],[Survived]]-AC23)^2</f>
        <v>0.23534255008107463</v>
      </c>
      <c r="AK23" s="16"/>
      <c r="AL23" s="16"/>
      <c r="AM23" s="16"/>
      <c r="AN23" s="17"/>
      <c r="AO23" s="17"/>
      <c r="AP23" s="16"/>
      <c r="AQ23" s="17"/>
      <c r="AR23" s="17"/>
    </row>
    <row r="24" spans="1:44" x14ac:dyDescent="0.2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Table1342[[#This Row],[Age]]/$E$1</f>
        <v>0.35</v>
      </c>
      <c r="J24" s="6">
        <f>LOG10(Table1342[[#This Row],[Fare]]+1)</f>
        <v>1.5622928644564746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>
        <f>IF(Table1342[[#This Row],[Sex]]="male",1,0)</f>
        <v>1</v>
      </c>
      <c r="P24">
        <v>1</v>
      </c>
      <c r="W24" s="5">
        <v>-0.34163650503548326</v>
      </c>
      <c r="X24" s="5">
        <v>0.50391934219576318</v>
      </c>
      <c r="Y24" s="5">
        <v>-1.0149268787313817</v>
      </c>
      <c r="Z24" s="6">
        <f>IF(W24&lt;0,0,W24)</f>
        <v>0</v>
      </c>
      <c r="AA24" s="6">
        <f>IF(X24&lt;0,0,X24)</f>
        <v>0.50391934219576318</v>
      </c>
      <c r="AB24" s="5">
        <f t="shared" si="0"/>
        <v>0</v>
      </c>
      <c r="AC24" s="6">
        <f>Z24+AA24</f>
        <v>0.50391934219576318</v>
      </c>
      <c r="AD24" s="6">
        <f>(Table134[[#This Row],[Survived]]-AC24)^2</f>
        <v>0.24609601904748432</v>
      </c>
      <c r="AK24" s="16"/>
      <c r="AL24" s="16"/>
      <c r="AM24" s="16"/>
      <c r="AN24" s="17"/>
      <c r="AO24" s="17"/>
      <c r="AP24" s="16"/>
      <c r="AQ24" s="17"/>
      <c r="AR24" s="17"/>
    </row>
    <row r="25" spans="1:44" x14ac:dyDescent="0.2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Table1342[[#This Row],[Age]]/$E$1</f>
        <v>0.1</v>
      </c>
      <c r="J25" s="6">
        <f>LOG10(Table1342[[#This Row],[Fare]]+1)</f>
        <v>1.3439007122496063</v>
      </c>
      <c r="K25">
        <f>IF(Table1342[[#This Row],[Pclass]]=1,1,0)</f>
        <v>0</v>
      </c>
      <c r="L25">
        <f>IF(Table1342[[#This Row],[Pclass]]=2,1,0)</f>
        <v>0</v>
      </c>
      <c r="M25">
        <f>IF(Table1342[[#This Row],[Embarked]]="S",1,0)</f>
        <v>1</v>
      </c>
      <c r="N25">
        <f>IF(Table1342[[#This Row],[Embarked]]="C",1,0)</f>
        <v>0</v>
      </c>
      <c r="O25">
        <f>IF(Table1342[[#This Row],[Sex]]="male",1,0)</f>
        <v>0</v>
      </c>
      <c r="P25">
        <v>1</v>
      </c>
      <c r="W25" s="5">
        <v>-1.7146211924626287E-5</v>
      </c>
      <c r="X25" s="5">
        <v>0.37384764574994478</v>
      </c>
      <c r="Y25" s="5">
        <v>-0.17661990639128133</v>
      </c>
      <c r="Z25" s="6">
        <f>IF(W25&lt;0,0,W25)</f>
        <v>0</v>
      </c>
      <c r="AA25" s="6">
        <f>IF(X25&lt;0,0,X25)</f>
        <v>0.37384764574994478</v>
      </c>
      <c r="AB25" s="5">
        <f t="shared" si="0"/>
        <v>0</v>
      </c>
      <c r="AC25" s="6">
        <f>Z25+AA25</f>
        <v>0.37384764574994478</v>
      </c>
      <c r="AD25" s="6">
        <f>(Table134[[#This Row],[Survived]]-AC25)^2</f>
        <v>0.13976206223277621</v>
      </c>
      <c r="AK25" s="16"/>
      <c r="AL25" s="16"/>
      <c r="AM25" s="16"/>
      <c r="AN25" s="17"/>
      <c r="AO25" s="17"/>
      <c r="AP25" s="16"/>
      <c r="AQ25" s="17"/>
      <c r="AR25" s="17"/>
    </row>
    <row r="26" spans="1:44" x14ac:dyDescent="0.2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Table1342[[#This Row],[Age]]/$E$1</f>
        <v>0.47499999999999998</v>
      </c>
      <c r="J26" s="6">
        <f>LOG10(Table1342[[#This Row],[Fare]]+1)</f>
        <v>1.5103774259938814</v>
      </c>
      <c r="K26">
        <f>IF(Table1342[[#This Row],[Pclass]]=1,1,0)</f>
        <v>0</v>
      </c>
      <c r="L26">
        <f>IF(Table1342[[#This Row],[Pclass]]=2,1,0)</f>
        <v>0</v>
      </c>
      <c r="M26">
        <f>IF(Table1342[[#This Row],[Embarked]]="S",1,0)</f>
        <v>1</v>
      </c>
      <c r="N26">
        <f>IF(Table1342[[#This Row],[Embarked]]="C",1,0)</f>
        <v>0</v>
      </c>
      <c r="O26">
        <f>IF(Table1342[[#This Row],[Sex]]="male",1,0)</f>
        <v>0</v>
      </c>
      <c r="P26">
        <v>1</v>
      </c>
      <c r="W26" s="5">
        <v>2.5973994408102483E-2</v>
      </c>
      <c r="X26" s="5">
        <v>0.24539340190949066</v>
      </c>
      <c r="Y26" s="5">
        <v>-4.0477481903585813E-2</v>
      </c>
      <c r="Z26" s="6">
        <f>IF(W26&lt;0,0,W26)</f>
        <v>2.5973994408102483E-2</v>
      </c>
      <c r="AA26" s="6">
        <f>IF(X26&lt;0,0,X26)</f>
        <v>0.24539340190949066</v>
      </c>
      <c r="AB26" s="5">
        <f t="shared" si="0"/>
        <v>0</v>
      </c>
      <c r="AC26" s="6">
        <f>Z26+AA26</f>
        <v>0.27136739631759316</v>
      </c>
      <c r="AD26" s="6">
        <f>(Table134[[#This Row],[Survived]]-AC26)^2</f>
        <v>0.53090547114900344</v>
      </c>
      <c r="AK26" s="16"/>
      <c r="AL26" s="16"/>
      <c r="AM26" s="16"/>
      <c r="AN26" s="17"/>
      <c r="AO26" s="17"/>
      <c r="AP26" s="16"/>
      <c r="AQ26" s="17"/>
      <c r="AR26" s="17"/>
    </row>
    <row r="27" spans="1:44" x14ac:dyDescent="0.2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Table1342[[#This Row],[Age]]/$E$1</f>
        <v>0.23749999999999999</v>
      </c>
      <c r="J27" s="6">
        <f>LOG10(Table1342[[#This Row],[Fare]]+1)</f>
        <v>2.4216039268698313</v>
      </c>
      <c r="K27">
        <f>IF(Table1342[[#This Row],[Pclass]]=1,1,0)</f>
        <v>1</v>
      </c>
      <c r="L27">
        <f>IF(Table1342[[#This Row],[Pclass]]=2,1,0)</f>
        <v>0</v>
      </c>
      <c r="M27">
        <f>IF(Table1342[[#This Row],[Embarked]]="S",1,0)</f>
        <v>1</v>
      </c>
      <c r="N27">
        <f>IF(Table1342[[#This Row],[Embarked]]="C",1,0)</f>
        <v>0</v>
      </c>
      <c r="O27">
        <f>IF(Table1342[[#This Row],[Sex]]="male",1,0)</f>
        <v>1</v>
      </c>
      <c r="P27">
        <v>1</v>
      </c>
      <c r="W27" s="5">
        <v>-0.47023418233365988</v>
      </c>
      <c r="X27" s="5">
        <v>0.47315892967640621</v>
      </c>
      <c r="Y27" s="5">
        <v>-0.71331995712526841</v>
      </c>
      <c r="Z27" s="6">
        <f>IF(W27&lt;0,0,W27)</f>
        <v>0</v>
      </c>
      <c r="AA27" s="6">
        <f>IF(X27&lt;0,0,X27)</f>
        <v>0.47315892967640621</v>
      </c>
      <c r="AB27" s="5">
        <f t="shared" si="0"/>
        <v>0</v>
      </c>
      <c r="AC27" s="6">
        <f>Z27+AA27</f>
        <v>0.47315892967640621</v>
      </c>
      <c r="AD27" s="6">
        <f>(Table134[[#This Row],[Survived]]-AC27)^2</f>
        <v>0.22387937273252231</v>
      </c>
      <c r="AK27" s="16"/>
      <c r="AL27" s="16"/>
      <c r="AM27" s="16"/>
      <c r="AN27" s="17"/>
      <c r="AO27" s="17"/>
      <c r="AP27" s="16"/>
      <c r="AQ27" s="17"/>
      <c r="AR27" s="17"/>
    </row>
    <row r="28" spans="1:44" x14ac:dyDescent="0.2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Table1342[[#This Row],[Age]]/$E$1</f>
        <v>0.5</v>
      </c>
      <c r="J28" s="6">
        <f>LOG10(Table1342[[#This Row],[Fare]]+1)</f>
        <v>1.4581965327411079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0</v>
      </c>
      <c r="N28">
        <f>IF(Table1342[[#This Row],[Embarked]]="C",1,0)</f>
        <v>1</v>
      </c>
      <c r="O28">
        <f>IF(Table1342[[#This Row],[Sex]]="male",1,0)</f>
        <v>1</v>
      </c>
      <c r="P28">
        <v>1</v>
      </c>
      <c r="W28" s="5">
        <v>-0.33265176482683367</v>
      </c>
      <c r="X28" s="5">
        <v>0.4665824240380364</v>
      </c>
      <c r="Y28" s="5">
        <v>-1.1265955056867798</v>
      </c>
      <c r="Z28" s="6">
        <f>IF(W28&lt;0,0,W28)</f>
        <v>0</v>
      </c>
      <c r="AA28" s="6">
        <f>IF(X28&lt;0,0,X28)</f>
        <v>0.4665824240380364</v>
      </c>
      <c r="AB28" s="5">
        <f t="shared" si="0"/>
        <v>0</v>
      </c>
      <c r="AC28" s="6">
        <f>Z28+AA28</f>
        <v>0.4665824240380364</v>
      </c>
      <c r="AD28" s="6">
        <f>(Table134[[#This Row],[Survived]]-AC28)^2</f>
        <v>0.21769915842121002</v>
      </c>
      <c r="AK28" s="16"/>
      <c r="AL28" s="16"/>
      <c r="AM28" s="16"/>
      <c r="AN28" s="17"/>
      <c r="AO28" s="17"/>
      <c r="AP28" s="16"/>
      <c r="AQ28" s="17"/>
      <c r="AR28" s="17"/>
    </row>
    <row r="29" spans="1:44" x14ac:dyDescent="0.2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Table1342[[#This Row],[Age]]/$E$1</f>
        <v>0.82499999999999996</v>
      </c>
      <c r="J29" s="6">
        <f>LOG10(Table1342[[#This Row],[Fare]]+1)</f>
        <v>1.0606978403536116</v>
      </c>
      <c r="K29">
        <f>IF(Table1342[[#This Row],[Pclass]]=1,1,0)</f>
        <v>0</v>
      </c>
      <c r="L29">
        <f>IF(Table1342[[#This Row],[Pclass]]=2,1,0)</f>
        <v>1</v>
      </c>
      <c r="M29">
        <f>IF(Table1342[[#This Row],[Embarked]]="S",1,0)</f>
        <v>1</v>
      </c>
      <c r="N29">
        <f>IF(Table1342[[#This Row],[Embarked]]="C",1,0)</f>
        <v>0</v>
      </c>
      <c r="O29">
        <f>IF(Table1342[[#This Row],[Sex]]="male",1,0)</f>
        <v>1</v>
      </c>
      <c r="P29">
        <v>1</v>
      </c>
      <c r="W29" s="5">
        <v>0.26750962005286272</v>
      </c>
      <c r="X29" s="5">
        <v>-0.31101830823971055</v>
      </c>
      <c r="Y29" s="5">
        <v>-5.8296984262174334E-2</v>
      </c>
      <c r="Z29" s="6">
        <f>IF(W29&lt;0,0,W29)</f>
        <v>0.26750962005286272</v>
      </c>
      <c r="AA29" s="6">
        <f>IF(X29&lt;0,0,X29)</f>
        <v>0</v>
      </c>
      <c r="AB29" s="5">
        <f t="shared" si="0"/>
        <v>0</v>
      </c>
      <c r="AC29" s="6">
        <f>Z29+AA29</f>
        <v>0.26750962005286272</v>
      </c>
      <c r="AD29" s="6">
        <f>(Table134[[#This Row],[Survived]]-AC29)^2</f>
        <v>7.1561396820826975E-2</v>
      </c>
      <c r="AK29" s="16"/>
      <c r="AL29" s="16"/>
      <c r="AM29" s="16"/>
      <c r="AN29" s="17"/>
      <c r="AO29" s="17"/>
      <c r="AP29" s="16"/>
      <c r="AQ29" s="17"/>
      <c r="AR29" s="17"/>
    </row>
    <row r="30" spans="1:44" x14ac:dyDescent="0.2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Table1342[[#This Row],[Age]]/$E$1</f>
        <v>0.35</v>
      </c>
      <c r="J30" s="6">
        <f>LOG10(Table1342[[#This Row],[Fare]]+1)</f>
        <v>1.9199708788780554</v>
      </c>
      <c r="K30">
        <f>IF(Table1342[[#This Row],[Pclass]]=1,1,0)</f>
        <v>1</v>
      </c>
      <c r="L30">
        <f>IF(Table1342[[#This Row],[Pclass]]=2,1,0)</f>
        <v>0</v>
      </c>
      <c r="M30">
        <f>IF(Table1342[[#This Row],[Embarked]]="S",1,0)</f>
        <v>0</v>
      </c>
      <c r="N30">
        <f>IF(Table1342[[#This Row],[Embarked]]="C",1,0)</f>
        <v>1</v>
      </c>
      <c r="O30">
        <f>IF(Table1342[[#This Row],[Sex]]="male",1,0)</f>
        <v>1</v>
      </c>
      <c r="P30">
        <v>1</v>
      </c>
      <c r="W30" s="5">
        <v>-0.46321933220686407</v>
      </c>
      <c r="X30" s="5">
        <v>0.56663902078017392</v>
      </c>
      <c r="Y30" s="5">
        <v>-1.1499651071106307</v>
      </c>
      <c r="Z30" s="6">
        <f>IF(W30&lt;0,0,W30)</f>
        <v>0</v>
      </c>
      <c r="AA30" s="6">
        <f>IF(X30&lt;0,0,X30)</f>
        <v>0.56663902078017392</v>
      </c>
      <c r="AB30" s="5">
        <f t="shared" si="0"/>
        <v>0</v>
      </c>
      <c r="AC30" s="6">
        <f>Z30+AA30</f>
        <v>0.56663902078017392</v>
      </c>
      <c r="AD30" s="6">
        <f>(Table134[[#This Row],[Survived]]-AC30)^2</f>
        <v>0.32107977987071434</v>
      </c>
      <c r="AK30" s="16"/>
      <c r="AL30" s="16"/>
      <c r="AM30" s="16"/>
      <c r="AN30" s="17"/>
      <c r="AO30" s="17"/>
      <c r="AP30" s="16"/>
      <c r="AQ30" s="17"/>
      <c r="AR30" s="17"/>
    </row>
    <row r="31" spans="1:44" x14ac:dyDescent="0.2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Table1342[[#This Row],[Age]]/$E$1</f>
        <v>0.52500000000000002</v>
      </c>
      <c r="J31" s="6">
        <f>LOG10(Table1342[[#This Row],[Fare]]+1)</f>
        <v>1.7242758696007889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>
        <f>IF(Table1342[[#This Row],[Sex]]="male",1,0)</f>
        <v>1</v>
      </c>
      <c r="P31">
        <v>1</v>
      </c>
      <c r="W31" s="5">
        <v>-0.18640478524054008</v>
      </c>
      <c r="X31" s="5">
        <v>0.26757087895543058</v>
      </c>
      <c r="Y31" s="5">
        <v>-1.0639214925781069</v>
      </c>
      <c r="Z31" s="6">
        <f>IF(W31&lt;0,0,W31)</f>
        <v>0</v>
      </c>
      <c r="AA31" s="6">
        <f>IF(X31&lt;0,0,X31)</f>
        <v>0.26757087895543058</v>
      </c>
      <c r="AB31" s="5">
        <f t="shared" si="0"/>
        <v>0</v>
      </c>
      <c r="AC31" s="6">
        <f>Z31+AA31</f>
        <v>0.26757087895543058</v>
      </c>
      <c r="AD31" s="6">
        <f>(Table134[[#This Row],[Survived]]-AC31)^2</f>
        <v>7.1594175264981685E-2</v>
      </c>
      <c r="AK31" s="16"/>
      <c r="AL31" s="16"/>
      <c r="AM31" s="16"/>
      <c r="AN31" s="17"/>
      <c r="AO31" s="17"/>
      <c r="AP31" s="16"/>
      <c r="AQ31" s="17"/>
      <c r="AR31" s="17"/>
    </row>
    <row r="32" spans="1:44" x14ac:dyDescent="0.2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Table1342[[#This Row],[Age]]/$E$1</f>
        <v>0.26250000000000001</v>
      </c>
      <c r="J32" s="6">
        <f>LOG10(Table1342[[#This Row],[Fare]]+1)</f>
        <v>0.9566485792052033</v>
      </c>
      <c r="K32">
        <f>IF(Table1342[[#This Row],[Pclass]]=1,1,0)</f>
        <v>0</v>
      </c>
      <c r="L32">
        <f>IF(Table1342[[#This Row],[Pclass]]=2,1,0)</f>
        <v>0</v>
      </c>
      <c r="M32">
        <f>IF(Table1342[[#This Row],[Embarked]]="S",1,0)</f>
        <v>1</v>
      </c>
      <c r="N32">
        <f>IF(Table1342[[#This Row],[Embarked]]="C",1,0)</f>
        <v>0</v>
      </c>
      <c r="O32">
        <f>IF(Table1342[[#This Row],[Sex]]="male",1,0)</f>
        <v>1</v>
      </c>
      <c r="P32">
        <v>1</v>
      </c>
      <c r="W32" s="5">
        <v>-0.62738853799010375</v>
      </c>
      <c r="X32" s="5">
        <v>0.20501400836663763</v>
      </c>
      <c r="Y32" s="5">
        <v>-1.0418290102356607</v>
      </c>
      <c r="Z32" s="6">
        <f>IF(W32&lt;0,0,W32)</f>
        <v>0</v>
      </c>
      <c r="AA32" s="6">
        <f>IF(X32&lt;0,0,X32)</f>
        <v>0.20501400836663763</v>
      </c>
      <c r="AB32" s="5">
        <f t="shared" si="0"/>
        <v>0</v>
      </c>
      <c r="AC32" s="6">
        <f>Z32+AA32</f>
        <v>0.20501400836663763</v>
      </c>
      <c r="AD32" s="6">
        <f>(Table134[[#This Row],[Survived]]-AC32)^2</f>
        <v>4.2030743626555768E-2</v>
      </c>
      <c r="AK32" s="16"/>
      <c r="AL32" s="16"/>
      <c r="AM32" s="16"/>
      <c r="AN32" s="17"/>
      <c r="AO32" s="17"/>
      <c r="AP32" s="16"/>
      <c r="AQ32" s="17"/>
      <c r="AR32" s="17"/>
    </row>
    <row r="33" spans="1:44" x14ac:dyDescent="0.2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Table1342[[#This Row],[Age]]/$E$1</f>
        <v>0.22500000000000001</v>
      </c>
      <c r="J33" s="6">
        <f>LOG10(Table1342[[#This Row],[Fare]]+1)</f>
        <v>1.2787536009528289</v>
      </c>
      <c r="K33">
        <f>IF(Table1342[[#This Row],[Pclass]]=1,1,0)</f>
        <v>0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>
        <f>IF(Table1342[[#This Row],[Sex]]="male",1,0)</f>
        <v>0</v>
      </c>
      <c r="P33">
        <v>1</v>
      </c>
      <c r="W33" s="5">
        <v>8.6240738839867784E-2</v>
      </c>
      <c r="X33" s="5">
        <v>0.30930869578956488</v>
      </c>
      <c r="Y33" s="5">
        <v>-0.4679746648880867</v>
      </c>
      <c r="Z33" s="6">
        <f>IF(W33&lt;0,0,W33)</f>
        <v>8.6240738839867784E-2</v>
      </c>
      <c r="AA33" s="6">
        <f>IF(X33&lt;0,0,X33)</f>
        <v>0.30930869578956488</v>
      </c>
      <c r="AB33" s="5">
        <f t="shared" si="0"/>
        <v>0</v>
      </c>
      <c r="AC33" s="6">
        <f>Z33+AA33</f>
        <v>0.39554943462943265</v>
      </c>
      <c r="AD33" s="6">
        <f>(Table134[[#This Row],[Survived]]-AC33)^2</f>
        <v>0.15645935523566382</v>
      </c>
      <c r="AK33" s="16"/>
      <c r="AL33" s="16"/>
      <c r="AM33" s="16"/>
      <c r="AN33" s="17"/>
      <c r="AO33" s="17"/>
      <c r="AP33" s="16"/>
      <c r="AQ33" s="17"/>
      <c r="AR33" s="17"/>
    </row>
    <row r="34" spans="1:44" x14ac:dyDescent="0.2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Table1342[[#This Row],[Age]]/$E$1</f>
        <v>0.17499999999999999</v>
      </c>
      <c r="J34" s="6">
        <f>LOG10(Table1342[[#This Row],[Fare]]+1)</f>
        <v>1.0878417322991751</v>
      </c>
      <c r="K34">
        <f>IF(Table1342[[#This Row],[Pclass]]=1,1,0)</f>
        <v>0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>
        <f>IF(Table1342[[#This Row],[Sex]]="male",1,0)</f>
        <v>0</v>
      </c>
      <c r="P34">
        <v>1</v>
      </c>
      <c r="W34" s="5">
        <v>-8.9657099639354809E-2</v>
      </c>
      <c r="X34" s="5">
        <v>0.53788643118466406</v>
      </c>
      <c r="Y34" s="5">
        <v>-0.5516817376043317</v>
      </c>
      <c r="Z34" s="6">
        <f>IF(W34&lt;0,0,W34)</f>
        <v>0</v>
      </c>
      <c r="AA34" s="6">
        <f>IF(X34&lt;0,0,X34)</f>
        <v>0.53788643118466406</v>
      </c>
      <c r="AB34" s="5">
        <f t="shared" si="0"/>
        <v>0</v>
      </c>
      <c r="AC34" s="6">
        <f>Z34+AA34</f>
        <v>0.53788643118466406</v>
      </c>
      <c r="AD34" s="6">
        <f>(Table134[[#This Row],[Survived]]-AC34)^2</f>
        <v>0.21354895048324624</v>
      </c>
      <c r="AK34" s="16"/>
      <c r="AL34" s="16"/>
      <c r="AM34" s="16"/>
      <c r="AN34" s="17"/>
      <c r="AO34" s="17"/>
      <c r="AP34" s="16"/>
      <c r="AQ34" s="17"/>
      <c r="AR34" s="17"/>
    </row>
    <row r="35" spans="1:44" x14ac:dyDescent="0.2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Table1342[[#This Row],[Age]]/$E$1</f>
        <v>0.5</v>
      </c>
      <c r="J35" s="6">
        <f>LOG10(Table1342[[#This Row],[Fare]]+1)</f>
        <v>1.0201540316383328</v>
      </c>
      <c r="K35">
        <f>IF(Table1342[[#This Row],[Pclass]]=1,1,0)</f>
        <v>0</v>
      </c>
      <c r="L35">
        <f>IF(Table1342[[#This Row],[Pclass]]=2,1,0)</f>
        <v>0</v>
      </c>
      <c r="M35">
        <f>IF(Table1342[[#This Row],[Embarked]]="S",1,0)</f>
        <v>1</v>
      </c>
      <c r="N35">
        <f>IF(Table1342[[#This Row],[Embarked]]="C",1,0)</f>
        <v>0</v>
      </c>
      <c r="O35">
        <f>IF(Table1342[[#This Row],[Sex]]="male",1,0)</f>
        <v>0</v>
      </c>
      <c r="P35">
        <v>1</v>
      </c>
      <c r="W35" s="5">
        <v>0.27987416017151923</v>
      </c>
      <c r="X35" s="5">
        <v>0.10241221652615728</v>
      </c>
      <c r="Y35" s="5">
        <v>-0.59506419635617069</v>
      </c>
      <c r="Z35" s="6">
        <f>IF(W35&lt;0,0,W35)</f>
        <v>0.27987416017151923</v>
      </c>
      <c r="AA35" s="6">
        <f>IF(X35&lt;0,0,X35)</f>
        <v>0.10241221652615728</v>
      </c>
      <c r="AB35" s="5">
        <f t="shared" si="0"/>
        <v>0</v>
      </c>
      <c r="AC35" s="6">
        <f>Z35+AA35</f>
        <v>0.38228637669767651</v>
      </c>
      <c r="AD35" s="6">
        <f>(Table134[[#This Row],[Survived]]-AC35)^2</f>
        <v>0.14614287380863783</v>
      </c>
      <c r="AK35" s="16"/>
      <c r="AL35" s="16"/>
      <c r="AM35" s="16"/>
      <c r="AN35" s="17"/>
      <c r="AO35" s="17"/>
      <c r="AP35" s="16"/>
      <c r="AQ35" s="17"/>
      <c r="AR35" s="17"/>
    </row>
    <row r="36" spans="1:44" x14ac:dyDescent="0.2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Table1342[[#This Row],[Age]]/$E$1</f>
        <v>0.33750000000000002</v>
      </c>
      <c r="J36" s="6">
        <f>LOG10(Table1342[[#This Row],[Fare]]+1)</f>
        <v>1.3424226808222062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1</v>
      </c>
      <c r="N36">
        <f>IF(Table1342[[#This Row],[Embarked]]="C",1,0)</f>
        <v>0</v>
      </c>
      <c r="O36">
        <f>IF(Table1342[[#This Row],[Sex]]="male",1,0)</f>
        <v>0</v>
      </c>
      <c r="P36">
        <v>1</v>
      </c>
      <c r="W36" s="5">
        <v>0.60350762746499353</v>
      </c>
      <c r="X36" s="5">
        <v>0.30492563204860407</v>
      </c>
      <c r="Y36" s="5">
        <v>0.64454000934673905</v>
      </c>
      <c r="Z36" s="6">
        <f>IF(W36&lt;0,0,W36)</f>
        <v>0.60350762746499353</v>
      </c>
      <c r="AA36" s="6">
        <f>IF(X36&lt;0,0,X36)</f>
        <v>0.30492563204860407</v>
      </c>
      <c r="AB36" s="5">
        <f t="shared" si="0"/>
        <v>0.64454000934673905</v>
      </c>
      <c r="AC36" s="6">
        <f>Z36+AA36</f>
        <v>0.90843325951359755</v>
      </c>
      <c r="AD36" s="6">
        <f>(Table134[[#This Row],[Survived]]-AC36)^2</f>
        <v>0.82525098699049926</v>
      </c>
      <c r="AK36" s="16"/>
      <c r="AL36" s="16"/>
      <c r="AM36" s="16"/>
      <c r="AN36" s="17"/>
      <c r="AO36" s="17"/>
      <c r="AP36" s="16"/>
      <c r="AQ36" s="17"/>
      <c r="AR36" s="17"/>
    </row>
    <row r="37" spans="1:44" x14ac:dyDescent="0.2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Table1342[[#This Row],[Age]]/$E$1</f>
        <v>3.7499999999999999E-2</v>
      </c>
      <c r="J37" s="6">
        <f>LOG10(Table1342[[#This Row],[Fare]]+1)</f>
        <v>1.6291974974299364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0</v>
      </c>
      <c r="N37">
        <f>IF(Table1342[[#This Row],[Embarked]]="C",1,0)</f>
        <v>1</v>
      </c>
      <c r="O37">
        <f>IF(Table1342[[#This Row],[Sex]]="male",1,0)</f>
        <v>0</v>
      </c>
      <c r="P37">
        <v>1</v>
      </c>
      <c r="W37" s="5">
        <v>0.15506105528899733</v>
      </c>
      <c r="X37" s="5">
        <v>0.76527783320838927</v>
      </c>
      <c r="Y37" s="5">
        <v>0.88259100100722443</v>
      </c>
      <c r="Z37" s="6">
        <f>IF(W37&lt;0,0,W37)</f>
        <v>0.15506105528899733</v>
      </c>
      <c r="AA37" s="6">
        <f>IF(X37&lt;0,0,X37)</f>
        <v>0.76527783320838927</v>
      </c>
      <c r="AB37" s="5">
        <f t="shared" si="0"/>
        <v>0.88259100100722443</v>
      </c>
      <c r="AC37" s="6">
        <f>Z37+AA37</f>
        <v>0.92033888849738665</v>
      </c>
      <c r="AD37" s="6">
        <f>(Table134[[#This Row],[Survived]]-AC37)^2</f>
        <v>6.3458926858317964E-3</v>
      </c>
      <c r="AK37" s="16"/>
      <c r="AL37" s="16"/>
      <c r="AM37" s="16"/>
      <c r="AN37" s="17"/>
      <c r="AO37" s="17"/>
      <c r="AP37" s="16"/>
      <c r="AQ37" s="17"/>
      <c r="AR37" s="17"/>
    </row>
    <row r="38" spans="1:44" x14ac:dyDescent="0.2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Table1342[[#This Row],[Age]]/$E$1</f>
        <v>0.23749999999999999</v>
      </c>
      <c r="J38" s="6">
        <f>LOG10(Table1342[[#This Row],[Fare]]+1)</f>
        <v>0.94837383838707923</v>
      </c>
      <c r="K38">
        <f>IF(Table1342[[#This Row],[Pclass]]=1,1,0)</f>
        <v>0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0</v>
      </c>
      <c r="O38">
        <f>IF(Table1342[[#This Row],[Sex]]="male",1,0)</f>
        <v>0</v>
      </c>
      <c r="P38">
        <v>1</v>
      </c>
      <c r="W38" s="5">
        <v>0.10890810326124642</v>
      </c>
      <c r="X38" s="5">
        <v>0.39521999150310305</v>
      </c>
      <c r="Y38" s="5">
        <v>-0.60830207965490857</v>
      </c>
      <c r="Z38" s="6">
        <f>IF(W38&lt;0,0,W38)</f>
        <v>0.10890810326124642</v>
      </c>
      <c r="AA38" s="6">
        <f>IF(X38&lt;0,0,X38)</f>
        <v>0.39521999150310305</v>
      </c>
      <c r="AB38" s="5">
        <f t="shared" si="0"/>
        <v>0</v>
      </c>
      <c r="AC38" s="6">
        <f>Z38+AA38</f>
        <v>0.5041280947643495</v>
      </c>
      <c r="AD38" s="6">
        <f>(Table134[[#This Row],[Survived]]-AC38)^2</f>
        <v>0.24588894640203396</v>
      </c>
      <c r="AK38" s="16"/>
      <c r="AL38" s="16"/>
      <c r="AM38" s="16"/>
      <c r="AN38" s="17"/>
      <c r="AO38" s="17"/>
      <c r="AP38" s="16"/>
      <c r="AQ38" s="17"/>
      <c r="AR38" s="17"/>
    </row>
    <row r="39" spans="1:44" x14ac:dyDescent="0.2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Table1342[[#This Row],[Age]]/$E$1</f>
        <v>0.22500000000000001</v>
      </c>
      <c r="J39" s="6">
        <f>LOG10(Table1342[[#This Row],[Fare]]+1)</f>
        <v>1.2741578492636798</v>
      </c>
      <c r="K39">
        <f>IF(Table1342[[#This Row],[Pclass]]=1,1,0)</f>
        <v>0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>
        <f>IF(Table1342[[#This Row],[Sex]]="male",1,0)</f>
        <v>0</v>
      </c>
      <c r="P39">
        <v>1</v>
      </c>
      <c r="W39" s="5">
        <v>3.7994821036399437E-2</v>
      </c>
      <c r="X39" s="5">
        <v>0.38708631304584196</v>
      </c>
      <c r="Y39" s="5">
        <v>-0.57352904684831385</v>
      </c>
      <c r="Z39" s="6">
        <f>IF(W39&lt;0,0,W39)</f>
        <v>3.7994821036399437E-2</v>
      </c>
      <c r="AA39" s="6">
        <f>IF(X39&lt;0,0,X39)</f>
        <v>0.38708631304584196</v>
      </c>
      <c r="AB39" s="5">
        <f t="shared" si="0"/>
        <v>0</v>
      </c>
      <c r="AC39" s="6">
        <f>Z39+AA39</f>
        <v>0.42508113408224141</v>
      </c>
      <c r="AD39" s="6">
        <f>(Table134[[#This Row],[Survived]]-AC39)^2</f>
        <v>0.1806939705526445</v>
      </c>
      <c r="AK39" s="16"/>
      <c r="AL39" s="16"/>
      <c r="AM39" s="16"/>
      <c r="AN39" s="17"/>
      <c r="AO39" s="17"/>
      <c r="AP39" s="16"/>
      <c r="AQ39" s="17"/>
      <c r="AR39" s="17"/>
    </row>
    <row r="40" spans="1:44" x14ac:dyDescent="0.2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Table1342[[#This Row],[Age]]/$E$1</f>
        <v>8.7499999999999994E-2</v>
      </c>
      <c r="J40" s="6">
        <f>LOG10(Table1342[[#This Row],[Fare]]+1)</f>
        <v>1.6094610059122672</v>
      </c>
      <c r="K40">
        <f>IF(Table1342[[#This Row],[Pclass]]=1,1,0)</f>
        <v>0</v>
      </c>
      <c r="L40">
        <f>IF(Table1342[[#This Row],[Pclass]]=2,1,0)</f>
        <v>0</v>
      </c>
      <c r="M40">
        <f>IF(Table1342[[#This Row],[Embarked]]="S",1,0)</f>
        <v>1</v>
      </c>
      <c r="N40">
        <f>IF(Table1342[[#This Row],[Embarked]]="C",1,0)</f>
        <v>0</v>
      </c>
      <c r="O40">
        <f>IF(Table1342[[#This Row],[Sex]]="male",1,0)</f>
        <v>1</v>
      </c>
      <c r="P40">
        <v>1</v>
      </c>
      <c r="W40" s="5">
        <v>-0.69052510779227561</v>
      </c>
      <c r="X40" s="5">
        <v>0.12533715399698769</v>
      </c>
      <c r="Y40" s="5">
        <v>-0.66286462428453508</v>
      </c>
      <c r="Z40" s="6">
        <f>IF(W40&lt;0,0,W40)</f>
        <v>0</v>
      </c>
      <c r="AA40" s="6">
        <f>IF(X40&lt;0,0,X40)</f>
        <v>0.12533715399698769</v>
      </c>
      <c r="AB40" s="5">
        <f t="shared" si="0"/>
        <v>0</v>
      </c>
      <c r="AC40" s="6">
        <f>Z40+AA40</f>
        <v>0.12533715399698769</v>
      </c>
      <c r="AD40" s="6">
        <f>(Table134[[#This Row],[Survived]]-AC40)^2</f>
        <v>1.570940217206461E-2</v>
      </c>
      <c r="AK40" s="16"/>
      <c r="AL40" s="16"/>
      <c r="AM40" s="16"/>
      <c r="AN40" s="17"/>
      <c r="AO40" s="17"/>
      <c r="AP40" s="16"/>
      <c r="AQ40" s="17"/>
      <c r="AR40" s="17"/>
    </row>
    <row r="41" spans="1:44" x14ac:dyDescent="0.2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Table1342[[#This Row],[Age]]/$E$1</f>
        <v>0.26250000000000001</v>
      </c>
      <c r="J41" s="6">
        <f>LOG10(Table1342[[#This Row],[Fare]]+1)</f>
        <v>0.94448267215016868</v>
      </c>
      <c r="K41">
        <f>IF(Table1342[[#This Row],[Pclass]]=1,1,0)</f>
        <v>0</v>
      </c>
      <c r="L41">
        <f>IF(Table1342[[#This Row],[Pclass]]=2,1,0)</f>
        <v>0</v>
      </c>
      <c r="M41">
        <f>IF(Table1342[[#This Row],[Embarked]]="S",1,0)</f>
        <v>1</v>
      </c>
      <c r="N41">
        <f>IF(Table1342[[#This Row],[Embarked]]="C",1,0)</f>
        <v>0</v>
      </c>
      <c r="O41">
        <f>IF(Table1342[[#This Row],[Sex]]="male",1,0)</f>
        <v>1</v>
      </c>
      <c r="P41">
        <v>1</v>
      </c>
      <c r="W41" s="5">
        <v>-0.62559860196374117</v>
      </c>
      <c r="X41" s="5">
        <v>0.20415272494844039</v>
      </c>
      <c r="Y41" s="5">
        <v>-1.0364579601802284</v>
      </c>
      <c r="Z41" s="6">
        <f>IF(W41&lt;0,0,W41)</f>
        <v>0</v>
      </c>
      <c r="AA41" s="6">
        <f>IF(X41&lt;0,0,X41)</f>
        <v>0.20415272494844039</v>
      </c>
      <c r="AB41" s="5">
        <f t="shared" si="0"/>
        <v>0</v>
      </c>
      <c r="AC41" s="6">
        <f>Z41+AA41</f>
        <v>0.20415272494844039</v>
      </c>
      <c r="AD41" s="6">
        <f>(Table134[[#This Row],[Survived]]-AC41)^2</f>
        <v>4.1678335103873553E-2</v>
      </c>
      <c r="AK41" s="16"/>
      <c r="AL41" s="16"/>
      <c r="AM41" s="16"/>
      <c r="AN41" s="17"/>
      <c r="AO41" s="17"/>
      <c r="AP41" s="16"/>
      <c r="AQ41" s="17"/>
      <c r="AR41" s="17"/>
    </row>
    <row r="42" spans="1:44" x14ac:dyDescent="0.2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Table1342[[#This Row],[Age]]/$E$1</f>
        <v>0.61250000000000004</v>
      </c>
      <c r="J42" s="6">
        <f>LOG10(Table1342[[#This Row],[Fare]]+1)</f>
        <v>1.8905841979078102</v>
      </c>
      <c r="K42">
        <f>IF(Table1342[[#This Row],[Pclass]]=1,1,0)</f>
        <v>1</v>
      </c>
      <c r="L42">
        <f>IF(Table1342[[#This Row],[Pclass]]=2,1,0)</f>
        <v>0</v>
      </c>
      <c r="M42">
        <f>IF(Table1342[[#This Row],[Embarked]]="S",1,0)</f>
        <v>0</v>
      </c>
      <c r="N42">
        <f>IF(Table1342[[#This Row],[Embarked]]="C",1,0)</f>
        <v>1</v>
      </c>
      <c r="O42">
        <f>IF(Table1342[[#This Row],[Sex]]="male",1,0)</f>
        <v>0</v>
      </c>
      <c r="P42">
        <v>1</v>
      </c>
      <c r="W42" s="5">
        <v>0.42737992752833287</v>
      </c>
      <c r="X42" s="5">
        <v>0.51131919657950553</v>
      </c>
      <c r="Y42" s="5">
        <v>-0.78192541384503667</v>
      </c>
      <c r="Z42" s="6">
        <f>IF(W42&lt;0,0,W42)</f>
        <v>0.42737992752833287</v>
      </c>
      <c r="AA42" s="6">
        <f>IF(X42&lt;0,0,X42)</f>
        <v>0.51131919657950553</v>
      </c>
      <c r="AB42" s="5">
        <f t="shared" si="0"/>
        <v>0</v>
      </c>
      <c r="AC42" s="6">
        <f>Z42+AA42</f>
        <v>0.9386991241078384</v>
      </c>
      <c r="AD42" s="6">
        <f>(Table134[[#This Row],[Survived]]-AC42)^2</f>
        <v>3.757797385146199E-3</v>
      </c>
      <c r="AK42" s="16"/>
      <c r="AL42" s="16"/>
      <c r="AM42" s="16"/>
      <c r="AN42" s="17"/>
      <c r="AO42" s="17"/>
      <c r="AP42" s="16"/>
      <c r="AQ42" s="17"/>
      <c r="AR42" s="17"/>
    </row>
    <row r="43" spans="1:44" x14ac:dyDescent="0.2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Table1342[[#This Row],[Age]]/$E$1</f>
        <v>0.36249999999999999</v>
      </c>
      <c r="J43" s="6">
        <f>LOG10(Table1342[[#This Row],[Fare]]+1)</f>
        <v>1.4313637641589874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>
        <f>IF(Table1342[[#This Row],[Sex]]="male",1,0)</f>
        <v>0</v>
      </c>
      <c r="P43">
        <v>1</v>
      </c>
      <c r="W43" s="5">
        <v>0.6090136521657955</v>
      </c>
      <c r="X43" s="5">
        <v>0.28697748004503382</v>
      </c>
      <c r="Y43" s="5">
        <v>0.59312181309039946</v>
      </c>
      <c r="Z43" s="6">
        <f>IF(W43&lt;0,0,W43)</f>
        <v>0.6090136521657955</v>
      </c>
      <c r="AA43" s="6">
        <f>IF(X43&lt;0,0,X43)</f>
        <v>0.28697748004503382</v>
      </c>
      <c r="AB43" s="5">
        <f t="shared" si="0"/>
        <v>0.59312181309039946</v>
      </c>
      <c r="AC43" s="6">
        <f>Z43+AA43</f>
        <v>0.89599113221082938</v>
      </c>
      <c r="AD43" s="6">
        <f>(Table134[[#This Row],[Survived]]-AC43)^2</f>
        <v>1.0817844578785174E-2</v>
      </c>
      <c r="AK43" s="16"/>
      <c r="AL43" s="16"/>
      <c r="AM43" s="16"/>
      <c r="AN43" s="17"/>
      <c r="AO43" s="17"/>
      <c r="AP43" s="16"/>
      <c r="AQ43" s="17"/>
      <c r="AR43" s="17"/>
    </row>
    <row r="44" spans="1:44" x14ac:dyDescent="0.2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Table1342[[#This Row],[Age]]/$E$1</f>
        <v>0.8125</v>
      </c>
      <c r="J44" s="6">
        <f>LOG10(Table1342[[#This Row],[Fare]]+1)</f>
        <v>1.7991971396636215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0</v>
      </c>
      <c r="N44">
        <f>IF(Table1342[[#This Row],[Embarked]]="C",1,0)</f>
        <v>1</v>
      </c>
      <c r="O44">
        <f>IF(Table1342[[#This Row],[Sex]]="male",1,0)</f>
        <v>1</v>
      </c>
      <c r="P44">
        <v>1</v>
      </c>
      <c r="W44" s="5">
        <v>-0.18306290868465389</v>
      </c>
      <c r="X44" s="5">
        <v>0.20447072255461507</v>
      </c>
      <c r="Y44" s="5">
        <v>-1.2772716188950899</v>
      </c>
      <c r="Z44" s="6">
        <f>IF(W44&lt;0,0,W44)</f>
        <v>0</v>
      </c>
      <c r="AA44" s="6">
        <f>IF(X44&lt;0,0,X44)</f>
        <v>0.20447072255461507</v>
      </c>
      <c r="AB44" s="5">
        <f t="shared" si="0"/>
        <v>0</v>
      </c>
      <c r="AC44" s="6">
        <f>Z44+AA44</f>
        <v>0.20447072255461507</v>
      </c>
      <c r="AD44" s="6">
        <f>(Table134[[#This Row],[Survived]]-AC44)^2</f>
        <v>4.1808276382006369E-2</v>
      </c>
      <c r="AK44" s="16"/>
      <c r="AL44" s="16"/>
      <c r="AM44" s="16"/>
      <c r="AN44" s="17"/>
      <c r="AO44" s="17"/>
      <c r="AP44" s="16"/>
      <c r="AQ44" s="17"/>
      <c r="AR44" s="17"/>
    </row>
    <row r="45" spans="1:44" x14ac:dyDescent="0.2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Table1342[[#This Row],[Age]]/$E$1</f>
        <v>0.26250000000000001</v>
      </c>
      <c r="J45" s="6">
        <f>LOG10(Table1342[[#This Row],[Fare]]+1)</f>
        <v>1.0606978403536116</v>
      </c>
      <c r="K45">
        <f>IF(Table1342[[#This Row],[Pclass]]=1,1,0)</f>
        <v>0</v>
      </c>
      <c r="L45">
        <f>IF(Table1342[[#This Row],[Pclass]]=2,1,0)</f>
        <v>1</v>
      </c>
      <c r="M45">
        <f>IF(Table1342[[#This Row],[Embarked]]="S",1,0)</f>
        <v>1</v>
      </c>
      <c r="N45">
        <f>IF(Table1342[[#This Row],[Embarked]]="C",1,0)</f>
        <v>0</v>
      </c>
      <c r="O45">
        <f>IF(Table1342[[#This Row],[Sex]]="male",1,0)</f>
        <v>0</v>
      </c>
      <c r="P45">
        <v>1</v>
      </c>
      <c r="W45" s="5">
        <v>0.54025990491834197</v>
      </c>
      <c r="X45" s="5">
        <v>0.43581810513023062</v>
      </c>
      <c r="Y45" s="5">
        <v>0.69779007632145729</v>
      </c>
      <c r="Z45" s="6">
        <f>IF(W45&lt;0,0,W45)</f>
        <v>0.54025990491834197</v>
      </c>
      <c r="AA45" s="6">
        <f>IF(X45&lt;0,0,X45)</f>
        <v>0.43581810513023062</v>
      </c>
      <c r="AB45" s="5">
        <f t="shared" si="0"/>
        <v>0.69779007632145729</v>
      </c>
      <c r="AC45" s="6">
        <f>Z45+AA45</f>
        <v>0.97607801004857264</v>
      </c>
      <c r="AD45" s="6">
        <f>(Table134[[#This Row],[Survived]]-AC45)^2</f>
        <v>5.7226160323619148E-4</v>
      </c>
      <c r="AK45" s="16"/>
      <c r="AL45" s="16"/>
      <c r="AM45" s="16"/>
      <c r="AN45" s="17"/>
      <c r="AO45" s="17"/>
      <c r="AP45" s="16"/>
      <c r="AQ45" s="17"/>
      <c r="AR45" s="17"/>
    </row>
    <row r="46" spans="1:44" x14ac:dyDescent="0.2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Table1342[[#This Row],[Age]]/$E$1</f>
        <v>0.35625000000000001</v>
      </c>
      <c r="J46" s="6">
        <f>LOG10(Table1342[[#This Row],[Fare]]+1)</f>
        <v>0.91535761741483168</v>
      </c>
      <c r="K46">
        <f>IF(Table1342[[#This Row],[Pclass]]=1,1,0)</f>
        <v>0</v>
      </c>
      <c r="L46">
        <f>IF(Table1342[[#This Row],[Pclass]]=2,1,0)</f>
        <v>0</v>
      </c>
      <c r="M46">
        <f>IF(Table1342[[#This Row],[Embarked]]="S",1,0)</f>
        <v>0</v>
      </c>
      <c r="N46">
        <f>IF(Table1342[[#This Row],[Embarked]]="C",1,0)</f>
        <v>1</v>
      </c>
      <c r="O46">
        <f>IF(Table1342[[#This Row],[Sex]]="male",1,0)</f>
        <v>1</v>
      </c>
      <c r="P46">
        <v>1</v>
      </c>
      <c r="W46" s="5">
        <v>-0.66947545384943796</v>
      </c>
      <c r="X46" s="5">
        <v>0.22667400975648189</v>
      </c>
      <c r="Y46" s="5">
        <v>-1.1538828379888695</v>
      </c>
      <c r="Z46" s="6">
        <f>IF(W46&lt;0,0,W46)</f>
        <v>0</v>
      </c>
      <c r="AA46" s="6">
        <f>IF(X46&lt;0,0,X46)</f>
        <v>0.22667400975648189</v>
      </c>
      <c r="AB46" s="5">
        <f t="shared" si="0"/>
        <v>0</v>
      </c>
      <c r="AC46" s="6">
        <f>Z46+AA46</f>
        <v>0.22667400975648189</v>
      </c>
      <c r="AD46" s="6">
        <f>(Table134[[#This Row],[Survived]]-AC46)^2</f>
        <v>5.1381106699081643E-2</v>
      </c>
      <c r="AK46" s="16"/>
      <c r="AL46" s="16"/>
      <c r="AM46" s="16"/>
      <c r="AN46" s="17"/>
      <c r="AO46" s="17"/>
      <c r="AP46" s="16"/>
      <c r="AQ46" s="17"/>
      <c r="AR46" s="17"/>
    </row>
    <row r="47" spans="1:44" x14ac:dyDescent="0.2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Table1342[[#This Row],[Age]]/$E$1</f>
        <v>6.25E-2</v>
      </c>
      <c r="J47" s="6">
        <f>LOG10(Table1342[[#This Row],[Fare]]+1)</f>
        <v>1.4586378490256493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>
        <f>IF(Table1342[[#This Row],[Sex]]="male",1,0)</f>
        <v>0</v>
      </c>
      <c r="P47">
        <v>1</v>
      </c>
      <c r="W47" s="5">
        <v>0.3166274349082504</v>
      </c>
      <c r="X47" s="5">
        <v>0.6134574746836341</v>
      </c>
      <c r="Y47" s="5">
        <v>1.0304506914988649</v>
      </c>
      <c r="Z47" s="6">
        <f>IF(W47&lt;0,0,W47)</f>
        <v>0.3166274349082504</v>
      </c>
      <c r="AA47" s="6">
        <f>IF(X47&lt;0,0,X47)</f>
        <v>0.6134574746836341</v>
      </c>
      <c r="AB47" s="5">
        <f t="shared" si="0"/>
        <v>1.0304506914988649</v>
      </c>
      <c r="AC47" s="6">
        <f>Z47+AA47</f>
        <v>0.9300849095918845</v>
      </c>
      <c r="AD47" s="6">
        <f>(Table134[[#This Row],[Survived]]-AC47)^2</f>
        <v>4.8881198667749641E-3</v>
      </c>
      <c r="AK47" s="16"/>
      <c r="AL47" s="16"/>
      <c r="AM47" s="16"/>
      <c r="AN47" s="17"/>
      <c r="AO47" s="17"/>
      <c r="AP47" s="16"/>
      <c r="AQ47" s="17"/>
      <c r="AR47" s="17"/>
    </row>
    <row r="48" spans="1:44" x14ac:dyDescent="0.2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Table1342[[#This Row],[Age]]/$E$1</f>
        <v>0.13750000000000001</v>
      </c>
      <c r="J48" s="6">
        <f>LOG10(Table1342[[#This Row],[Fare]]+1)</f>
        <v>1.6803355134145632</v>
      </c>
      <c r="K48">
        <f>IF(Table1342[[#This Row],[Pclass]]=1,1,0)</f>
        <v>0</v>
      </c>
      <c r="L48">
        <f>IF(Table1342[[#This Row],[Pclass]]=2,1,0)</f>
        <v>0</v>
      </c>
      <c r="M48">
        <f>IF(Table1342[[#This Row],[Embarked]]="S",1,0)</f>
        <v>1</v>
      </c>
      <c r="N48">
        <f>IF(Table1342[[#This Row],[Embarked]]="C",1,0)</f>
        <v>0</v>
      </c>
      <c r="O48">
        <f>IF(Table1342[[#This Row],[Sex]]="male",1,0)</f>
        <v>1</v>
      </c>
      <c r="P48">
        <v>1</v>
      </c>
      <c r="W48" s="5">
        <v>-0.64748389838569109</v>
      </c>
      <c r="X48" s="5">
        <v>2.0568522959277247E-2</v>
      </c>
      <c r="Y48" s="5">
        <v>-0.4591035017515831</v>
      </c>
      <c r="Z48" s="6">
        <f>IF(W48&lt;0,0,W48)</f>
        <v>0</v>
      </c>
      <c r="AA48" s="6">
        <f>IF(X48&lt;0,0,X48)</f>
        <v>2.0568522959277247E-2</v>
      </c>
      <c r="AB48" s="5">
        <f t="shared" si="0"/>
        <v>0</v>
      </c>
      <c r="AC48" s="6">
        <f>Z48+AA48</f>
        <v>2.0568522959277247E-2</v>
      </c>
      <c r="AD48" s="6">
        <f>(Table134[[#This Row],[Survived]]-AC48)^2</f>
        <v>4.2306413672631523E-4</v>
      </c>
      <c r="AK48" s="16"/>
      <c r="AL48" s="16"/>
      <c r="AM48" s="16"/>
      <c r="AN48" s="17"/>
      <c r="AO48" s="17"/>
      <c r="AP48" s="16"/>
      <c r="AQ48" s="17"/>
      <c r="AR48" s="17"/>
    </row>
    <row r="49" spans="1:44" x14ac:dyDescent="0.2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Table1342[[#This Row],[Age]]/$E$1</f>
        <v>0.27500000000000002</v>
      </c>
      <c r="J49" s="6">
        <f>LOG10(Table1342[[#This Row],[Fare]]+1)</f>
        <v>0.91535761741483168</v>
      </c>
      <c r="K49">
        <f>IF(Table1342[[#This Row],[Pclass]]=1,1,0)</f>
        <v>0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>
        <f>IF(Table1342[[#This Row],[Sex]]="male",1,0)</f>
        <v>1</v>
      </c>
      <c r="P49">
        <v>1</v>
      </c>
      <c r="W49" s="5">
        <v>-0.7298984093518559</v>
      </c>
      <c r="X49" s="5">
        <v>0.30546935490271954</v>
      </c>
      <c r="Y49" s="5">
        <v>-1.1143883348379109</v>
      </c>
      <c r="Z49" s="6">
        <f>IF(W49&lt;0,0,W49)</f>
        <v>0</v>
      </c>
      <c r="AA49" s="6">
        <f>IF(X49&lt;0,0,X49)</f>
        <v>0.30546935490271954</v>
      </c>
      <c r="AB49" s="5">
        <f t="shared" si="0"/>
        <v>0</v>
      </c>
      <c r="AC49" s="6">
        <f>Z49+AA49</f>
        <v>0.30546935490271954</v>
      </c>
      <c r="AD49" s="6">
        <f>(Table134[[#This Row],[Survived]]-AC49)^2</f>
        <v>9.3311526784683629E-2</v>
      </c>
      <c r="AK49" s="16"/>
      <c r="AL49" s="16"/>
      <c r="AM49" s="16"/>
      <c r="AN49" s="17"/>
      <c r="AO49" s="17"/>
      <c r="AP49" s="16"/>
      <c r="AQ49" s="17"/>
      <c r="AR49" s="17"/>
    </row>
    <row r="50" spans="1:44" x14ac:dyDescent="0.2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Table1342[[#This Row],[Age]]/$E$1</f>
        <v>0.5625</v>
      </c>
      <c r="J50" s="6">
        <f>LOG10(Table1342[[#This Row],[Fare]]+1)</f>
        <v>1.9267282004469339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1</v>
      </c>
      <c r="N50">
        <f>IF(Table1342[[#This Row],[Embarked]]="C",1,0)</f>
        <v>0</v>
      </c>
      <c r="O50">
        <f>IF(Table1342[[#This Row],[Sex]]="male",1,0)</f>
        <v>1</v>
      </c>
      <c r="P50">
        <v>1</v>
      </c>
      <c r="W50" s="5">
        <v>-0.1883035149806849</v>
      </c>
      <c r="X50" s="5">
        <v>0.24553637653045901</v>
      </c>
      <c r="Y50" s="5">
        <v>-1.1715291354690416</v>
      </c>
      <c r="Z50" s="6">
        <f>IF(W50&lt;0,0,W50)</f>
        <v>0</v>
      </c>
      <c r="AA50" s="6">
        <f>IF(X50&lt;0,0,X50)</f>
        <v>0.24553637653045901</v>
      </c>
      <c r="AB50" s="5">
        <f t="shared" si="0"/>
        <v>0</v>
      </c>
      <c r="AC50" s="6">
        <f>Z50+AA50</f>
        <v>0.24553637653045901</v>
      </c>
      <c r="AD50" s="6">
        <f>(Table134[[#This Row],[Survived]]-AC50)^2</f>
        <v>6.0288112199707346E-2</v>
      </c>
      <c r="AK50" s="16"/>
      <c r="AL50" s="16"/>
      <c r="AM50" s="16"/>
      <c r="AN50" s="17"/>
      <c r="AO50" s="17"/>
      <c r="AP50" s="16"/>
      <c r="AQ50" s="17"/>
      <c r="AR50" s="17"/>
    </row>
    <row r="51" spans="1:44" x14ac:dyDescent="0.2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Table1342[[#This Row],[Age]]/$E$1</f>
        <v>0.05</v>
      </c>
      <c r="J51" s="6">
        <f>LOG10(Table1342[[#This Row],[Fare]]+1)</f>
        <v>1.4608978427565478</v>
      </c>
      <c r="K51">
        <f>IF(Table1342[[#This Row],[Pclass]]=1,1,0)</f>
        <v>0</v>
      </c>
      <c r="L51">
        <f>IF(Table1342[[#This Row],[Pclass]]=2,1,0)</f>
        <v>0</v>
      </c>
      <c r="M51">
        <f>IF(Table1342[[#This Row],[Embarked]]="S",1,0)</f>
        <v>1</v>
      </c>
      <c r="N51">
        <f>IF(Table1342[[#This Row],[Embarked]]="C",1,0)</f>
        <v>0</v>
      </c>
      <c r="O51">
        <f>IF(Table1342[[#This Row],[Sex]]="male",1,0)</f>
        <v>1</v>
      </c>
      <c r="P51">
        <v>1</v>
      </c>
      <c r="W51" s="5">
        <v>-0.77811367603392079</v>
      </c>
      <c r="X51" s="5">
        <v>0.24609593967657339</v>
      </c>
      <c r="Y51" s="5">
        <v>-0.53485946115085836</v>
      </c>
      <c r="Z51" s="6">
        <f>IF(W51&lt;0,0,W51)</f>
        <v>0</v>
      </c>
      <c r="AA51" s="6">
        <f>IF(X51&lt;0,0,X51)</f>
        <v>0.24609593967657339</v>
      </c>
      <c r="AB51" s="5">
        <f t="shared" si="0"/>
        <v>0</v>
      </c>
      <c r="AC51" s="6">
        <f>Z51+AA51</f>
        <v>0.24609593967657339</v>
      </c>
      <c r="AD51" s="6">
        <f>(Table134[[#This Row],[Survived]]-AC51)^2</f>
        <v>6.0563211525295653E-2</v>
      </c>
      <c r="AK51" s="16"/>
      <c r="AL51" s="16"/>
      <c r="AM51" s="16"/>
      <c r="AN51" s="17"/>
      <c r="AO51" s="17"/>
      <c r="AP51" s="16"/>
      <c r="AQ51" s="17"/>
      <c r="AR51" s="17"/>
    </row>
    <row r="52" spans="1:44" x14ac:dyDescent="0.2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Table1342[[#This Row],[Age]]/$E$1</f>
        <v>0.36249999999999999</v>
      </c>
      <c r="J52" s="6">
        <f>LOG10(Table1342[[#This Row],[Fare]]+1)</f>
        <v>1.0606978403536116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>
        <f>IF(Table1342[[#This Row],[Sex]]="male",1,0)</f>
        <v>0</v>
      </c>
      <c r="P52">
        <v>1</v>
      </c>
      <c r="W52" s="5">
        <v>0.61462661938285634</v>
      </c>
      <c r="X52" s="5">
        <v>0.33883921879639961</v>
      </c>
      <c r="Y52" s="5">
        <v>0.64918145705873886</v>
      </c>
      <c r="Z52" s="6">
        <f>IF(W52&lt;0,0,W52)</f>
        <v>0.61462661938285634</v>
      </c>
      <c r="AA52" s="6">
        <f>IF(X52&lt;0,0,X52)</f>
        <v>0.33883921879639961</v>
      </c>
      <c r="AB52" s="5">
        <f t="shared" si="0"/>
        <v>0.64918145705873886</v>
      </c>
      <c r="AC52" s="6">
        <f>Z52+AA52</f>
        <v>0.95346583817925601</v>
      </c>
      <c r="AD52" s="6">
        <f>(Table134[[#This Row],[Survived]]-AC52)^2</f>
        <v>2.1654282163591876E-3</v>
      </c>
      <c r="AK52" s="16"/>
      <c r="AL52" s="16"/>
      <c r="AM52" s="16"/>
      <c r="AN52" s="17"/>
      <c r="AO52" s="17"/>
      <c r="AP52" s="16"/>
      <c r="AQ52" s="17"/>
      <c r="AR52" s="17"/>
    </row>
    <row r="53" spans="1:44" x14ac:dyDescent="0.2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Table1342[[#This Row],[Age]]/$E$1</f>
        <v>0.23749999999999999</v>
      </c>
      <c r="J53" s="6">
        <f>LOG10(Table1342[[#This Row],[Fare]]+1)</f>
        <v>0.96181486568333707</v>
      </c>
      <c r="K53">
        <f>IF(Table1342[[#This Row],[Pclass]]=1,1,0)</f>
        <v>0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>
        <f>IF(Table1342[[#This Row],[Sex]]="male",1,0)</f>
        <v>1</v>
      </c>
      <c r="P53">
        <v>1</v>
      </c>
      <c r="W53" s="5">
        <v>-0.64674031794909881</v>
      </c>
      <c r="X53" s="5">
        <v>0.2296244763639998</v>
      </c>
      <c r="Y53" s="5">
        <v>-1.031957686857311</v>
      </c>
      <c r="Z53" s="6">
        <f>IF(W53&lt;0,0,W53)</f>
        <v>0</v>
      </c>
      <c r="AA53" s="6">
        <f>IF(X53&lt;0,0,X53)</f>
        <v>0.2296244763639998</v>
      </c>
      <c r="AB53" s="5">
        <f t="shared" si="0"/>
        <v>0</v>
      </c>
      <c r="AC53" s="6">
        <f>Z53+AA53</f>
        <v>0.2296244763639998</v>
      </c>
      <c r="AD53" s="6">
        <f>(Table134[[#This Row],[Survived]]-AC53)^2</f>
        <v>5.2727400145441104E-2</v>
      </c>
      <c r="AK53" s="16"/>
      <c r="AL53" s="16"/>
      <c r="AM53" s="16"/>
      <c r="AN53" s="17"/>
      <c r="AO53" s="17"/>
      <c r="AP53" s="16"/>
      <c r="AQ53" s="17"/>
      <c r="AR53" s="17"/>
    </row>
    <row r="54" spans="1:44" x14ac:dyDescent="0.2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Table1342[[#This Row],[Age]]/$E$1</f>
        <v>0.21249999999999999</v>
      </c>
      <c r="J54" s="6">
        <f>LOG10(Table1342[[#This Row],[Fare]]+1)</f>
        <v>0.95060822478423079</v>
      </c>
      <c r="K54">
        <f>IF(Table1342[[#This Row],[Pclass]]=1,1,0)</f>
        <v>0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>
        <f>IF(Table1342[[#This Row],[Sex]]="male",1,0)</f>
        <v>0</v>
      </c>
      <c r="P54">
        <v>1</v>
      </c>
      <c r="W54" s="5">
        <v>0.15779485712945873</v>
      </c>
      <c r="X54" s="5">
        <v>0.17560658357374787</v>
      </c>
      <c r="Y54" s="5">
        <v>0.20168300652607407</v>
      </c>
      <c r="Z54" s="6">
        <f>IF(W54&lt;0,0,W54)</f>
        <v>0.15779485712945873</v>
      </c>
      <c r="AA54" s="6">
        <f>IF(X54&lt;0,0,X54)</f>
        <v>0.17560658357374787</v>
      </c>
      <c r="AB54" s="5">
        <f t="shared" si="0"/>
        <v>0.20168300652607407</v>
      </c>
      <c r="AC54" s="6">
        <f>Z54+AA54</f>
        <v>0.3334014407032066</v>
      </c>
      <c r="AD54" s="6">
        <f>(Table134[[#This Row],[Survived]]-AC54)^2</f>
        <v>0.44435363925656052</v>
      </c>
      <c r="AK54" s="16"/>
      <c r="AL54" s="16"/>
      <c r="AM54" s="16"/>
      <c r="AN54" s="17"/>
      <c r="AO54" s="17"/>
      <c r="AP54" s="16"/>
      <c r="AQ54" s="17"/>
      <c r="AR54" s="17"/>
    </row>
    <row r="55" spans="1:44" x14ac:dyDescent="0.2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Table1342[[#This Row],[Age]]/$E$1</f>
        <v>0.32500000000000001</v>
      </c>
      <c r="J55" s="6">
        <f>LOG10(Table1342[[#This Row],[Fare]]+1)</f>
        <v>0.98508950692638131</v>
      </c>
      <c r="K55">
        <f>IF(Table1342[[#This Row],[Pclass]]=1,1,0)</f>
        <v>0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>
        <f>IF(Table1342[[#This Row],[Sex]]="male",1,0)</f>
        <v>1</v>
      </c>
      <c r="P55">
        <v>1</v>
      </c>
      <c r="W55" s="5">
        <v>-0.48724962004215633</v>
      </c>
      <c r="X55" s="5">
        <v>-9.7902702280169285E-3</v>
      </c>
      <c r="Y55" s="5">
        <v>-0.86959894106102831</v>
      </c>
      <c r="Z55" s="6">
        <f>IF(W55&lt;0,0,W55)</f>
        <v>0</v>
      </c>
      <c r="AA55" s="6">
        <f>IF(X55&lt;0,0,X55)</f>
        <v>0</v>
      </c>
      <c r="AB55" s="5">
        <f t="shared" si="0"/>
        <v>0</v>
      </c>
      <c r="AC55" s="6">
        <f>Z55+AA55</f>
        <v>0</v>
      </c>
      <c r="AD55" s="6">
        <f>(Table134[[#This Row],[Survived]]-AC55)^2</f>
        <v>0</v>
      </c>
      <c r="AK55" s="16"/>
      <c r="AL55" s="16"/>
      <c r="AM55" s="16"/>
      <c r="AN55" s="17"/>
      <c r="AO55" s="17"/>
      <c r="AP55" s="16"/>
      <c r="AQ55" s="17"/>
      <c r="AR55" s="17"/>
    </row>
    <row r="56" spans="1:44" x14ac:dyDescent="0.2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Table1342[[#This Row],[Age]]/$E$1</f>
        <v>0.4</v>
      </c>
      <c r="J56" s="6">
        <f>LOG10(Table1342[[#This Row],[Fare]]+1)</f>
        <v>1.0606978403536116</v>
      </c>
      <c r="K56">
        <f>IF(Table1342[[#This Row],[Pclass]]=1,1,0)</f>
        <v>0</v>
      </c>
      <c r="L56">
        <f>IF(Table1342[[#This Row],[Pclass]]=2,1,0)</f>
        <v>1</v>
      </c>
      <c r="M56">
        <f>IF(Table1342[[#This Row],[Embarked]]="S",1,0)</f>
        <v>1</v>
      </c>
      <c r="N56">
        <f>IF(Table1342[[#This Row],[Embarked]]="C",1,0)</f>
        <v>0</v>
      </c>
      <c r="O56">
        <f>IF(Table1342[[#This Row],[Sex]]="male",1,0)</f>
        <v>1</v>
      </c>
      <c r="P56">
        <v>1</v>
      </c>
      <c r="W56" s="5">
        <v>-4.854891642132339E-2</v>
      </c>
      <c r="X56" s="5">
        <v>0.10114195867907111</v>
      </c>
      <c r="Y56" s="5">
        <v>0.14828964760437863</v>
      </c>
      <c r="Z56" s="6">
        <f>IF(W56&lt;0,0,W56)</f>
        <v>0</v>
      </c>
      <c r="AA56" s="6">
        <f>IF(X56&lt;0,0,X56)</f>
        <v>0.10114195867907111</v>
      </c>
      <c r="AB56" s="5">
        <f t="shared" si="0"/>
        <v>0.14828964760437863</v>
      </c>
      <c r="AC56" s="6">
        <f>Z56+AA56</f>
        <v>0.10114195867907111</v>
      </c>
      <c r="AD56" s="6">
        <f>(Table134[[#This Row],[Survived]]-AC56)^2</f>
        <v>1.0229695805438928E-2</v>
      </c>
      <c r="AK56" s="16"/>
      <c r="AL56" s="16"/>
      <c r="AM56" s="16"/>
      <c r="AN56" s="17"/>
      <c r="AO56" s="17"/>
      <c r="AP56" s="16"/>
      <c r="AQ56" s="17"/>
      <c r="AR56" s="17"/>
    </row>
    <row r="57" spans="1:44" x14ac:dyDescent="0.2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Table1342[[#This Row],[Age]]/$E$1</f>
        <v>0.2</v>
      </c>
      <c r="J57" s="6">
        <f>LOG10(Table1342[[#This Row],[Fare]]+1)</f>
        <v>1.6803355134145632</v>
      </c>
      <c r="K57">
        <f>IF(Table1342[[#This Row],[Pclass]]=1,1,0)</f>
        <v>0</v>
      </c>
      <c r="L57">
        <f>IF(Table1342[[#This Row],[Pclass]]=2,1,0)</f>
        <v>0</v>
      </c>
      <c r="M57">
        <f>IF(Table1342[[#This Row],[Embarked]]="S",1,0)</f>
        <v>1</v>
      </c>
      <c r="N57">
        <f>IF(Table1342[[#This Row],[Embarked]]="C",1,0)</f>
        <v>0</v>
      </c>
      <c r="O57">
        <f>IF(Table1342[[#This Row],[Sex]]="male",1,0)</f>
        <v>0</v>
      </c>
      <c r="P57">
        <v>1</v>
      </c>
      <c r="W57" s="5">
        <v>9.005835188300311E-2</v>
      </c>
      <c r="X57" s="5">
        <v>0.16128689674277463</v>
      </c>
      <c r="Y57" s="5">
        <v>-6.8203115599413527E-3</v>
      </c>
      <c r="Z57" s="6">
        <f>IF(W57&lt;0,0,W57)</f>
        <v>9.005835188300311E-2</v>
      </c>
      <c r="AA57" s="6">
        <f>IF(X57&lt;0,0,X57)</f>
        <v>0.16128689674277463</v>
      </c>
      <c r="AB57" s="5">
        <f t="shared" si="0"/>
        <v>0</v>
      </c>
      <c r="AC57" s="6">
        <f>Z57+AA57</f>
        <v>0.25134524862577773</v>
      </c>
      <c r="AD57" s="6">
        <f>(Table134[[#This Row],[Survived]]-AC57)^2</f>
        <v>6.3174434006754016E-2</v>
      </c>
      <c r="AK57" s="16"/>
      <c r="AL57" s="16"/>
      <c r="AM57" s="16"/>
      <c r="AN57" s="17"/>
      <c r="AO57" s="17"/>
      <c r="AP57" s="16"/>
      <c r="AQ57" s="17"/>
      <c r="AR57" s="17"/>
    </row>
    <row r="58" spans="1:44" x14ac:dyDescent="0.2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Table1342[[#This Row],[Age]]/$E$1</f>
        <v>0.26250000000000001</v>
      </c>
      <c r="J58" s="6">
        <f>LOG10(Table1342[[#This Row],[Fare]]+1)</f>
        <v>1.8721562727482928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>
        <f>IF(Table1342[[#This Row],[Sex]]="male",1,0)</f>
        <v>1</v>
      </c>
      <c r="P58">
        <v>1</v>
      </c>
      <c r="W58" s="5">
        <v>-0.2701907682837309</v>
      </c>
      <c r="X58" s="5">
        <v>0.29193499559404323</v>
      </c>
      <c r="Y58" s="5">
        <v>-0.14311919838005938</v>
      </c>
      <c r="Z58" s="6">
        <f>IF(W58&lt;0,0,W58)</f>
        <v>0</v>
      </c>
      <c r="AA58" s="6">
        <f>IF(X58&lt;0,0,X58)</f>
        <v>0.29193499559404323</v>
      </c>
      <c r="AB58" s="5">
        <f t="shared" si="0"/>
        <v>0</v>
      </c>
      <c r="AC58" s="6">
        <f>Z58+AA58</f>
        <v>0.29193499559404323</v>
      </c>
      <c r="AD58" s="6">
        <f>(Table134[[#This Row],[Survived]]-AC58)^2</f>
        <v>8.5226041652494047E-2</v>
      </c>
      <c r="AK58" s="16"/>
      <c r="AL58" s="16"/>
      <c r="AM58" s="16"/>
      <c r="AN58" s="17"/>
      <c r="AO58" s="17"/>
      <c r="AP58" s="16"/>
      <c r="AQ58" s="17"/>
      <c r="AR58" s="17"/>
    </row>
    <row r="59" spans="1:44" x14ac:dyDescent="0.2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Table1342[[#This Row],[Age]]/$E$1</f>
        <v>0.32500000000000001</v>
      </c>
      <c r="J59" s="6">
        <f>LOG10(Table1342[[#This Row],[Fare]]+1)</f>
        <v>1.1890465283525415</v>
      </c>
      <c r="K59">
        <f>IF(Table1342[[#This Row],[Pclass]]=1,1,0)</f>
        <v>0</v>
      </c>
      <c r="L59">
        <f>IF(Table1342[[#This Row],[Pclass]]=2,1,0)</f>
        <v>0</v>
      </c>
      <c r="M59">
        <f>IF(Table1342[[#This Row],[Embarked]]="S",1,0)</f>
        <v>0</v>
      </c>
      <c r="N59">
        <f>IF(Table1342[[#This Row],[Embarked]]="C",1,0)</f>
        <v>1</v>
      </c>
      <c r="O59">
        <f>IF(Table1342[[#This Row],[Sex]]="male",1,0)</f>
        <v>1</v>
      </c>
      <c r="P59">
        <v>1</v>
      </c>
      <c r="W59" s="5">
        <v>-0.6840600614872675</v>
      </c>
      <c r="X59" s="5">
        <v>0.19825270107581838</v>
      </c>
      <c r="Y59" s="5">
        <v>-1.1519385148338597</v>
      </c>
      <c r="Z59" s="6">
        <f>IF(W59&lt;0,0,W59)</f>
        <v>0</v>
      </c>
      <c r="AA59" s="6">
        <f>IF(X59&lt;0,0,X59)</f>
        <v>0.19825270107581838</v>
      </c>
      <c r="AB59" s="5">
        <f t="shared" si="0"/>
        <v>0</v>
      </c>
      <c r="AC59" s="6">
        <f>Z59+AA59</f>
        <v>0.19825270107581838</v>
      </c>
      <c r="AD59" s="6">
        <f>(Table134[[#This Row],[Survived]]-AC59)^2</f>
        <v>3.9304133483857799E-2</v>
      </c>
      <c r="AK59" s="16"/>
      <c r="AL59" s="16"/>
      <c r="AM59" s="16"/>
      <c r="AN59" s="17"/>
      <c r="AO59" s="17"/>
      <c r="AP59" s="16"/>
      <c r="AQ59" s="17"/>
      <c r="AR59" s="17"/>
    </row>
    <row r="60" spans="1:44" x14ac:dyDescent="0.2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Table1342[[#This Row],[Age]]/$E$1</f>
        <v>0.4</v>
      </c>
      <c r="J60" s="6">
        <f>LOG10(Table1342[[#This Row],[Fare]]+1)</f>
        <v>1.7596361211514699</v>
      </c>
      <c r="K60">
        <f>IF(Table1342[[#This Row],[Pclass]]=1,1,0)</f>
        <v>0</v>
      </c>
      <c r="L60">
        <f>IF(Table1342[[#This Row],[Pclass]]=2,1,0)</f>
        <v>0</v>
      </c>
      <c r="M60">
        <f>IF(Table1342[[#This Row],[Embarked]]="S",1,0)</f>
        <v>1</v>
      </c>
      <c r="N60">
        <f>IF(Table1342[[#This Row],[Embarked]]="C",1,0)</f>
        <v>0</v>
      </c>
      <c r="O60">
        <f>IF(Table1342[[#This Row],[Sex]]="male",1,0)</f>
        <v>1</v>
      </c>
      <c r="P60">
        <v>1</v>
      </c>
      <c r="W60" s="5">
        <v>-0.64327562655247938</v>
      </c>
      <c r="X60" s="5">
        <v>0.12851541254718069</v>
      </c>
      <c r="Y60" s="5">
        <v>-1.4631717988601387</v>
      </c>
      <c r="Z60" s="6">
        <f>IF(W60&lt;0,0,W60)</f>
        <v>0</v>
      </c>
      <c r="AA60" s="6">
        <f>IF(X60&lt;0,0,X60)</f>
        <v>0.12851541254718069</v>
      </c>
      <c r="AB60" s="5">
        <f t="shared" si="0"/>
        <v>0</v>
      </c>
      <c r="AC60" s="6">
        <f>Z60+AA60</f>
        <v>0.12851541254718069</v>
      </c>
      <c r="AD60" s="6">
        <f>(Table134[[#This Row],[Survived]]-AC60)^2</f>
        <v>0.75948538616781069</v>
      </c>
      <c r="AK60" s="16"/>
      <c r="AL60" s="16"/>
      <c r="AM60" s="16"/>
      <c r="AN60" s="17"/>
      <c r="AO60" s="17"/>
      <c r="AP60" s="16"/>
      <c r="AQ60" s="17"/>
      <c r="AR60" s="17"/>
    </row>
    <row r="61" spans="1:44" x14ac:dyDescent="0.2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Table1342[[#This Row],[Age]]/$E$1</f>
        <v>0.3125</v>
      </c>
      <c r="J61" s="6">
        <f>LOG10(Table1342[[#This Row],[Fare]]+1)</f>
        <v>0.93701610746481423</v>
      </c>
      <c r="K61">
        <f>IF(Table1342[[#This Row],[Pclass]]=1,1,0)</f>
        <v>0</v>
      </c>
      <c r="L61">
        <f>IF(Table1342[[#This Row],[Pclass]]=2,1,0)</f>
        <v>0</v>
      </c>
      <c r="M61">
        <f>IF(Table1342[[#This Row],[Embarked]]="S",1,0)</f>
        <v>1</v>
      </c>
      <c r="N61">
        <f>IF(Table1342[[#This Row],[Embarked]]="C",1,0)</f>
        <v>0</v>
      </c>
      <c r="O61">
        <f>IF(Table1342[[#This Row],[Sex]]="male",1,0)</f>
        <v>1</v>
      </c>
      <c r="P61">
        <v>1</v>
      </c>
      <c r="W61" s="5">
        <v>-0.58731670986161988</v>
      </c>
      <c r="X61" s="5">
        <v>0.15513468754475301</v>
      </c>
      <c r="Y61" s="5">
        <v>-1.0574659029656348</v>
      </c>
      <c r="Z61" s="6">
        <f>IF(W61&lt;0,0,W61)</f>
        <v>0</v>
      </c>
      <c r="AA61" s="6">
        <f>IF(X61&lt;0,0,X61)</f>
        <v>0.15513468754475301</v>
      </c>
      <c r="AB61" s="5">
        <f t="shared" si="0"/>
        <v>0</v>
      </c>
      <c r="AC61" s="6">
        <f>Z61+AA61</f>
        <v>0.15513468754475301</v>
      </c>
      <c r="AD61" s="6">
        <f>(Table134[[#This Row],[Survived]]-AC61)^2</f>
        <v>2.4066771279608146E-2</v>
      </c>
      <c r="AK61" s="16"/>
      <c r="AL61" s="16"/>
      <c r="AM61" s="16"/>
      <c r="AN61" s="17"/>
      <c r="AO61" s="17"/>
      <c r="AP61" s="16"/>
      <c r="AQ61" s="17"/>
      <c r="AR61" s="17"/>
    </row>
    <row r="62" spans="1:44" x14ac:dyDescent="0.2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Table1342[[#This Row],[Age]]/$E$1</f>
        <v>1.0374999999999999E-2</v>
      </c>
      <c r="J62" s="6">
        <f>LOG10(Table1342[[#This Row],[Fare]]+1)</f>
        <v>1.4771212547196624</v>
      </c>
      <c r="K62">
        <f>IF(Table1342[[#This Row],[Pclass]]=1,1,0)</f>
        <v>0</v>
      </c>
      <c r="L62">
        <f>IF(Table1342[[#This Row],[Pclass]]=2,1,0)</f>
        <v>1</v>
      </c>
      <c r="M62">
        <f>IF(Table1342[[#This Row],[Embarked]]="S",1,0)</f>
        <v>1</v>
      </c>
      <c r="N62">
        <f>IF(Table1342[[#This Row],[Embarked]]="C",1,0)</f>
        <v>0</v>
      </c>
      <c r="O62">
        <f>IF(Table1342[[#This Row],[Sex]]="male",1,0)</f>
        <v>1</v>
      </c>
      <c r="P62">
        <v>1</v>
      </c>
      <c r="W62" s="5">
        <v>-0.46484075869501207</v>
      </c>
      <c r="X62" s="5">
        <v>0.54208904390571355</v>
      </c>
      <c r="Y62" s="5">
        <v>0.45738090255491232</v>
      </c>
      <c r="Z62" s="6">
        <f>IF(W62&lt;0,0,W62)</f>
        <v>0</v>
      </c>
      <c r="AA62" s="6">
        <f>IF(X62&lt;0,0,X62)</f>
        <v>0.54208904390571355</v>
      </c>
      <c r="AB62" s="5">
        <f t="shared" si="0"/>
        <v>0.45738090255491232</v>
      </c>
      <c r="AC62" s="6">
        <f>Z62+AA62</f>
        <v>0.54208904390571355</v>
      </c>
      <c r="AD62" s="6">
        <f>(Table134[[#This Row],[Survived]]-AC62)^2</f>
        <v>0.20968244371118352</v>
      </c>
      <c r="AK62" s="16"/>
      <c r="AL62" s="16"/>
      <c r="AM62" s="16"/>
      <c r="AN62" s="17"/>
      <c r="AO62" s="17"/>
      <c r="AP62" s="16"/>
      <c r="AQ62" s="17"/>
      <c r="AR62" s="17"/>
    </row>
    <row r="63" spans="1:44" x14ac:dyDescent="0.2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Table1342[[#This Row],[Age]]/$E$1</f>
        <v>0.375</v>
      </c>
      <c r="J63" s="6">
        <f>LOG10(Table1342[[#This Row],[Fare]]+1)</f>
        <v>1.1295287738587763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>
        <f>IF(Table1342[[#This Row],[Sex]]="male",1,0)</f>
        <v>0</v>
      </c>
      <c r="P63">
        <v>1</v>
      </c>
      <c r="W63" s="5">
        <v>0.1219016878944038</v>
      </c>
      <c r="X63" s="5">
        <v>0.30948196434452346</v>
      </c>
      <c r="Y63" s="5">
        <v>-0.69017392327964711</v>
      </c>
      <c r="Z63" s="6">
        <f>IF(W63&lt;0,0,W63)</f>
        <v>0.1219016878944038</v>
      </c>
      <c r="AA63" s="6">
        <f>IF(X63&lt;0,0,X63)</f>
        <v>0.30948196434452346</v>
      </c>
      <c r="AB63" s="5">
        <f t="shared" si="0"/>
        <v>0</v>
      </c>
      <c r="AC63" s="6">
        <f>Z63+AA63</f>
        <v>0.43138365223892727</v>
      </c>
      <c r="AD63" s="6">
        <f>(Table134[[#This Row],[Survived]]-AC63)^2</f>
        <v>0.32332455094114121</v>
      </c>
      <c r="AK63" s="16"/>
      <c r="AL63" s="16"/>
      <c r="AM63" s="16"/>
      <c r="AN63" s="17"/>
      <c r="AO63" s="17"/>
      <c r="AP63" s="16"/>
      <c r="AQ63" s="17"/>
      <c r="AR63" s="17"/>
    </row>
    <row r="64" spans="1:44" x14ac:dyDescent="0.2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Table1342[[#This Row],[Age]]/$E$1</f>
        <v>0.27500000000000002</v>
      </c>
      <c r="J64" s="6">
        <f>LOG10(Table1342[[#This Row],[Fare]]+1)</f>
        <v>1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>
        <f>IF(Table1342[[#This Row],[Sex]]="male",1,0)</f>
        <v>1</v>
      </c>
      <c r="P64">
        <v>1</v>
      </c>
      <c r="W64" s="5">
        <v>-0.62447087250200917</v>
      </c>
      <c r="X64" s="5">
        <v>0.19596070438398555</v>
      </c>
      <c r="Y64" s="5">
        <v>-1.0670440347034811</v>
      </c>
      <c r="Z64" s="6">
        <f>IF(W64&lt;0,0,W64)</f>
        <v>0</v>
      </c>
      <c r="AA64" s="6">
        <f>IF(X64&lt;0,0,X64)</f>
        <v>0.19596070438398555</v>
      </c>
      <c r="AB64" s="5">
        <f t="shared" si="0"/>
        <v>0</v>
      </c>
      <c r="AC64" s="6">
        <f>Z64+AA64</f>
        <v>0.19596070438398555</v>
      </c>
      <c r="AD64" s="6">
        <f>(Table134[[#This Row],[Survived]]-AC64)^2</f>
        <v>3.8400597662667776E-2</v>
      </c>
      <c r="AK64" s="16"/>
      <c r="AL64" s="16"/>
      <c r="AM64" s="16"/>
      <c r="AN64" s="17"/>
      <c r="AO64" s="17"/>
      <c r="AP64" s="16"/>
      <c r="AQ64" s="17"/>
      <c r="AR64" s="17"/>
    </row>
    <row r="65" spans="1:44" x14ac:dyDescent="0.2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Table1342[[#This Row],[Age]]/$E$1</f>
        <v>0.36249999999999999</v>
      </c>
      <c r="J65" s="6">
        <f>LOG10(Table1342[[#This Row],[Fare]]+1)</f>
        <v>1.0211892990699381</v>
      </c>
      <c r="K65">
        <f>IF(Table1342[[#This Row],[Pclass]]=1,1,0)</f>
        <v>0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>
        <f>IF(Table1342[[#This Row],[Sex]]="male",1,0)</f>
        <v>1</v>
      </c>
      <c r="P65">
        <v>1</v>
      </c>
      <c r="W65" s="5">
        <v>-0.56251751991145404</v>
      </c>
      <c r="X65" s="5">
        <v>0.1126042718353284</v>
      </c>
      <c r="Y65" s="5">
        <v>-1.1189313073999914</v>
      </c>
      <c r="Z65" s="6">
        <f>IF(W65&lt;0,0,W65)</f>
        <v>0</v>
      </c>
      <c r="AA65" s="6">
        <f>IF(X65&lt;0,0,X65)</f>
        <v>0.1126042718353284</v>
      </c>
      <c r="AB65" s="5">
        <f t="shared" si="0"/>
        <v>0</v>
      </c>
      <c r="AC65" s="6">
        <f>Z65+AA65</f>
        <v>0.1126042718353284</v>
      </c>
      <c r="AD65" s="6">
        <f>(Table134[[#This Row],[Survived]]-AC65)^2</f>
        <v>0.78747117836490776</v>
      </c>
      <c r="AK65" s="16"/>
      <c r="AL65" s="16"/>
      <c r="AM65" s="16"/>
      <c r="AN65" s="17"/>
      <c r="AO65" s="17"/>
      <c r="AP65" s="16"/>
      <c r="AQ65" s="17"/>
      <c r="AR65" s="17"/>
    </row>
    <row r="66" spans="1:44" x14ac:dyDescent="0.2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Table1342[[#This Row],[Age]]/$E$1</f>
        <v>0.35</v>
      </c>
      <c r="J66" s="6">
        <f>LOG10(Table1342[[#This Row],[Fare]]+1)</f>
        <v>1.6821450763738317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>
        <f>IF(Table1342[[#This Row],[Sex]]="male",1,0)</f>
        <v>1</v>
      </c>
      <c r="P66">
        <v>1</v>
      </c>
      <c r="W66" s="5">
        <v>-0.35927002722003198</v>
      </c>
      <c r="X66" s="5">
        <v>0.51240426011365603</v>
      </c>
      <c r="Y66" s="5">
        <v>-1.0678396805923809</v>
      </c>
      <c r="Z66" s="6">
        <f>IF(W66&lt;0,0,W66)</f>
        <v>0</v>
      </c>
      <c r="AA66" s="6">
        <f>IF(X66&lt;0,0,X66)</f>
        <v>0.51240426011365603</v>
      </c>
      <c r="AB66" s="5">
        <f t="shared" si="0"/>
        <v>0</v>
      </c>
      <c r="AC66" s="6">
        <f>Z66+AA66</f>
        <v>0.51240426011365603</v>
      </c>
      <c r="AD66" s="6">
        <f>(Table134[[#This Row],[Survived]]-AC66)^2</f>
        <v>0.26255812578262328</v>
      </c>
      <c r="AK66" s="16"/>
      <c r="AL66" s="16"/>
      <c r="AM66" s="16"/>
      <c r="AN66" s="17"/>
      <c r="AO66" s="17"/>
      <c r="AP66" s="16"/>
      <c r="AQ66" s="17"/>
      <c r="AR66" s="17"/>
    </row>
    <row r="67" spans="1:44" x14ac:dyDescent="0.2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Table1342[[#This Row],[Age]]/$E$1</f>
        <v>0.21249999999999999</v>
      </c>
      <c r="J67" s="6">
        <f>LOG10(Table1342[[#This Row],[Fare]]+1)</f>
        <v>1.0606978403536116</v>
      </c>
      <c r="K67">
        <f>IF(Table1342[[#This Row],[Pclass]]=1,1,0)</f>
        <v>0</v>
      </c>
      <c r="L67">
        <f>IF(Table1342[[#This Row],[Pclass]]=2,1,0)</f>
        <v>1</v>
      </c>
      <c r="M67">
        <f>IF(Table1342[[#This Row],[Embarked]]="S",1,0)</f>
        <v>1</v>
      </c>
      <c r="N67">
        <f>IF(Table1342[[#This Row],[Embarked]]="C",1,0)</f>
        <v>0</v>
      </c>
      <c r="O67">
        <f>IF(Table1342[[#This Row],[Sex]]="male",1,0)</f>
        <v>0</v>
      </c>
      <c r="P67">
        <v>1</v>
      </c>
      <c r="W67" s="5">
        <v>0.50307654768608479</v>
      </c>
      <c r="X67" s="5">
        <v>0.48430754829714612</v>
      </c>
      <c r="Y67" s="5">
        <v>0.72209438595281639</v>
      </c>
      <c r="Z67" s="6">
        <f>IF(W67&lt;0,0,W67)</f>
        <v>0.50307654768608479</v>
      </c>
      <c r="AA67" s="6">
        <f>IF(X67&lt;0,0,X67)</f>
        <v>0.48430754829714612</v>
      </c>
      <c r="AB67" s="5">
        <f t="shared" si="0"/>
        <v>0.72209438595281639</v>
      </c>
      <c r="AC67" s="6">
        <f>Z67+AA67</f>
        <v>0.98738409598323096</v>
      </c>
      <c r="AD67" s="6">
        <f>(Table134[[#This Row],[Survived]]-AC67)^2</f>
        <v>1.5916103416032924E-4</v>
      </c>
      <c r="AK67" s="16"/>
      <c r="AL67" s="16"/>
      <c r="AM67" s="16"/>
      <c r="AN67" s="17"/>
      <c r="AO67" s="17"/>
      <c r="AP67" s="16"/>
      <c r="AQ67" s="17"/>
      <c r="AR67" s="17"/>
    </row>
    <row r="68" spans="1:44" x14ac:dyDescent="0.2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Table1342[[#This Row],[Age]]/$E$1</f>
        <v>0.41249999999999998</v>
      </c>
      <c r="J68" s="6">
        <f>LOG10(Table1342[[#This Row],[Fare]]+1)</f>
        <v>1.2265999052073575</v>
      </c>
      <c r="K68">
        <f>IF(Table1342[[#This Row],[Pclass]]=1,1,0)</f>
        <v>0</v>
      </c>
      <c r="L68">
        <f>IF(Table1342[[#This Row],[Pclass]]=2,1,0)</f>
        <v>0</v>
      </c>
      <c r="M68">
        <f>IF(Table1342[[#This Row],[Embarked]]="S",1,0)</f>
        <v>1</v>
      </c>
      <c r="N68">
        <f>IF(Table1342[[#This Row],[Embarked]]="C",1,0)</f>
        <v>0</v>
      </c>
      <c r="O68">
        <f>IF(Table1342[[#This Row],[Sex]]="male",1,0)</f>
        <v>0</v>
      </c>
      <c r="P68">
        <v>1</v>
      </c>
      <c r="W68" s="5">
        <v>0.28227363443403486</v>
      </c>
      <c r="X68" s="5">
        <v>4.5678098723768712E-2</v>
      </c>
      <c r="Y68" s="5">
        <v>-0.42850748617691259</v>
      </c>
      <c r="Z68" s="6">
        <f>IF(W68&lt;0,0,W68)</f>
        <v>0.28227363443403486</v>
      </c>
      <c r="AA68" s="6">
        <f>IF(X68&lt;0,0,X68)</f>
        <v>4.5678098723768712E-2</v>
      </c>
      <c r="AB68" s="5">
        <f t="shared" si="0"/>
        <v>0</v>
      </c>
      <c r="AC68" s="6">
        <f>Z68+AA68</f>
        <v>0.32795173315780357</v>
      </c>
      <c r="AD68" s="6">
        <f>(Table134[[#This Row],[Survived]]-AC68)^2</f>
        <v>0.45164887296560008</v>
      </c>
      <c r="AK68" s="16"/>
      <c r="AL68" s="16"/>
      <c r="AM68" s="16"/>
      <c r="AN68" s="17"/>
      <c r="AO68" s="17"/>
      <c r="AP68" s="16"/>
      <c r="AQ68" s="17"/>
      <c r="AR68" s="17"/>
    </row>
    <row r="69" spans="1:44" x14ac:dyDescent="0.2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Table1342[[#This Row],[Age]]/$E$1</f>
        <v>0.2</v>
      </c>
      <c r="J69" s="6">
        <f>LOG10(Table1342[[#This Row],[Fare]]+1)</f>
        <v>1.5486964485323467</v>
      </c>
      <c r="K69">
        <f>IF(Table1342[[#This Row],[Pclass]]=1,1,0)</f>
        <v>0</v>
      </c>
      <c r="L69">
        <f>IF(Table1342[[#This Row],[Pclass]]=2,1,0)</f>
        <v>0</v>
      </c>
      <c r="M69">
        <f>IF(Table1342[[#This Row],[Embarked]]="S",1,0)</f>
        <v>1</v>
      </c>
      <c r="N69">
        <f>IF(Table1342[[#This Row],[Embarked]]="C",1,0)</f>
        <v>0</v>
      </c>
      <c r="O69">
        <f>IF(Table1342[[#This Row],[Sex]]="male",1,0)</f>
        <v>1</v>
      </c>
      <c r="P69">
        <v>1</v>
      </c>
      <c r="W69" s="5">
        <v>-0.80996198146776088</v>
      </c>
      <c r="X69" s="5">
        <v>0.2798554793561574</v>
      </c>
      <c r="Y69" s="5">
        <v>-0.70992866666320187</v>
      </c>
      <c r="Z69" s="6">
        <f>IF(W69&lt;0,0,W69)</f>
        <v>0</v>
      </c>
      <c r="AA69" s="6">
        <f>IF(X69&lt;0,0,X69)</f>
        <v>0.2798554793561574</v>
      </c>
      <c r="AB69" s="5">
        <f t="shared" ref="AB69:AB132" si="1">IF(Y69&lt;0,0,Y69)</f>
        <v>0</v>
      </c>
      <c r="AC69" s="6">
        <f>Z69+AA69</f>
        <v>0.2798554793561574</v>
      </c>
      <c r="AD69" s="6">
        <f>(Table134[[#This Row],[Survived]]-AC69)^2</f>
        <v>7.8319089325664643E-2</v>
      </c>
      <c r="AK69" s="16"/>
      <c r="AL69" s="16"/>
      <c r="AM69" s="16"/>
      <c r="AN69" s="17"/>
      <c r="AO69" s="17"/>
      <c r="AP69" s="16"/>
      <c r="AQ69" s="17"/>
      <c r="AR69" s="17"/>
    </row>
    <row r="70" spans="1:44" x14ac:dyDescent="0.2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Table1342[[#This Row],[Age]]/$E$1</f>
        <v>0.28749999999999998</v>
      </c>
      <c r="J70" s="6">
        <f>LOG10(Table1342[[#This Row],[Fare]]+1)</f>
        <v>2.4216039268698313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>
        <f>IF(Table1342[[#This Row],[Sex]]="male",1,0)</f>
        <v>0</v>
      </c>
      <c r="P70">
        <v>1</v>
      </c>
      <c r="W70" s="5">
        <v>0.25801222862696993</v>
      </c>
      <c r="X70" s="5">
        <v>0.62599966425163256</v>
      </c>
      <c r="Y70" s="5">
        <v>-0.25496068952578677</v>
      </c>
      <c r="Z70" s="6">
        <f>IF(W70&lt;0,0,W70)</f>
        <v>0.25801222862696993</v>
      </c>
      <c r="AA70" s="6">
        <f>IF(X70&lt;0,0,X70)</f>
        <v>0.62599966425163256</v>
      </c>
      <c r="AB70" s="5">
        <f t="shared" si="1"/>
        <v>0</v>
      </c>
      <c r="AC70" s="6">
        <f>Z70+AA70</f>
        <v>0.88401189287860249</v>
      </c>
      <c r="AD70" s="6">
        <f>(Table134[[#This Row],[Survived]]-AC70)^2</f>
        <v>1.3453240993604784E-2</v>
      </c>
      <c r="AK70" s="16"/>
      <c r="AL70" s="16"/>
      <c r="AM70" s="16"/>
      <c r="AN70" s="17"/>
      <c r="AO70" s="17"/>
      <c r="AP70" s="16"/>
      <c r="AQ70" s="17"/>
      <c r="AR70" s="17"/>
    </row>
    <row r="71" spans="1:44" x14ac:dyDescent="0.2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Table1342[[#This Row],[Age]]/$E$1</f>
        <v>0.3</v>
      </c>
      <c r="J71" s="6">
        <f>LOG10(Table1342[[#This Row],[Fare]]+1)</f>
        <v>0.9566485792052033</v>
      </c>
      <c r="K71">
        <f>IF(Table1342[[#This Row],[Pclass]]=1,1,0)</f>
        <v>0</v>
      </c>
      <c r="L71">
        <f>IF(Table1342[[#This Row],[Pclass]]=2,1,0)</f>
        <v>0</v>
      </c>
      <c r="M71">
        <f>IF(Table1342[[#This Row],[Embarked]]="S",1,0)</f>
        <v>1</v>
      </c>
      <c r="N71">
        <f>IF(Table1342[[#This Row],[Embarked]]="C",1,0)</f>
        <v>0</v>
      </c>
      <c r="O71">
        <f>IF(Table1342[[#This Row],[Sex]]="male",1,0)</f>
        <v>1</v>
      </c>
      <c r="P71">
        <v>1</v>
      </c>
      <c r="W71" s="5">
        <v>-0.59950102006591077</v>
      </c>
      <c r="X71" s="5">
        <v>0.16864692599145104</v>
      </c>
      <c r="Y71" s="5">
        <v>-1.0600572424591799</v>
      </c>
      <c r="Z71" s="6">
        <f>IF(W71&lt;0,0,W71)</f>
        <v>0</v>
      </c>
      <c r="AA71" s="6">
        <f>IF(X71&lt;0,0,X71)</f>
        <v>0.16864692599145104</v>
      </c>
      <c r="AB71" s="5">
        <f t="shared" si="1"/>
        <v>0</v>
      </c>
      <c r="AC71" s="6">
        <f>Z71+AA71</f>
        <v>0.16864692599145104</v>
      </c>
      <c r="AD71" s="6">
        <f>(Table134[[#This Row],[Survived]]-AC71)^2</f>
        <v>2.8441785646365961E-2</v>
      </c>
      <c r="AK71" s="16"/>
      <c r="AL71" s="16"/>
      <c r="AM71" s="16"/>
      <c r="AN71" s="17"/>
      <c r="AO71" s="17"/>
      <c r="AP71" s="16"/>
      <c r="AQ71" s="17"/>
      <c r="AR71" s="17"/>
    </row>
    <row r="72" spans="1:44" x14ac:dyDescent="0.2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Table1342[[#This Row],[Age]]/$E$1</f>
        <v>0.36249999999999999</v>
      </c>
      <c r="J72" s="6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>
        <f>IF(Table1342[[#This Row],[Sex]]="male",1,0)</f>
        <v>1</v>
      </c>
      <c r="P72">
        <v>1</v>
      </c>
      <c r="W72" s="5">
        <v>-0.55302182352558926</v>
      </c>
      <c r="X72" s="5">
        <v>0.10803512203280663</v>
      </c>
      <c r="Y72" s="5">
        <v>-1.0904376294983791</v>
      </c>
      <c r="Z72" s="6">
        <f>IF(W72&lt;0,0,W72)</f>
        <v>0</v>
      </c>
      <c r="AA72" s="6">
        <f>IF(X72&lt;0,0,X72)</f>
        <v>0.10803512203280663</v>
      </c>
      <c r="AB72" s="5">
        <f t="shared" si="1"/>
        <v>0</v>
      </c>
      <c r="AC72" s="6">
        <f>Z72+AA72</f>
        <v>0.10803512203280663</v>
      </c>
      <c r="AD72" s="6">
        <f>(Table134[[#This Row],[Survived]]-AC72)^2</f>
        <v>1.1671587592643421E-2</v>
      </c>
      <c r="AK72" s="16"/>
      <c r="AL72" s="16"/>
      <c r="AM72" s="16"/>
      <c r="AN72" s="17"/>
      <c r="AO72" s="17"/>
      <c r="AP72" s="16"/>
      <c r="AQ72" s="17"/>
      <c r="AR72" s="17"/>
    </row>
    <row r="73" spans="1:44" x14ac:dyDescent="0.2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Table1342[[#This Row],[Age]]/$E$1</f>
        <v>0.25</v>
      </c>
      <c r="J73" s="6">
        <f>LOG10(Table1342[[#This Row],[Fare]]+1)</f>
        <v>0.94714932766263737</v>
      </c>
      <c r="K73">
        <f>IF(Table1342[[#This Row],[Pclass]]=1,1,0)</f>
        <v>0</v>
      </c>
      <c r="L73">
        <f>IF(Table1342[[#This Row],[Pclass]]=2,1,0)</f>
        <v>0</v>
      </c>
      <c r="M73">
        <f>IF(Table1342[[#This Row],[Embarked]]="S",1,0)</f>
        <v>1</v>
      </c>
      <c r="N73">
        <f>IF(Table1342[[#This Row],[Embarked]]="C",1,0)</f>
        <v>0</v>
      </c>
      <c r="O73">
        <f>IF(Table1342[[#This Row],[Sex]]="male",1,0)</f>
        <v>1</v>
      </c>
      <c r="P73">
        <v>1</v>
      </c>
      <c r="W73" s="5">
        <v>-0.63528677887146612</v>
      </c>
      <c r="X73" s="5">
        <v>0.21646387118498184</v>
      </c>
      <c r="Y73" s="5">
        <v>-1.0315591678012215</v>
      </c>
      <c r="Z73" s="6">
        <f>IF(W73&lt;0,0,W73)</f>
        <v>0</v>
      </c>
      <c r="AA73" s="6">
        <f>IF(X73&lt;0,0,X73)</f>
        <v>0.21646387118498184</v>
      </c>
      <c r="AB73" s="5">
        <f t="shared" si="1"/>
        <v>0</v>
      </c>
      <c r="AC73" s="6">
        <f>Z73+AA73</f>
        <v>0.21646387118498184</v>
      </c>
      <c r="AD73" s="6">
        <f>(Table134[[#This Row],[Survived]]-AC73)^2</f>
        <v>4.6856607528388411E-2</v>
      </c>
      <c r="AK73" s="16"/>
      <c r="AL73" s="16"/>
      <c r="AM73" s="16"/>
      <c r="AN73" s="17"/>
      <c r="AO73" s="17"/>
      <c r="AP73" s="16"/>
      <c r="AQ73" s="17"/>
      <c r="AR73" s="17"/>
    </row>
    <row r="74" spans="1:44" x14ac:dyDescent="0.2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Table1342[[#This Row],[Age]]/$E$1</f>
        <v>0.57499999999999996</v>
      </c>
      <c r="J74" s="6">
        <f>LOG10(Table1342[[#This Row],[Fare]]+1)</f>
        <v>1.7936157939419737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1</v>
      </c>
      <c r="N74">
        <f>IF(Table1342[[#This Row],[Embarked]]="C",1,0)</f>
        <v>0</v>
      </c>
      <c r="O74">
        <f>IF(Table1342[[#This Row],[Sex]]="male",1,0)</f>
        <v>1</v>
      </c>
      <c r="P74">
        <v>1</v>
      </c>
      <c r="W74" s="5">
        <v>-0.15942321798432699</v>
      </c>
      <c r="X74" s="5">
        <v>0.22399034449412608</v>
      </c>
      <c r="Y74" s="5">
        <v>-1.118838250816186</v>
      </c>
      <c r="Z74" s="6">
        <f>IF(W74&lt;0,0,W74)</f>
        <v>0</v>
      </c>
      <c r="AA74" s="6">
        <f>IF(X74&lt;0,0,X74)</f>
        <v>0.22399034449412608</v>
      </c>
      <c r="AB74" s="5">
        <f t="shared" si="1"/>
        <v>0</v>
      </c>
      <c r="AC74" s="6">
        <f>Z74+AA74</f>
        <v>0.22399034449412608</v>
      </c>
      <c r="AD74" s="6">
        <f>(Table134[[#This Row],[Survived]]-AC74)^2</f>
        <v>5.0171674426597278E-2</v>
      </c>
      <c r="AK74" s="16"/>
      <c r="AL74" s="16"/>
      <c r="AM74" s="16"/>
      <c r="AN74" s="17"/>
      <c r="AO74" s="17"/>
      <c r="AP74" s="16"/>
      <c r="AQ74" s="17"/>
      <c r="AR74" s="17"/>
    </row>
    <row r="75" spans="1:44" x14ac:dyDescent="0.2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Table1342[[#This Row],[Age]]/$E$1</f>
        <v>0.32500000000000001</v>
      </c>
      <c r="J75" s="6">
        <f>LOG10(Table1342[[#This Row],[Fare]]+1)</f>
        <v>1.3339508043872472</v>
      </c>
      <c r="K75">
        <f>IF(Table1342[[#This Row],[Pclass]]=1,1,0)</f>
        <v>0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>
        <f>IF(Table1342[[#This Row],[Sex]]="male",1,0)</f>
        <v>1</v>
      </c>
      <c r="P75">
        <v>1</v>
      </c>
      <c r="W75" s="5">
        <v>-0.65277200291641069</v>
      </c>
      <c r="X75" s="5">
        <v>0.12662275275638613</v>
      </c>
      <c r="Y75" s="5">
        <v>-0.82765477493800121</v>
      </c>
      <c r="Z75" s="6">
        <f>IF(W75&lt;0,0,W75)</f>
        <v>0</v>
      </c>
      <c r="AA75" s="6">
        <f>IF(X75&lt;0,0,X75)</f>
        <v>0.12662275275638613</v>
      </c>
      <c r="AB75" s="5">
        <f t="shared" si="1"/>
        <v>0</v>
      </c>
      <c r="AC75" s="6">
        <f>Z75+AA75</f>
        <v>0.12662275275638613</v>
      </c>
      <c r="AD75" s="6">
        <f>(Table134[[#This Row],[Survived]]-AC75)^2</f>
        <v>1.6033321515604892E-2</v>
      </c>
      <c r="AK75" s="16"/>
      <c r="AL75" s="16"/>
      <c r="AM75" s="16"/>
      <c r="AN75" s="17"/>
      <c r="AO75" s="17"/>
      <c r="AP75" s="16"/>
      <c r="AQ75" s="17"/>
      <c r="AR75" s="17"/>
    </row>
    <row r="76" spans="1:44" x14ac:dyDescent="0.2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Table1342[[#This Row],[Age]]/$E$1</f>
        <v>0.73750000000000004</v>
      </c>
      <c r="J76" s="6">
        <f>LOG10(Table1342[[#This Row],[Fare]]+1)</f>
        <v>0.91645394854992512</v>
      </c>
      <c r="K76">
        <f>IF(Table1342[[#This Row],[Pclass]]=1,1,0)</f>
        <v>0</v>
      </c>
      <c r="L76">
        <f>IF(Table1342[[#This Row],[Pclass]]=2,1,0)</f>
        <v>0</v>
      </c>
      <c r="M76">
        <f>IF(Table1342[[#This Row],[Embarked]]="S",1,0)</f>
        <v>1</v>
      </c>
      <c r="N76">
        <f>IF(Table1342[[#This Row],[Embarked]]="C",1,0)</f>
        <v>0</v>
      </c>
      <c r="O76">
        <f>IF(Table1342[[#This Row],[Sex]]="male",1,0)</f>
        <v>1</v>
      </c>
      <c r="P76">
        <v>1</v>
      </c>
      <c r="W76" s="5">
        <v>-0.26823292020614131</v>
      </c>
      <c r="X76" s="5">
        <v>-0.25848127408183952</v>
      </c>
      <c r="Y76" s="5">
        <v>-1.2549746761669833</v>
      </c>
      <c r="Z76" s="6">
        <f>IF(W76&lt;0,0,W76)</f>
        <v>0</v>
      </c>
      <c r="AA76" s="6">
        <f>IF(X76&lt;0,0,X76)</f>
        <v>0</v>
      </c>
      <c r="AB76" s="5">
        <f t="shared" si="1"/>
        <v>0</v>
      </c>
      <c r="AC76" s="6">
        <f>Z76+AA76</f>
        <v>0</v>
      </c>
      <c r="AD76" s="6">
        <f>(Table134[[#This Row],[Survived]]-AC76)^2</f>
        <v>0</v>
      </c>
      <c r="AK76" s="16"/>
      <c r="AL76" s="16"/>
      <c r="AM76" s="16"/>
      <c r="AN76" s="17"/>
      <c r="AO76" s="17"/>
      <c r="AP76" s="16"/>
      <c r="AQ76" s="17"/>
      <c r="AR76" s="17"/>
    </row>
    <row r="77" spans="1:44" x14ac:dyDescent="0.2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Table1342[[#This Row],[Age]]/$E$1</f>
        <v>0.88749999999999996</v>
      </c>
      <c r="J77" s="6">
        <f>LOG10(Table1342[[#This Row],[Fare]]+1)</f>
        <v>1.5521106963024893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>
        <f>IF(Table1342[[#This Row],[Sex]]="male",1,0)</f>
        <v>1</v>
      </c>
      <c r="P77">
        <v>1</v>
      </c>
      <c r="W77" s="5">
        <v>-5.8298075636976504E-2</v>
      </c>
      <c r="X77" s="5">
        <v>9.7437877482827617E-2</v>
      </c>
      <c r="Y77" s="5">
        <v>-1.356415480789859</v>
      </c>
      <c r="Z77" s="6">
        <f>IF(W77&lt;0,0,W77)</f>
        <v>0</v>
      </c>
      <c r="AA77" s="6">
        <f>IF(X77&lt;0,0,X77)</f>
        <v>9.7437877482827617E-2</v>
      </c>
      <c r="AB77" s="5">
        <f t="shared" si="1"/>
        <v>0</v>
      </c>
      <c r="AC77" s="6">
        <f>Z77+AA77</f>
        <v>9.7437877482827617E-2</v>
      </c>
      <c r="AD77" s="6">
        <f>(Table134[[#This Row],[Survived]]-AC77)^2</f>
        <v>9.4941399683585257E-3</v>
      </c>
      <c r="AK77" s="16"/>
      <c r="AL77" s="16"/>
      <c r="AM77" s="16"/>
      <c r="AN77" s="17"/>
      <c r="AO77" s="17"/>
      <c r="AP77" s="16"/>
      <c r="AQ77" s="17"/>
      <c r="AR77" s="17"/>
    </row>
    <row r="78" spans="1:44" x14ac:dyDescent="0.2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Table1342[[#This Row],[Age]]/$E$1</f>
        <v>0.28749999999999998</v>
      </c>
      <c r="J78" s="6">
        <f>LOG10(Table1342[[#This Row],[Fare]]+1)</f>
        <v>1.808604563855051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>
        <f>IF(Table1342[[#This Row],[Sex]]="male",1,0)</f>
        <v>1</v>
      </c>
      <c r="P78">
        <v>1</v>
      </c>
      <c r="W78" s="5">
        <v>-0.57487224774759704</v>
      </c>
      <c r="X78" s="5">
        <v>0.71427587287817174</v>
      </c>
      <c r="Y78" s="5">
        <v>-1.0262295925106957</v>
      </c>
      <c r="Z78" s="6">
        <f>IF(W78&lt;0,0,W78)</f>
        <v>0</v>
      </c>
      <c r="AA78" s="6">
        <f>IF(X78&lt;0,0,X78)</f>
        <v>0.71427587287817174</v>
      </c>
      <c r="AB78" s="5">
        <f t="shared" si="1"/>
        <v>0</v>
      </c>
      <c r="AC78" s="6">
        <f>Z78+AA78</f>
        <v>0.71427587287817174</v>
      </c>
      <c r="AD78" s="6">
        <f>(Table134[[#This Row],[Survived]]-AC78)^2</f>
        <v>8.1638276819530675E-2</v>
      </c>
      <c r="AK78" s="16"/>
      <c r="AL78" s="16"/>
      <c r="AM78" s="16"/>
      <c r="AN78" s="17"/>
      <c r="AO78" s="17"/>
      <c r="AP78" s="16"/>
      <c r="AQ78" s="17"/>
      <c r="AR78" s="17"/>
    </row>
    <row r="79" spans="1:44" x14ac:dyDescent="0.2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Table1342[[#This Row],[Age]]/$E$1</f>
        <v>0.42499999999999999</v>
      </c>
      <c r="J79" s="6">
        <f>LOG10(Table1342[[#This Row],[Fare]]+1)</f>
        <v>1.3802112417116059</v>
      </c>
      <c r="K79">
        <f>IF(Table1342[[#This Row],[Pclass]]=1,1,0)</f>
        <v>0</v>
      </c>
      <c r="L79">
        <f>IF(Table1342[[#This Row],[Pclass]]=2,1,0)</f>
        <v>1</v>
      </c>
      <c r="M79">
        <f>IF(Table1342[[#This Row],[Embarked]]="S",1,0)</f>
        <v>1</v>
      </c>
      <c r="N79">
        <f>IF(Table1342[[#This Row],[Embarked]]="C",1,0)</f>
        <v>0</v>
      </c>
      <c r="O79">
        <f>IF(Table1342[[#This Row],[Sex]]="male",1,0)</f>
        <v>0</v>
      </c>
      <c r="P79">
        <v>1</v>
      </c>
      <c r="W79" s="5">
        <v>0.58146004208260671</v>
      </c>
      <c r="X79" s="5">
        <v>0.31765354991210965</v>
      </c>
      <c r="Y79" s="5">
        <v>0.62951314372000877</v>
      </c>
      <c r="Z79" s="6">
        <f>IF(W79&lt;0,0,W79)</f>
        <v>0.58146004208260671</v>
      </c>
      <c r="AA79" s="6">
        <f>IF(X79&lt;0,0,X79)</f>
        <v>0.31765354991210965</v>
      </c>
      <c r="AB79" s="5">
        <f t="shared" si="1"/>
        <v>0.62951314372000877</v>
      </c>
      <c r="AC79" s="6">
        <f>Z79+AA79</f>
        <v>0.89911359199471641</v>
      </c>
      <c r="AD79" s="6">
        <f>(Table134[[#This Row],[Survived]]-AC79)^2</f>
        <v>1.017806732020855E-2</v>
      </c>
      <c r="AK79" s="16"/>
      <c r="AL79" s="16"/>
      <c r="AM79" s="16"/>
      <c r="AN79" s="17"/>
      <c r="AO79" s="17"/>
      <c r="AP79" s="16"/>
      <c r="AQ79" s="17"/>
      <c r="AR79" s="17"/>
    </row>
    <row r="80" spans="1:44" x14ac:dyDescent="0.2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Table1342[[#This Row],[Age]]/$E$1</f>
        <v>0.42499999999999999</v>
      </c>
      <c r="J80" s="6">
        <f>LOG10(Table1342[[#This Row],[Fare]]+1)</f>
        <v>1.4313637641589874</v>
      </c>
      <c r="K80">
        <f>IF(Table1342[[#This Row],[Pclass]]=1,1,0)</f>
        <v>0</v>
      </c>
      <c r="L80">
        <f>IF(Table1342[[#This Row],[Pclass]]=2,1,0)</f>
        <v>1</v>
      </c>
      <c r="M80">
        <f>IF(Table1342[[#This Row],[Embarked]]="S",1,0)</f>
        <v>1</v>
      </c>
      <c r="N80">
        <f>IF(Table1342[[#This Row],[Embarked]]="C",1,0)</f>
        <v>0</v>
      </c>
      <c r="O80">
        <f>IF(Table1342[[#This Row],[Sex]]="male",1,0)</f>
        <v>1</v>
      </c>
      <c r="P80">
        <v>1</v>
      </c>
      <c r="W80" s="5">
        <v>-3.557020502225558E-2</v>
      </c>
      <c r="X80" s="5">
        <v>2.5035498344247675E-2</v>
      </c>
      <c r="Y80" s="5">
        <v>8.0077848820359676E-2</v>
      </c>
      <c r="Z80" s="6">
        <f>IF(W80&lt;0,0,W80)</f>
        <v>0</v>
      </c>
      <c r="AA80" s="6">
        <f>IF(X80&lt;0,0,X80)</f>
        <v>2.5035498344247675E-2</v>
      </c>
      <c r="AB80" s="5">
        <f t="shared" si="1"/>
        <v>8.0077848820359676E-2</v>
      </c>
      <c r="AC80" s="6">
        <f>Z80+AA80</f>
        <v>2.5035498344247675E-2</v>
      </c>
      <c r="AD80" s="6">
        <f>(Table134[[#This Row],[Survived]]-AC80)^2</f>
        <v>6.2677617734482806E-4</v>
      </c>
      <c r="AK80" s="16"/>
      <c r="AL80" s="16"/>
      <c r="AM80" s="16"/>
      <c r="AN80" s="17"/>
      <c r="AO80" s="17"/>
      <c r="AP80" s="16"/>
      <c r="AQ80" s="17"/>
      <c r="AR80" s="17"/>
    </row>
    <row r="81" spans="1:44" x14ac:dyDescent="0.2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Table1342[[#This Row],[Age]]/$E$1</f>
        <v>0.35</v>
      </c>
      <c r="J81" s="6">
        <f>LOG10(Table1342[[#This Row],[Fare]]+1)</f>
        <v>0.94918501031343461</v>
      </c>
      <c r="K81">
        <f>IF(Table1342[[#This Row],[Pclass]]=1,1,0)</f>
        <v>0</v>
      </c>
      <c r="L81">
        <f>IF(Table1342[[#This Row],[Pclass]]=2,1,0)</f>
        <v>0</v>
      </c>
      <c r="M81">
        <f>IF(Table1342[[#This Row],[Embarked]]="S",1,0)</f>
        <v>1</v>
      </c>
      <c r="N81">
        <f>IF(Table1342[[#This Row],[Embarked]]="C",1,0)</f>
        <v>0</v>
      </c>
      <c r="O81">
        <f>IF(Table1342[[#This Row],[Sex]]="male",1,0)</f>
        <v>0</v>
      </c>
      <c r="P81">
        <v>1</v>
      </c>
      <c r="W81" s="5">
        <v>0.12984348500181536</v>
      </c>
      <c r="X81" s="5">
        <v>0.32095927841662686</v>
      </c>
      <c r="Y81" s="5">
        <v>-0.5984029306078793</v>
      </c>
      <c r="Z81" s="6">
        <f>IF(W81&lt;0,0,W81)</f>
        <v>0.12984348500181536</v>
      </c>
      <c r="AA81" s="6">
        <f>IF(X81&lt;0,0,X81)</f>
        <v>0.32095927841662686</v>
      </c>
      <c r="AB81" s="5">
        <f t="shared" si="1"/>
        <v>0</v>
      </c>
      <c r="AC81" s="6">
        <f>Z81+AA81</f>
        <v>0.45080276341844222</v>
      </c>
      <c r="AD81" s="6">
        <f>(Table134[[#This Row],[Survived]]-AC81)^2</f>
        <v>0.20322313150570398</v>
      </c>
      <c r="AK81" s="16"/>
      <c r="AL81" s="16"/>
      <c r="AM81" s="16"/>
      <c r="AN81" s="17"/>
      <c r="AO81" s="17"/>
      <c r="AP81" s="16"/>
      <c r="AQ81" s="17"/>
      <c r="AR81" s="17"/>
    </row>
    <row r="82" spans="1:44" x14ac:dyDescent="0.2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Table1342[[#This Row],[Age]]/$E$1</f>
        <v>0.26250000000000001</v>
      </c>
      <c r="J82" s="6">
        <f>LOG10(Table1342[[#This Row],[Fare]]+1)</f>
        <v>1.8936924247093643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>
        <f>IF(Table1342[[#This Row],[Sex]]="male",1,0)</f>
        <v>1</v>
      </c>
      <c r="P82">
        <v>1</v>
      </c>
      <c r="W82" s="5">
        <v>-0.48810193149108605</v>
      </c>
      <c r="X82" s="5">
        <v>0.62904348150475953</v>
      </c>
      <c r="Y82" s="5">
        <v>-0.96692980896957859</v>
      </c>
      <c r="Z82" s="6">
        <f>IF(W82&lt;0,0,W82)</f>
        <v>0</v>
      </c>
      <c r="AA82" s="6">
        <f>IF(X82&lt;0,0,X82)</f>
        <v>0.62904348150475953</v>
      </c>
      <c r="AB82" s="5">
        <f t="shared" si="1"/>
        <v>0</v>
      </c>
      <c r="AC82" s="6">
        <f>Z82+AA82</f>
        <v>0.62904348150475953</v>
      </c>
      <c r="AD82" s="6">
        <f>(Table134[[#This Row],[Survived]]-AC82)^2</f>
        <v>0.39569570162362872</v>
      </c>
      <c r="AK82" s="16"/>
      <c r="AL82" s="16"/>
      <c r="AM82" s="16"/>
      <c r="AN82" s="17"/>
      <c r="AO82" s="17"/>
      <c r="AP82" s="16"/>
      <c r="AQ82" s="17"/>
      <c r="AR82" s="17"/>
    </row>
    <row r="83" spans="1:44" x14ac:dyDescent="0.2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Table1342[[#This Row],[Age]]/$E$1</f>
        <v>0.41249999999999998</v>
      </c>
      <c r="J83" s="6">
        <f>LOG10(Table1342[[#This Row],[Fare]]+1)</f>
        <v>0.98471629158197649</v>
      </c>
      <c r="K83">
        <f>IF(Table1342[[#This Row],[Pclass]]=1,1,0)</f>
        <v>0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>
        <f>IF(Table1342[[#This Row],[Sex]]="male",1,0)</f>
        <v>1</v>
      </c>
      <c r="P83">
        <v>1</v>
      </c>
      <c r="W83" s="5">
        <v>-0.51996799065460664</v>
      </c>
      <c r="X83" s="5">
        <v>6.1532728014589033E-2</v>
      </c>
      <c r="Y83" s="5">
        <v>-1.127133377551482</v>
      </c>
      <c r="Z83" s="6">
        <f>IF(W83&lt;0,0,W83)</f>
        <v>0</v>
      </c>
      <c r="AA83" s="6">
        <f>IF(X83&lt;0,0,X83)</f>
        <v>6.1532728014589033E-2</v>
      </c>
      <c r="AB83" s="5">
        <f t="shared" si="1"/>
        <v>0</v>
      </c>
      <c r="AC83" s="6">
        <f>Z83+AA83</f>
        <v>6.1532728014589033E-2</v>
      </c>
      <c r="AD83" s="6">
        <f>(Table134[[#This Row],[Survived]]-AC83)^2</f>
        <v>3.7862766169173899E-3</v>
      </c>
      <c r="AK83" s="16"/>
      <c r="AL83" s="16"/>
      <c r="AM83" s="16"/>
      <c r="AN83" s="17"/>
      <c r="AO83" s="17"/>
      <c r="AP83" s="16"/>
      <c r="AQ83" s="17"/>
      <c r="AR83" s="17"/>
    </row>
    <row r="84" spans="1:44" x14ac:dyDescent="0.2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Table1342[[#This Row],[Age]]/$E$1</f>
        <v>0.46250000000000002</v>
      </c>
      <c r="J84" s="6">
        <f>LOG10(Table1342[[#This Row],[Fare]]+1)</f>
        <v>0.95060822478423079</v>
      </c>
      <c r="K84">
        <f>IF(Table1342[[#This Row],[Pclass]]=1,1,0)</f>
        <v>0</v>
      </c>
      <c r="L84">
        <f>IF(Table1342[[#This Row],[Pclass]]=2,1,0)</f>
        <v>0</v>
      </c>
      <c r="M84">
        <f>IF(Table1342[[#This Row],[Embarked]]="S",1,0)</f>
        <v>1</v>
      </c>
      <c r="N84">
        <f>IF(Table1342[[#This Row],[Embarked]]="C",1,0)</f>
        <v>0</v>
      </c>
      <c r="O84">
        <f>IF(Table1342[[#This Row],[Sex]]="male",1,0)</f>
        <v>1</v>
      </c>
      <c r="P84">
        <v>1</v>
      </c>
      <c r="W84" s="5">
        <v>-0.37992225263259061</v>
      </c>
      <c r="X84" s="5">
        <v>-0.14557733571780651</v>
      </c>
      <c r="Y84" s="5">
        <v>-0.92121286740710362</v>
      </c>
      <c r="Z84" s="6">
        <f>IF(W84&lt;0,0,W84)</f>
        <v>0</v>
      </c>
      <c r="AA84" s="6">
        <f>IF(X84&lt;0,0,X84)</f>
        <v>0</v>
      </c>
      <c r="AB84" s="5">
        <f t="shared" si="1"/>
        <v>0</v>
      </c>
      <c r="AC84" s="6">
        <f>Z84+AA84</f>
        <v>0</v>
      </c>
      <c r="AD84" s="6">
        <f>(Table134[[#This Row],[Survived]]-AC84)^2</f>
        <v>0</v>
      </c>
      <c r="AK84" s="16"/>
      <c r="AL84" s="16"/>
      <c r="AM84" s="16"/>
      <c r="AN84" s="17"/>
      <c r="AO84" s="17"/>
      <c r="AP84" s="16"/>
      <c r="AQ84" s="17"/>
      <c r="AR84" s="17"/>
    </row>
    <row r="85" spans="1:44" x14ac:dyDescent="0.2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Table1342[[#This Row],[Age]]/$E$1</f>
        <v>0.35</v>
      </c>
      <c r="J85" s="6">
        <f>LOG10(Table1342[[#This Row],[Fare]]+1)</f>
        <v>0.94918501031343461</v>
      </c>
      <c r="K85">
        <f>IF(Table1342[[#This Row],[Pclass]]=1,1,0)</f>
        <v>0</v>
      </c>
      <c r="L85">
        <f>IF(Table1342[[#This Row],[Pclass]]=2,1,0)</f>
        <v>0</v>
      </c>
      <c r="M85">
        <f>IF(Table1342[[#This Row],[Embarked]]="S",1,0)</f>
        <v>1</v>
      </c>
      <c r="N85">
        <f>IF(Table1342[[#This Row],[Embarked]]="C",1,0)</f>
        <v>0</v>
      </c>
      <c r="O85">
        <f>IF(Table1342[[#This Row],[Sex]]="male",1,0)</f>
        <v>1</v>
      </c>
      <c r="P85">
        <v>1</v>
      </c>
      <c r="W85" s="5">
        <v>-0.56121956872655732</v>
      </c>
      <c r="X85" s="5">
        <v>0.11962910067448507</v>
      </c>
      <c r="Y85" s="5">
        <v>-1.08106650783872</v>
      </c>
      <c r="Z85" s="6">
        <f>IF(W85&lt;0,0,W85)</f>
        <v>0</v>
      </c>
      <c r="AA85" s="6">
        <f>IF(X85&lt;0,0,X85)</f>
        <v>0.11962910067448507</v>
      </c>
      <c r="AB85" s="5">
        <f t="shared" si="1"/>
        <v>0</v>
      </c>
      <c r="AC85" s="6">
        <f>Z85+AA85</f>
        <v>0.11962910067448507</v>
      </c>
      <c r="AD85" s="6">
        <f>(Table134[[#This Row],[Survived]]-AC85)^2</f>
        <v>1.4311121728186084E-2</v>
      </c>
      <c r="AK85" s="16"/>
      <c r="AL85" s="16"/>
      <c r="AM85" s="16"/>
      <c r="AN85" s="17"/>
      <c r="AO85" s="17"/>
      <c r="AP85" s="16"/>
      <c r="AQ85" s="17"/>
      <c r="AR85" s="17"/>
    </row>
    <row r="86" spans="1:44" x14ac:dyDescent="0.2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Table1342[[#This Row],[Age]]/$E$1</f>
        <v>0.26250000000000001</v>
      </c>
      <c r="J86" s="6">
        <f>LOG10(Table1342[[#This Row],[Fare]]+1)</f>
        <v>0.93701610746481423</v>
      </c>
      <c r="K86">
        <f>IF(Table1342[[#This Row],[Pclass]]=1,1,0)</f>
        <v>0</v>
      </c>
      <c r="L86">
        <f>IF(Table1342[[#This Row],[Pclass]]=2,1,0)</f>
        <v>0</v>
      </c>
      <c r="M86">
        <f>IF(Table1342[[#This Row],[Embarked]]="S",1,0)</f>
        <v>1</v>
      </c>
      <c r="N86">
        <f>IF(Table1342[[#This Row],[Embarked]]="C",1,0)</f>
        <v>0</v>
      </c>
      <c r="O86">
        <f>IF(Table1342[[#This Row],[Sex]]="male",1,0)</f>
        <v>0</v>
      </c>
      <c r="P86">
        <v>1</v>
      </c>
      <c r="W86" s="5">
        <v>6.6562986634495599E-2</v>
      </c>
      <c r="X86" s="5">
        <v>0.40495430845381031</v>
      </c>
      <c r="Y86" s="5">
        <v>-0.55049801610343474</v>
      </c>
      <c r="Z86" s="6">
        <f>IF(W86&lt;0,0,W86)</f>
        <v>6.6562986634495599E-2</v>
      </c>
      <c r="AA86" s="6">
        <f>IF(X86&lt;0,0,X86)</f>
        <v>0.40495430845381031</v>
      </c>
      <c r="AB86" s="5">
        <f t="shared" si="1"/>
        <v>0</v>
      </c>
      <c r="AC86" s="6">
        <f>Z86+AA86</f>
        <v>0.47151729508830592</v>
      </c>
      <c r="AD86" s="6">
        <f>(Table134[[#This Row],[Survived]]-AC86)^2</f>
        <v>0.27929396939078066</v>
      </c>
      <c r="AK86" s="16"/>
      <c r="AL86" s="16"/>
      <c r="AM86" s="16"/>
      <c r="AN86" s="17"/>
      <c r="AO86" s="17"/>
      <c r="AP86" s="16"/>
      <c r="AQ86" s="17"/>
      <c r="AR86" s="17"/>
    </row>
    <row r="87" spans="1:44" x14ac:dyDescent="0.2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Table1342[[#This Row],[Age]]/$E$1</f>
        <v>0.47499999999999998</v>
      </c>
      <c r="J87" s="6">
        <f>LOG10(Table1342[[#This Row],[Fare]]+1)</f>
        <v>0.94918501031343461</v>
      </c>
      <c r="K87">
        <f>IF(Table1342[[#This Row],[Pclass]]=1,1,0)</f>
        <v>0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>
        <f>IF(Table1342[[#This Row],[Sex]]="male",1,0)</f>
        <v>1</v>
      </c>
      <c r="P87">
        <v>1</v>
      </c>
      <c r="W87" s="5">
        <v>-0.4682611756459143</v>
      </c>
      <c r="X87" s="5">
        <v>-1.5945072428037443E-3</v>
      </c>
      <c r="Y87" s="5">
        <v>-1.1418272819171182</v>
      </c>
      <c r="Z87" s="6">
        <f>IF(W87&lt;0,0,W87)</f>
        <v>0</v>
      </c>
      <c r="AA87" s="6">
        <f>IF(X87&lt;0,0,X87)</f>
        <v>0</v>
      </c>
      <c r="AB87" s="5">
        <f t="shared" si="1"/>
        <v>0</v>
      </c>
      <c r="AC87" s="6">
        <f>Z87+AA87</f>
        <v>0</v>
      </c>
      <c r="AD87" s="6">
        <f>(Table134[[#This Row],[Survived]]-AC87)^2</f>
        <v>0</v>
      </c>
      <c r="AK87" s="16"/>
      <c r="AL87" s="16"/>
      <c r="AM87" s="16"/>
      <c r="AN87" s="17"/>
      <c r="AO87" s="17"/>
      <c r="AP87" s="16"/>
      <c r="AQ87" s="17"/>
      <c r="AR87" s="17"/>
    </row>
    <row r="88" spans="1:44" x14ac:dyDescent="0.2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Table1342[[#This Row],[Age]]/$E$1</f>
        <v>0.58750000000000002</v>
      </c>
      <c r="J88" s="6">
        <f>LOG10(Table1342[[#This Row],[Fare]]+1)</f>
        <v>1.7242758696007889</v>
      </c>
      <c r="K88">
        <f>IF(Table1342[[#This Row],[Pclass]]=1,1,0)</f>
        <v>1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>
        <f>IF(Table1342[[#This Row],[Sex]]="male",1,0)</f>
        <v>1</v>
      </c>
      <c r="P88">
        <v>1</v>
      </c>
      <c r="W88" s="5">
        <v>-0.18884766665182975</v>
      </c>
      <c r="X88" s="5">
        <v>0.2850620477490497</v>
      </c>
      <c r="Y88" s="5">
        <v>-1.2018852111867233</v>
      </c>
      <c r="Z88" s="6">
        <f>IF(W88&lt;0,0,W88)</f>
        <v>0</v>
      </c>
      <c r="AA88" s="6">
        <f>IF(X88&lt;0,0,X88)</f>
        <v>0.2850620477490497</v>
      </c>
      <c r="AB88" s="5">
        <f t="shared" si="1"/>
        <v>0</v>
      </c>
      <c r="AC88" s="6">
        <f>Z88+AA88</f>
        <v>0.2850620477490497</v>
      </c>
      <c r="AD88" s="6">
        <f>(Table134[[#This Row],[Survived]]-AC88)^2</f>
        <v>8.1260371066881484E-2</v>
      </c>
      <c r="AK88" s="16"/>
      <c r="AL88" s="16"/>
      <c r="AM88" s="16"/>
      <c r="AN88" s="17"/>
      <c r="AO88" s="17"/>
      <c r="AP88" s="16"/>
      <c r="AQ88" s="17"/>
      <c r="AR88" s="17"/>
    </row>
    <row r="89" spans="1:44" x14ac:dyDescent="0.2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Table1342[[#This Row],[Age]]/$E$1</f>
        <v>0.18124999999999999</v>
      </c>
      <c r="J89" s="6">
        <f>LOG10(Table1342[[#This Row],[Fare]]+1)</f>
        <v>1.1890465283525415</v>
      </c>
      <c r="K89">
        <f>IF(Table1342[[#This Row],[Pclass]]=1,1,0)</f>
        <v>0</v>
      </c>
      <c r="L89">
        <f>IF(Table1342[[#This Row],[Pclass]]=2,1,0)</f>
        <v>0</v>
      </c>
      <c r="M89">
        <f>IF(Table1342[[#This Row],[Embarked]]="S",1,0)</f>
        <v>0</v>
      </c>
      <c r="N89">
        <f>IF(Table1342[[#This Row],[Embarked]]="C",1,0)</f>
        <v>1</v>
      </c>
      <c r="O89">
        <f>IF(Table1342[[#This Row],[Sex]]="male",1,0)</f>
        <v>0</v>
      </c>
      <c r="P89">
        <v>1</v>
      </c>
      <c r="W89" s="5">
        <v>-9.9899159801634357E-2</v>
      </c>
      <c r="X89" s="5">
        <v>0.53899002792284223</v>
      </c>
      <c r="Y89" s="5">
        <v>-0.59940004741286113</v>
      </c>
      <c r="Z89" s="6">
        <f>IF(W89&lt;0,0,W89)</f>
        <v>0</v>
      </c>
      <c r="AA89" s="6">
        <f>IF(X89&lt;0,0,X89)</f>
        <v>0.53899002792284223</v>
      </c>
      <c r="AB89" s="5">
        <f t="shared" si="1"/>
        <v>0</v>
      </c>
      <c r="AC89" s="6">
        <f>Z89+AA89</f>
        <v>0.53899002792284223</v>
      </c>
      <c r="AD89" s="6">
        <f>(Table134[[#This Row],[Survived]]-AC89)^2</f>
        <v>0.29051025020026627</v>
      </c>
      <c r="AK89" s="16"/>
      <c r="AL89" s="16"/>
      <c r="AM89" s="16"/>
      <c r="AN89" s="17"/>
      <c r="AO89" s="17"/>
      <c r="AP89" s="16"/>
      <c r="AQ89" s="17"/>
      <c r="AR89" s="17"/>
    </row>
    <row r="90" spans="1:44" x14ac:dyDescent="0.2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Table1342[[#This Row],[Age]]/$E$1</f>
        <v>0.27500000000000002</v>
      </c>
      <c r="J90" s="6">
        <f>LOG10(Table1342[[#This Row],[Fare]]+1)</f>
        <v>0.9566485792052033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>
        <f>IF(Table1342[[#This Row],[Sex]]="male",1,0)</f>
        <v>1</v>
      </c>
      <c r="P90">
        <v>1</v>
      </c>
      <c r="W90" s="5">
        <v>-0.61809269868203942</v>
      </c>
      <c r="X90" s="5">
        <v>0.19289164757490873</v>
      </c>
      <c r="Y90" s="5">
        <v>-1.0479050876435003</v>
      </c>
      <c r="Z90" s="6">
        <f>IF(W90&lt;0,0,W90)</f>
        <v>0</v>
      </c>
      <c r="AA90" s="6">
        <f>IF(X90&lt;0,0,X90)</f>
        <v>0.19289164757490873</v>
      </c>
      <c r="AB90" s="5">
        <f t="shared" si="1"/>
        <v>0</v>
      </c>
      <c r="AC90" s="6">
        <f>Z90+AA90</f>
        <v>0.19289164757490873</v>
      </c>
      <c r="AD90" s="6">
        <f>(Table134[[#This Row],[Survived]]-AC90)^2</f>
        <v>3.7207187704162793E-2</v>
      </c>
      <c r="AK90" s="16"/>
      <c r="AL90" s="16"/>
      <c r="AM90" s="16"/>
      <c r="AN90" s="17"/>
      <c r="AO90" s="17"/>
      <c r="AP90" s="16"/>
      <c r="AQ90" s="17"/>
      <c r="AR90" s="17"/>
    </row>
    <row r="91" spans="1:44" x14ac:dyDescent="0.2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Table1342[[#This Row],[Age]]/$E$1</f>
        <v>0.25</v>
      </c>
      <c r="J91" s="6">
        <f>LOG10(Table1342[[#This Row],[Fare]]+1)</f>
        <v>1.034427905025403</v>
      </c>
      <c r="K91">
        <f>IF(Table1342[[#This Row],[Pclass]]=1,1,0)</f>
        <v>0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>
        <f>IF(Table1342[[#This Row],[Sex]]="male",1,0)</f>
        <v>0</v>
      </c>
      <c r="P91">
        <v>1</v>
      </c>
      <c r="W91" s="5">
        <v>9.1857298767534359E-2</v>
      </c>
      <c r="X91" s="5">
        <v>0.34586994891376432</v>
      </c>
      <c r="Y91" s="5">
        <v>-0.47984433109897617</v>
      </c>
      <c r="Z91" s="6">
        <f>IF(W91&lt;0,0,W91)</f>
        <v>9.1857298767534359E-2</v>
      </c>
      <c r="AA91" s="6">
        <f>IF(X91&lt;0,0,X91)</f>
        <v>0.34586994891376432</v>
      </c>
      <c r="AB91" s="5">
        <f t="shared" si="1"/>
        <v>0</v>
      </c>
      <c r="AC91" s="6">
        <f>Z91+AA91</f>
        <v>0.43772724768129867</v>
      </c>
      <c r="AD91" s="6">
        <f>(Table134[[#This Row],[Survived]]-AC91)^2</f>
        <v>0.191605143362645</v>
      </c>
      <c r="AK91" s="16"/>
      <c r="AL91" s="16"/>
      <c r="AM91" s="16"/>
      <c r="AN91" s="17"/>
      <c r="AO91" s="17"/>
      <c r="AP91" s="16"/>
      <c r="AQ91" s="17"/>
      <c r="AR91" s="17"/>
    </row>
    <row r="92" spans="1:44" x14ac:dyDescent="0.2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Table1342[[#This Row],[Age]]/$E$1</f>
        <v>0.21249999999999999</v>
      </c>
      <c r="J92" s="6">
        <f>LOG10(Table1342[[#This Row],[Fare]]+1)</f>
        <v>1.1891617314183722</v>
      </c>
      <c r="K92">
        <f>IF(Table1342[[#This Row],[Pclass]]=1,1,0)</f>
        <v>0</v>
      </c>
      <c r="L92">
        <f>IF(Table1342[[#This Row],[Pclass]]=2,1,0)</f>
        <v>0</v>
      </c>
      <c r="M92">
        <f>IF(Table1342[[#This Row],[Embarked]]="S",1,0)</f>
        <v>0</v>
      </c>
      <c r="N92">
        <f>IF(Table1342[[#This Row],[Embarked]]="C",1,0)</f>
        <v>1</v>
      </c>
      <c r="O92">
        <f>IF(Table1342[[#This Row],[Sex]]="male",1,0)</f>
        <v>0</v>
      </c>
      <c r="P92">
        <v>1</v>
      </c>
      <c r="W92" s="5">
        <v>-0.12559858898935217</v>
      </c>
      <c r="X92" s="5">
        <v>0.58679525447815772</v>
      </c>
      <c r="Y92" s="5">
        <v>-0.72222443278137183</v>
      </c>
      <c r="Z92" s="6">
        <f>IF(W92&lt;0,0,W92)</f>
        <v>0</v>
      </c>
      <c r="AA92" s="6">
        <f>IF(X92&lt;0,0,X92)</f>
        <v>0.58679525447815772</v>
      </c>
      <c r="AB92" s="5">
        <f t="shared" si="1"/>
        <v>0</v>
      </c>
      <c r="AC92" s="6">
        <f>Z92+AA92</f>
        <v>0.58679525447815772</v>
      </c>
      <c r="AD92" s="6">
        <f>(Table134[[#This Row],[Survived]]-AC92)^2</f>
        <v>0.34432867067808587</v>
      </c>
      <c r="AK92" s="16"/>
      <c r="AL92" s="16"/>
      <c r="AM92" s="16"/>
      <c r="AN92" s="17"/>
      <c r="AO92" s="17"/>
      <c r="AP92" s="16"/>
      <c r="AQ92" s="17"/>
      <c r="AR92" s="17"/>
    </row>
    <row r="93" spans="1:44" x14ac:dyDescent="0.2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Table1342[[#This Row],[Age]]/$E$1</f>
        <v>0.26250000000000001</v>
      </c>
      <c r="J93" s="6">
        <f>LOG10(Table1342[[#This Row],[Fare]]+1)</f>
        <v>0.95060822478423079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>
        <f>IF(Table1342[[#This Row],[Sex]]="male",1,0)</f>
        <v>1</v>
      </c>
      <c r="P93">
        <v>1</v>
      </c>
      <c r="W93" s="5">
        <v>-0.62649983746484184</v>
      </c>
      <c r="X93" s="5">
        <v>0.20458638245438265</v>
      </c>
      <c r="Y93" s="5">
        <v>-1.0391622920205015</v>
      </c>
      <c r="Z93" s="6">
        <f>IF(W93&lt;0,0,W93)</f>
        <v>0</v>
      </c>
      <c r="AA93" s="6">
        <f>IF(X93&lt;0,0,X93)</f>
        <v>0.20458638245438265</v>
      </c>
      <c r="AB93" s="5">
        <f t="shared" si="1"/>
        <v>0</v>
      </c>
      <c r="AC93" s="6">
        <f>Z93+AA93</f>
        <v>0.20458638245438265</v>
      </c>
      <c r="AD93" s="6">
        <f>(Table134[[#This Row],[Survived]]-AC93)^2</f>
        <v>4.1855587885770928E-2</v>
      </c>
      <c r="AK93" s="16"/>
      <c r="AL93" s="16"/>
      <c r="AM93" s="16"/>
      <c r="AN93" s="17"/>
      <c r="AO93" s="17"/>
      <c r="AP93" s="16"/>
      <c r="AQ93" s="17"/>
      <c r="AR93" s="17"/>
    </row>
    <row r="94" spans="1:44" x14ac:dyDescent="0.2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Table1342[[#This Row],[Age]]/$E$1</f>
        <v>0.88124999999999998</v>
      </c>
      <c r="J94" s="6">
        <f>LOG10(Table1342[[#This Row],[Fare]]+1)</f>
        <v>0.94200805302231327</v>
      </c>
      <c r="K94">
        <f>IF(Table1342[[#This Row],[Pclass]]=1,1,0)</f>
        <v>0</v>
      </c>
      <c r="L94">
        <f>IF(Table1342[[#This Row],[Pclass]]=2,1,0)</f>
        <v>0</v>
      </c>
      <c r="M94">
        <f>IF(Table1342[[#This Row],[Embarked]]="S",1,0)</f>
        <v>0</v>
      </c>
      <c r="N94">
        <f>IF(Table1342[[#This Row],[Embarked]]="C",1,0)</f>
        <v>0</v>
      </c>
      <c r="O94">
        <f>IF(Table1342[[#This Row],[Sex]]="male",1,0)</f>
        <v>1</v>
      </c>
      <c r="P94">
        <v>1</v>
      </c>
      <c r="W94" s="5">
        <v>-0.10248264582802666</v>
      </c>
      <c r="X94" s="5">
        <v>-0.43086243175625316</v>
      </c>
      <c r="Y94" s="5">
        <v>-1.4010732527066156</v>
      </c>
      <c r="Z94" s="6">
        <f>IF(W94&lt;0,0,W94)</f>
        <v>0</v>
      </c>
      <c r="AA94" s="6">
        <f>IF(X94&lt;0,0,X94)</f>
        <v>0</v>
      </c>
      <c r="AB94" s="5">
        <f t="shared" si="1"/>
        <v>0</v>
      </c>
      <c r="AC94" s="6">
        <f>Z94+AA94</f>
        <v>0</v>
      </c>
      <c r="AD94" s="6">
        <f>(Table134[[#This Row],[Survived]]-AC94)^2</f>
        <v>0</v>
      </c>
      <c r="AK94" s="16"/>
      <c r="AL94" s="16"/>
      <c r="AM94" s="16"/>
      <c r="AN94" s="17"/>
      <c r="AO94" s="17"/>
      <c r="AP94" s="16"/>
      <c r="AQ94" s="17"/>
      <c r="AR94" s="17"/>
    </row>
    <row r="95" spans="1:44" x14ac:dyDescent="0.2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Table1342[[#This Row],[Age]]/$E$1</f>
        <v>0.36249999999999999</v>
      </c>
      <c r="J95" s="6">
        <f>LOG10(Table1342[[#This Row],[Fare]]+1)</f>
        <v>1.3424226808222062</v>
      </c>
      <c r="K95">
        <f>IF(Table1342[[#This Row],[Pclass]]=1,1,0)</f>
        <v>0</v>
      </c>
      <c r="L95">
        <f>IF(Table1342[[#This Row],[Pclass]]=2,1,0)</f>
        <v>1</v>
      </c>
      <c r="M95">
        <f>IF(Table1342[[#This Row],[Embarked]]="S",1,0)</f>
        <v>1</v>
      </c>
      <c r="N95">
        <f>IF(Table1342[[#This Row],[Embarked]]="C",1,0)</f>
        <v>0</v>
      </c>
      <c r="O95">
        <f>IF(Table1342[[#This Row],[Sex]]="male",1,0)</f>
        <v>1</v>
      </c>
      <c r="P95">
        <v>1</v>
      </c>
      <c r="W95" s="5">
        <v>-6.8963747647250523E-2</v>
      </c>
      <c r="X95" s="5">
        <v>7.935073272300458E-2</v>
      </c>
      <c r="Y95" s="5">
        <v>0.14972427730021881</v>
      </c>
      <c r="Z95" s="6">
        <f>IF(W95&lt;0,0,W95)</f>
        <v>0</v>
      </c>
      <c r="AA95" s="6">
        <f>IF(X95&lt;0,0,X95)</f>
        <v>7.935073272300458E-2</v>
      </c>
      <c r="AB95" s="5">
        <f t="shared" si="1"/>
        <v>0.14972427730021881</v>
      </c>
      <c r="AC95" s="6">
        <f>Z95+AA95</f>
        <v>7.935073272300458E-2</v>
      </c>
      <c r="AD95" s="6">
        <f>(Table134[[#This Row],[Survived]]-AC95)^2</f>
        <v>6.2965387836777095E-3</v>
      </c>
      <c r="AK95" s="16"/>
      <c r="AL95" s="16"/>
      <c r="AM95" s="16"/>
      <c r="AN95" s="17"/>
      <c r="AO95" s="17"/>
      <c r="AP95" s="16"/>
      <c r="AQ95" s="17"/>
      <c r="AR95" s="17"/>
    </row>
    <row r="96" spans="1:44" x14ac:dyDescent="0.2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Table1342[[#This Row],[Age]]/$E$1</f>
        <v>0.3</v>
      </c>
      <c r="J96" s="6">
        <f>LOG10(Table1342[[#This Row],[Fare]]+1)</f>
        <v>2.3953627429574396</v>
      </c>
      <c r="K96">
        <f>IF(Table1342[[#This Row],[Pclass]]=1,1,0)</f>
        <v>1</v>
      </c>
      <c r="L96">
        <f>IF(Table1342[[#This Row],[Pclass]]=2,1,0)</f>
        <v>0</v>
      </c>
      <c r="M96">
        <f>IF(Table1342[[#This Row],[Embarked]]="S",1,0)</f>
        <v>0</v>
      </c>
      <c r="N96">
        <f>IF(Table1342[[#This Row],[Embarked]]="C",1,0)</f>
        <v>1</v>
      </c>
      <c r="O96">
        <f>IF(Table1342[[#This Row],[Sex]]="male",1,0)</f>
        <v>1</v>
      </c>
      <c r="P96">
        <v>1</v>
      </c>
      <c r="W96" s="5">
        <v>-0.65190450537362832</v>
      </c>
      <c r="X96" s="5">
        <v>0.74369296227839266</v>
      </c>
      <c r="Y96" s="5">
        <v>-1.2913498608807645</v>
      </c>
      <c r="Z96" s="6">
        <f>IF(W96&lt;0,0,W96)</f>
        <v>0</v>
      </c>
      <c r="AA96" s="6">
        <f>IF(X96&lt;0,0,X96)</f>
        <v>0.74369296227839266</v>
      </c>
      <c r="AB96" s="5">
        <f t="shared" si="1"/>
        <v>0</v>
      </c>
      <c r="AC96" s="6">
        <f>Z96+AA96</f>
        <v>0.74369296227839266</v>
      </c>
      <c r="AD96" s="6">
        <f>(Table134[[#This Row],[Survived]]-AC96)^2</f>
        <v>0.55307922214241079</v>
      </c>
      <c r="AK96" s="16"/>
      <c r="AL96" s="16"/>
      <c r="AM96" s="16"/>
      <c r="AN96" s="17"/>
      <c r="AO96" s="17"/>
      <c r="AP96" s="16"/>
      <c r="AQ96" s="17"/>
      <c r="AR96" s="17"/>
    </row>
    <row r="97" spans="1:44" x14ac:dyDescent="0.2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Table1342[[#This Row],[Age]]/$E$1</f>
        <v>2.5000000000000001E-2</v>
      </c>
      <c r="J97" s="6">
        <f>LOG10(Table1342[[#This Row],[Fare]]+1)</f>
        <v>1.5088662509384578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>
        <f>IF(Table1342[[#This Row],[Sex]]="male",1,0)</f>
        <v>0</v>
      </c>
      <c r="P97">
        <v>1</v>
      </c>
      <c r="W97" s="5">
        <v>-6.3777681287284199E-2</v>
      </c>
      <c r="X97" s="5">
        <v>0.39696378193276838</v>
      </c>
      <c r="Y97" s="5">
        <v>4.6362330580709918E-2</v>
      </c>
      <c r="Z97" s="6">
        <f>IF(W97&lt;0,0,W97)</f>
        <v>0</v>
      </c>
      <c r="AA97" s="6">
        <f>IF(X97&lt;0,0,X97)</f>
        <v>0.39696378193276838</v>
      </c>
      <c r="AB97" s="5">
        <f t="shared" si="1"/>
        <v>4.6362330580709918E-2</v>
      </c>
      <c r="AC97" s="6">
        <f>Z97+AA97</f>
        <v>0.39696378193276838</v>
      </c>
      <c r="AD97" s="6">
        <f>(Table134[[#This Row],[Survived]]-AC97)^2</f>
        <v>0.15758024416636648</v>
      </c>
      <c r="AK97" s="16"/>
      <c r="AL97" s="16"/>
      <c r="AM97" s="16"/>
      <c r="AN97" s="17"/>
      <c r="AO97" s="17"/>
      <c r="AP97" s="16"/>
      <c r="AQ97" s="17"/>
      <c r="AR97" s="17"/>
    </row>
    <row r="98" spans="1:44" x14ac:dyDescent="0.2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Table1342[[#This Row],[Age]]/$E$1</f>
        <v>0.26250000000000001</v>
      </c>
      <c r="J98" s="6">
        <f>LOG10(Table1342[[#This Row],[Fare]]+1)</f>
        <v>1.8721562727482928</v>
      </c>
      <c r="K98">
        <f>IF(Table1342[[#This Row],[Pclass]]=1,1,0)</f>
        <v>0</v>
      </c>
      <c r="L98">
        <f>IF(Table1342[[#This Row],[Pclass]]=2,1,0)</f>
        <v>1</v>
      </c>
      <c r="M98">
        <f>IF(Table1342[[#This Row],[Embarked]]="S",1,0)</f>
        <v>1</v>
      </c>
      <c r="N98">
        <f>IF(Table1342[[#This Row],[Embarked]]="C",1,0)</f>
        <v>0</v>
      </c>
      <c r="O98">
        <f>IF(Table1342[[#This Row],[Sex]]="male",1,0)</f>
        <v>1</v>
      </c>
      <c r="P98">
        <v>1</v>
      </c>
      <c r="W98" s="5">
        <v>-0.1723466123805085</v>
      </c>
      <c r="X98" s="5">
        <v>0.13572905008951613</v>
      </c>
      <c r="Y98" s="5">
        <v>7.2047464758775159E-2</v>
      </c>
      <c r="Z98" s="6">
        <f>IF(W98&lt;0,0,W98)</f>
        <v>0</v>
      </c>
      <c r="AA98" s="6">
        <f>IF(X98&lt;0,0,X98)</f>
        <v>0.13572905008951613</v>
      </c>
      <c r="AB98" s="5">
        <f t="shared" si="1"/>
        <v>7.2047464758775159E-2</v>
      </c>
      <c r="AC98" s="6">
        <f>Z98+AA98</f>
        <v>0.13572905008951613</v>
      </c>
      <c r="AD98" s="6">
        <f>(Table134[[#This Row],[Survived]]-AC98)^2</f>
        <v>1.842237503820238E-2</v>
      </c>
      <c r="AK98" s="16"/>
      <c r="AL98" s="16"/>
      <c r="AM98" s="16"/>
      <c r="AN98" s="17"/>
      <c r="AO98" s="17"/>
      <c r="AP98" s="16"/>
      <c r="AQ98" s="17"/>
      <c r="AR98" s="17"/>
    </row>
    <row r="99" spans="1:44" x14ac:dyDescent="0.2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Table1342[[#This Row],[Age]]/$E$1</f>
        <v>0.40625</v>
      </c>
      <c r="J99" s="6">
        <f>LOG10(Table1342[[#This Row],[Fare]]+1)</f>
        <v>1.492352435460081</v>
      </c>
      <c r="K99">
        <f>IF(Table1342[[#This Row],[Pclass]]=1,1,0)</f>
        <v>0</v>
      </c>
      <c r="L99">
        <f>IF(Table1342[[#This Row],[Pclass]]=2,1,0)</f>
        <v>1</v>
      </c>
      <c r="M99">
        <f>IF(Table1342[[#This Row],[Embarked]]="S",1,0)</f>
        <v>0</v>
      </c>
      <c r="N99">
        <f>IF(Table1342[[#This Row],[Embarked]]="C",1,0)</f>
        <v>1</v>
      </c>
      <c r="O99">
        <f>IF(Table1342[[#This Row],[Sex]]="male",1,0)</f>
        <v>1</v>
      </c>
      <c r="P99">
        <v>1</v>
      </c>
      <c r="W99" s="5">
        <v>-0.17636779225077556</v>
      </c>
      <c r="X99" s="5">
        <v>0.16303761690760465</v>
      </c>
      <c r="Y99" s="5">
        <v>-2.2446076434267936E-2</v>
      </c>
      <c r="Z99" s="6">
        <f>IF(W99&lt;0,0,W99)</f>
        <v>0</v>
      </c>
      <c r="AA99" s="6">
        <f>IF(X99&lt;0,0,X99)</f>
        <v>0.16303761690760465</v>
      </c>
      <c r="AB99" s="5">
        <f t="shared" si="1"/>
        <v>0</v>
      </c>
      <c r="AC99" s="6">
        <f>Z99+AA99</f>
        <v>0.16303761690760465</v>
      </c>
      <c r="AD99" s="6">
        <f>(Table134[[#This Row],[Survived]]-AC99)^2</f>
        <v>2.6581264526910856E-2</v>
      </c>
      <c r="AK99" s="16"/>
      <c r="AL99" s="16"/>
      <c r="AM99" s="16"/>
      <c r="AN99" s="17"/>
      <c r="AO99" s="17"/>
      <c r="AP99" s="16"/>
      <c r="AQ99" s="17"/>
      <c r="AR99" s="17"/>
    </row>
    <row r="100" spans="1:44" x14ac:dyDescent="0.2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Table1342[[#This Row],[Age]]/$E$1</f>
        <v>0.40625</v>
      </c>
      <c r="J100" s="6">
        <f>LOG10(Table1342[[#This Row],[Fare]]+1)</f>
        <v>1.146128035678238</v>
      </c>
      <c r="K100">
        <f>IF(Table1342[[#This Row],[Pclass]]=1,1,0)</f>
        <v>0</v>
      </c>
      <c r="L100">
        <f>IF(Table1342[[#This Row],[Pclass]]=2,1,0)</f>
        <v>1</v>
      </c>
      <c r="M100">
        <f>IF(Table1342[[#This Row],[Embarked]]="S",1,0)</f>
        <v>1</v>
      </c>
      <c r="N100">
        <f>IF(Table1342[[#This Row],[Embarked]]="C",1,0)</f>
        <v>0</v>
      </c>
      <c r="O100">
        <f>IF(Table1342[[#This Row],[Sex]]="male",1,0)</f>
        <v>0</v>
      </c>
      <c r="P100">
        <v>1</v>
      </c>
      <c r="W100" s="5">
        <v>0.6345929502221429</v>
      </c>
      <c r="X100" s="5">
        <v>0.30245897285743528</v>
      </c>
      <c r="Y100" s="5">
        <v>0.59019914463449852</v>
      </c>
      <c r="Z100" s="6">
        <f>IF(W100&lt;0,0,W100)</f>
        <v>0.6345929502221429</v>
      </c>
      <c r="AA100" s="6">
        <f>IF(X100&lt;0,0,X100)</f>
        <v>0.30245897285743528</v>
      </c>
      <c r="AB100" s="5">
        <f t="shared" si="1"/>
        <v>0.59019914463449852</v>
      </c>
      <c r="AC100" s="6">
        <f>Z100+AA100</f>
        <v>0.93705192307957819</v>
      </c>
      <c r="AD100" s="6">
        <f>(Table134[[#This Row],[Survived]]-AC100)^2</f>
        <v>3.9624603879793415E-3</v>
      </c>
      <c r="AK100" s="16"/>
      <c r="AL100" s="16"/>
      <c r="AM100" s="16"/>
      <c r="AN100" s="17"/>
      <c r="AO100" s="17"/>
      <c r="AP100" s="16"/>
      <c r="AQ100" s="17"/>
      <c r="AR100" s="17"/>
    </row>
    <row r="101" spans="1:44" x14ac:dyDescent="0.2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Table1342[[#This Row],[Age]]/$E$1</f>
        <v>0.67500000000000004</v>
      </c>
      <c r="J101" s="6">
        <f>LOG10(Table1342[[#This Row],[Fare]]+1)</f>
        <v>1.8936924247093643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>
        <f>IF(Table1342[[#This Row],[Sex]]="male",1,0)</f>
        <v>1</v>
      </c>
      <c r="P101">
        <v>1</v>
      </c>
      <c r="W101" s="5">
        <v>-0.1813392343249641</v>
      </c>
      <c r="X101" s="5">
        <v>0.22900557537770644</v>
      </c>
      <c r="Y101" s="5">
        <v>-1.1674403634282922</v>
      </c>
      <c r="Z101" s="6">
        <f>IF(W101&lt;0,0,W101)</f>
        <v>0</v>
      </c>
      <c r="AA101" s="6">
        <f>IF(X101&lt;0,0,X101)</f>
        <v>0.22900557537770644</v>
      </c>
      <c r="AB101" s="5">
        <f t="shared" si="1"/>
        <v>0</v>
      </c>
      <c r="AC101" s="6">
        <f>Z101+AA101</f>
        <v>0.22900557537770644</v>
      </c>
      <c r="AD101" s="6">
        <f>(Table134[[#This Row],[Survived]]-AC101)^2</f>
        <v>5.2443553554074387E-2</v>
      </c>
      <c r="AK101" s="16"/>
      <c r="AL101" s="16"/>
      <c r="AM101" s="16"/>
      <c r="AN101" s="17"/>
      <c r="AO101" s="17"/>
      <c r="AP101" s="16"/>
      <c r="AQ101" s="17"/>
      <c r="AR101" s="17"/>
    </row>
    <row r="102" spans="1:44" x14ac:dyDescent="0.2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Table1342[[#This Row],[Age]]/$E$1</f>
        <v>0.15</v>
      </c>
      <c r="J102" s="6">
        <f>LOG10(Table1342[[#This Row],[Fare]]+1)</f>
        <v>1.0878417322991751</v>
      </c>
      <c r="K102">
        <f>IF(Table1342[[#This Row],[Pclass]]=1,1,0)</f>
        <v>0</v>
      </c>
      <c r="L102">
        <f>IF(Table1342[[#This Row],[Pclass]]=2,1,0)</f>
        <v>0</v>
      </c>
      <c r="M102">
        <f>IF(Table1342[[#This Row],[Embarked]]="S",1,0)</f>
        <v>0</v>
      </c>
      <c r="N102">
        <f>IF(Table1342[[#This Row],[Embarked]]="C",1,0)</f>
        <v>1</v>
      </c>
      <c r="O102">
        <f>IF(Table1342[[#This Row],[Sex]]="male",1,0)</f>
        <v>1</v>
      </c>
      <c r="P102">
        <v>1</v>
      </c>
      <c r="W102" s="5">
        <v>-0.79931183198385602</v>
      </c>
      <c r="X102" s="5">
        <v>0.36080097502598008</v>
      </c>
      <c r="Y102" s="5">
        <v>-1.0221931600194929</v>
      </c>
      <c r="Z102" s="6">
        <f>IF(W102&lt;0,0,W102)</f>
        <v>0</v>
      </c>
      <c r="AA102" s="6">
        <f>IF(X102&lt;0,0,X102)</f>
        <v>0.36080097502598008</v>
      </c>
      <c r="AB102" s="5">
        <f t="shared" si="1"/>
        <v>0</v>
      </c>
      <c r="AC102" s="6">
        <f>Z102+AA102</f>
        <v>0.36080097502598008</v>
      </c>
      <c r="AD102" s="6">
        <f>(Table134[[#This Row],[Survived]]-AC102)^2</f>
        <v>0.40857539352773775</v>
      </c>
      <c r="AK102" s="16"/>
      <c r="AL102" s="16"/>
      <c r="AM102" s="16"/>
      <c r="AN102" s="17"/>
      <c r="AO102" s="17"/>
      <c r="AP102" s="16"/>
      <c r="AQ102" s="17"/>
      <c r="AR102" s="17"/>
    </row>
    <row r="103" spans="1:44" x14ac:dyDescent="0.2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Table1342[[#This Row],[Age]]/$E$1</f>
        <v>0.3</v>
      </c>
      <c r="J103" s="6">
        <f>LOG10(Table1342[[#This Row],[Fare]]+1)</f>
        <v>0.9107150957411293</v>
      </c>
      <c r="K103">
        <f>IF(Table1342[[#This Row],[Pclass]]=1,1,0)</f>
        <v>0</v>
      </c>
      <c r="L103">
        <f>IF(Table1342[[#This Row],[Pclass]]=2,1,0)</f>
        <v>0</v>
      </c>
      <c r="M103">
        <f>IF(Table1342[[#This Row],[Embarked]]="S",1,0)</f>
        <v>1</v>
      </c>
      <c r="N103">
        <f>IF(Table1342[[#This Row],[Embarked]]="C",1,0)</f>
        <v>0</v>
      </c>
      <c r="O103">
        <f>IF(Table1342[[#This Row],[Sex]]="male",1,0)</f>
        <v>1</v>
      </c>
      <c r="P103">
        <v>1</v>
      </c>
      <c r="W103" s="5">
        <v>-0.59274295455573189</v>
      </c>
      <c r="X103" s="5">
        <v>0.16539507247418506</v>
      </c>
      <c r="Y103" s="5">
        <v>-1.0397783567345182</v>
      </c>
      <c r="Z103" s="6">
        <f>IF(W103&lt;0,0,W103)</f>
        <v>0</v>
      </c>
      <c r="AA103" s="6">
        <f>IF(X103&lt;0,0,X103)</f>
        <v>0.16539507247418506</v>
      </c>
      <c r="AB103" s="5">
        <f t="shared" si="1"/>
        <v>0</v>
      </c>
      <c r="AC103" s="6">
        <f>Z103+AA103</f>
        <v>0.16539507247418506</v>
      </c>
      <c r="AD103" s="6">
        <f>(Table134[[#This Row],[Survived]]-AC103)^2</f>
        <v>0.6965653850503708</v>
      </c>
      <c r="AK103" s="16"/>
      <c r="AL103" s="16"/>
      <c r="AM103" s="16"/>
      <c r="AN103" s="17"/>
      <c r="AO103" s="17"/>
      <c r="AP103" s="16"/>
      <c r="AQ103" s="17"/>
      <c r="AR103" s="17"/>
    </row>
    <row r="104" spans="1:44" x14ac:dyDescent="0.2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Table1342[[#This Row],[Age]]/$E$1</f>
        <v>0.5625</v>
      </c>
      <c r="J104" s="6">
        <f>LOG10(Table1342[[#This Row],[Fare]]+1)</f>
        <v>0.90173069172921871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1</v>
      </c>
      <c r="N104">
        <f>IF(Table1342[[#This Row],[Embarked]]="C",1,0)</f>
        <v>0</v>
      </c>
      <c r="O104">
        <f>IF(Table1342[[#This Row],[Sex]]="male",1,0)</f>
        <v>1</v>
      </c>
      <c r="P104">
        <v>1</v>
      </c>
      <c r="W104" s="5">
        <v>-0.39620847874315879</v>
      </c>
      <c r="X104" s="5">
        <v>-8.9810553578016039E-2</v>
      </c>
      <c r="Y104" s="5">
        <v>-1.1634095140820369</v>
      </c>
      <c r="Z104" s="6">
        <f>IF(W104&lt;0,0,W104)</f>
        <v>0</v>
      </c>
      <c r="AA104" s="6">
        <f>IF(X104&lt;0,0,X104)</f>
        <v>0</v>
      </c>
      <c r="AB104" s="5">
        <f t="shared" si="1"/>
        <v>0</v>
      </c>
      <c r="AC104" s="6">
        <f>Z104+AA104</f>
        <v>0</v>
      </c>
      <c r="AD104" s="6">
        <f>(Table134[[#This Row],[Survived]]-AC104)^2</f>
        <v>0</v>
      </c>
      <c r="AK104" s="16"/>
      <c r="AL104" s="16"/>
      <c r="AM104" s="16"/>
      <c r="AN104" s="17"/>
      <c r="AO104" s="17"/>
      <c r="AP104" s="16"/>
      <c r="AQ104" s="17"/>
      <c r="AR104" s="17"/>
    </row>
    <row r="105" spans="1:44" x14ac:dyDescent="0.2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Table1342[[#This Row],[Age]]/$E$1</f>
        <v>0.41249999999999998</v>
      </c>
      <c r="J105" s="6">
        <f>LOG10(Table1342[[#This Row],[Fare]]+1)</f>
        <v>0.94918501031343461</v>
      </c>
      <c r="K105">
        <f>IF(Table1342[[#This Row],[Pclass]]=1,1,0)</f>
        <v>0</v>
      </c>
      <c r="L105">
        <f>IF(Table1342[[#This Row],[Pclass]]=2,1,0)</f>
        <v>0</v>
      </c>
      <c r="M105">
        <f>IF(Table1342[[#This Row],[Embarked]]="S",1,0)</f>
        <v>0</v>
      </c>
      <c r="N105">
        <f>IF(Table1342[[#This Row],[Embarked]]="C",1,0)</f>
        <v>1</v>
      </c>
      <c r="O105">
        <f>IF(Table1342[[#This Row],[Sex]]="male",1,0)</f>
        <v>1</v>
      </c>
      <c r="P105">
        <v>1</v>
      </c>
      <c r="W105" s="5">
        <v>-0.63262110708050234</v>
      </c>
      <c r="X105" s="5">
        <v>0.17451819099145471</v>
      </c>
      <c r="Y105" s="5">
        <v>-1.1961594300004534</v>
      </c>
      <c r="Z105" s="6">
        <f>IF(W105&lt;0,0,W105)</f>
        <v>0</v>
      </c>
      <c r="AA105" s="6">
        <f>IF(X105&lt;0,0,X105)</f>
        <v>0.17451819099145471</v>
      </c>
      <c r="AB105" s="5">
        <f t="shared" si="1"/>
        <v>0</v>
      </c>
      <c r="AC105" s="6">
        <f>Z105+AA105</f>
        <v>0.17451819099145471</v>
      </c>
      <c r="AD105" s="6">
        <f>(Table134[[#This Row],[Survived]]-AC105)^2</f>
        <v>3.0456598986929866E-2</v>
      </c>
      <c r="AK105" s="16"/>
      <c r="AL105" s="16"/>
      <c r="AM105" s="16"/>
      <c r="AN105" s="17"/>
      <c r="AO105" s="17"/>
      <c r="AP105" s="16"/>
      <c r="AQ105" s="17"/>
      <c r="AR105" s="17"/>
    </row>
    <row r="106" spans="1:44" x14ac:dyDescent="0.2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Table1342[[#This Row],[Age]]/$E$1</f>
        <v>0.25</v>
      </c>
      <c r="J106" s="6">
        <f>LOG10(Table1342[[#This Row],[Fare]]+1)</f>
        <v>0.90579588036786851</v>
      </c>
      <c r="K106">
        <f>IF(Table1342[[#This Row],[Pclass]]=1,1,0)</f>
        <v>0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>
        <f>IF(Table1342[[#This Row],[Sex]]="male",1,0)</f>
        <v>1</v>
      </c>
      <c r="P106">
        <v>1</v>
      </c>
      <c r="W106" s="5">
        <v>-0.62920256132875862</v>
      </c>
      <c r="X106" s="5">
        <v>0.2135362605860221</v>
      </c>
      <c r="Y106" s="5">
        <v>-1.0133022935393914</v>
      </c>
      <c r="Z106" s="6">
        <f>IF(W106&lt;0,0,W106)</f>
        <v>0</v>
      </c>
      <c r="AA106" s="6">
        <f>IF(X106&lt;0,0,X106)</f>
        <v>0.2135362605860221</v>
      </c>
      <c r="AB106" s="5">
        <f t="shared" si="1"/>
        <v>0</v>
      </c>
      <c r="AC106" s="6">
        <f>Z106+AA106</f>
        <v>0.2135362605860221</v>
      </c>
      <c r="AD106" s="6">
        <f>(Table134[[#This Row],[Survived]]-AC106)^2</f>
        <v>4.5597734585061535E-2</v>
      </c>
      <c r="AK106" s="16"/>
      <c r="AL106" s="16"/>
      <c r="AM106" s="16"/>
      <c r="AN106" s="17"/>
      <c r="AO106" s="17"/>
      <c r="AP106" s="16"/>
      <c r="AQ106" s="17"/>
      <c r="AR106" s="17"/>
    </row>
    <row r="107" spans="1:44" x14ac:dyDescent="0.2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Table1342[[#This Row],[Age]]/$E$1</f>
        <v>0.58750000000000002</v>
      </c>
      <c r="J107" s="6">
        <f>LOG10(Table1342[[#This Row],[Fare]]+1)</f>
        <v>1.1903316981702914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>
        <f>IF(Table1342[[#This Row],[Sex]]="male",1,0)</f>
        <v>0</v>
      </c>
      <c r="P107">
        <v>1</v>
      </c>
      <c r="W107" s="5">
        <v>0.3199072691482745</v>
      </c>
      <c r="X107" s="5">
        <v>2.9603391304996118E-2</v>
      </c>
      <c r="Y107" s="5">
        <v>-0.71272740961310688</v>
      </c>
      <c r="Z107" s="6">
        <f>IF(W107&lt;0,0,W107)</f>
        <v>0.3199072691482745</v>
      </c>
      <c r="AA107" s="6">
        <f>IF(X107&lt;0,0,X107)</f>
        <v>2.9603391304996118E-2</v>
      </c>
      <c r="AB107" s="5">
        <f t="shared" si="1"/>
        <v>0</v>
      </c>
      <c r="AC107" s="6">
        <f>Z107+AA107</f>
        <v>0.34951066045327062</v>
      </c>
      <c r="AD107" s="6">
        <f>(Table134[[#This Row],[Survived]]-AC107)^2</f>
        <v>0.12215770177048142</v>
      </c>
      <c r="AK107" s="16"/>
      <c r="AL107" s="16"/>
      <c r="AM107" s="16"/>
      <c r="AN107" s="17"/>
      <c r="AO107" s="17"/>
      <c r="AP107" s="16"/>
      <c r="AQ107" s="17"/>
      <c r="AR107" s="17"/>
    </row>
    <row r="108" spans="1:44" x14ac:dyDescent="0.2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Table1342[[#This Row],[Age]]/$E$1</f>
        <v>0.36249999999999999</v>
      </c>
      <c r="J108" s="6">
        <f>LOG10(Table1342[[#This Row],[Fare]]+1)</f>
        <v>1.4313637641589874</v>
      </c>
      <c r="K108">
        <f>IF(Table1342[[#This Row],[Pclass]]=1,1,0)</f>
        <v>0</v>
      </c>
      <c r="L108">
        <f>IF(Table1342[[#This Row],[Pclass]]=2,1,0)</f>
        <v>1</v>
      </c>
      <c r="M108">
        <f>IF(Table1342[[#This Row],[Embarked]]="S",1,0)</f>
        <v>1</v>
      </c>
      <c r="N108">
        <f>IF(Table1342[[#This Row],[Embarked]]="C",1,0)</f>
        <v>0</v>
      </c>
      <c r="O108">
        <f>IF(Table1342[[#This Row],[Sex]]="male",1,0)</f>
        <v>0</v>
      </c>
      <c r="P108">
        <v>1</v>
      </c>
      <c r="W108" s="5">
        <v>0.6090136521657955</v>
      </c>
      <c r="X108" s="5">
        <v>0.28697748004503382</v>
      </c>
      <c r="Y108" s="5">
        <v>0.59312181309039946</v>
      </c>
      <c r="Z108" s="6">
        <f>IF(W108&lt;0,0,W108)</f>
        <v>0.6090136521657955</v>
      </c>
      <c r="AA108" s="6">
        <f>IF(X108&lt;0,0,X108)</f>
        <v>0.28697748004503382</v>
      </c>
      <c r="AB108" s="5">
        <f t="shared" si="1"/>
        <v>0.59312181309039946</v>
      </c>
      <c r="AC108" s="6">
        <f>Z108+AA108</f>
        <v>0.89599113221082938</v>
      </c>
      <c r="AD108" s="6">
        <f>(Table134[[#This Row],[Survived]]-AC108)^2</f>
        <v>1.0817844578785174E-2</v>
      </c>
      <c r="AK108" s="16"/>
      <c r="AL108" s="16"/>
      <c r="AM108" s="16"/>
      <c r="AN108" s="17"/>
      <c r="AO108" s="17"/>
      <c r="AP108" s="16"/>
      <c r="AQ108" s="17"/>
      <c r="AR108" s="17"/>
    </row>
    <row r="109" spans="1:44" x14ac:dyDescent="0.2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Table1342[[#This Row],[Age]]/$E$1</f>
        <v>0.3125</v>
      </c>
      <c r="J109" s="6">
        <f>LOG10(Table1342[[#This Row],[Fare]]+1)</f>
        <v>1.146128035678238</v>
      </c>
      <c r="K109">
        <f>IF(Table1342[[#This Row],[Pclass]]=1,1,0)</f>
        <v>0</v>
      </c>
      <c r="L109">
        <f>IF(Table1342[[#This Row],[Pclass]]=2,1,0)</f>
        <v>1</v>
      </c>
      <c r="M109">
        <f>IF(Table1342[[#This Row],[Embarked]]="S",1,0)</f>
        <v>1</v>
      </c>
      <c r="N109">
        <f>IF(Table1342[[#This Row],[Embarked]]="C",1,0)</f>
        <v>0</v>
      </c>
      <c r="O109">
        <f>IF(Table1342[[#This Row],[Sex]]="male",1,0)</f>
        <v>1</v>
      </c>
      <c r="P109">
        <v>1</v>
      </c>
      <c r="W109" s="5">
        <v>-0.12618889831671184</v>
      </c>
      <c r="X109" s="5">
        <v>0.1920465010532601</v>
      </c>
      <c r="Y109" s="5">
        <v>0.1531061479624562</v>
      </c>
      <c r="Z109" s="6">
        <f>IF(W109&lt;0,0,W109)</f>
        <v>0</v>
      </c>
      <c r="AA109" s="6">
        <f>IF(X109&lt;0,0,X109)</f>
        <v>0.1920465010532601</v>
      </c>
      <c r="AB109" s="5">
        <f t="shared" si="1"/>
        <v>0.1531061479624562</v>
      </c>
      <c r="AC109" s="6">
        <f>Z109+AA109</f>
        <v>0.1920465010532601</v>
      </c>
      <c r="AD109" s="6">
        <f>(Table134[[#This Row],[Survived]]-AC109)^2</f>
        <v>3.6881858566799833E-2</v>
      </c>
      <c r="AK109" s="16"/>
      <c r="AL109" s="16"/>
      <c r="AM109" s="16"/>
      <c r="AN109" s="17"/>
      <c r="AO109" s="17"/>
      <c r="AP109" s="16"/>
      <c r="AQ109" s="17"/>
      <c r="AR109" s="17"/>
    </row>
    <row r="110" spans="1:44" x14ac:dyDescent="0.2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Table1342[[#This Row],[Age]]/$E$1</f>
        <v>0.28749999999999998</v>
      </c>
      <c r="J110" s="6">
        <f>LOG10(Table1342[[#This Row],[Fare]]+1)</f>
        <v>1.2053613747144323</v>
      </c>
      <c r="K110">
        <f>IF(Table1342[[#This Row],[Pclass]]=1,1,0)</f>
        <v>0</v>
      </c>
      <c r="L110">
        <f>IF(Table1342[[#This Row],[Pclass]]=2,1,0)</f>
        <v>1</v>
      </c>
      <c r="M110">
        <f>IF(Table1342[[#This Row],[Embarked]]="S",1,0)</f>
        <v>0</v>
      </c>
      <c r="N110">
        <f>IF(Table1342[[#This Row],[Embarked]]="C",1,0)</f>
        <v>1</v>
      </c>
      <c r="O110">
        <f>IF(Table1342[[#This Row],[Sex]]="male",1,0)</f>
        <v>1</v>
      </c>
      <c r="P110">
        <v>1</v>
      </c>
      <c r="W110" s="5">
        <v>-0.27137614805123811</v>
      </c>
      <c r="X110" s="5">
        <v>0.33598553154927979</v>
      </c>
      <c r="Y110" s="5">
        <v>5.439521205176584E-2</v>
      </c>
      <c r="Z110" s="6">
        <f>IF(W110&lt;0,0,W110)</f>
        <v>0</v>
      </c>
      <c r="AA110" s="6">
        <f>IF(X110&lt;0,0,X110)</f>
        <v>0.33598553154927979</v>
      </c>
      <c r="AB110" s="5">
        <f t="shared" si="1"/>
        <v>5.439521205176584E-2</v>
      </c>
      <c r="AC110" s="6">
        <f>Z110+AA110</f>
        <v>0.33598553154927979</v>
      </c>
      <c r="AD110" s="6">
        <f>(Table134[[#This Row],[Survived]]-AC110)^2</f>
        <v>0.11288627741045208</v>
      </c>
      <c r="AK110" s="16"/>
      <c r="AL110" s="16"/>
      <c r="AM110" s="16"/>
      <c r="AN110" s="17"/>
      <c r="AO110" s="17"/>
      <c r="AP110" s="16"/>
      <c r="AQ110" s="17"/>
      <c r="AR110" s="17"/>
    </row>
    <row r="111" spans="1:44" x14ac:dyDescent="0.2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Table1342[[#This Row],[Age]]/$E$1</f>
        <v>0.23749999999999999</v>
      </c>
      <c r="J111" s="6">
        <f>LOG10(Table1342[[#This Row],[Fare]]+1)</f>
        <v>1.4358968984299505</v>
      </c>
      <c r="K111">
        <f>IF(Table1342[[#This Row],[Pclass]]=1,1,0)</f>
        <v>1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>
        <f>IF(Table1342[[#This Row],[Sex]]="male",1,0)</f>
        <v>0</v>
      </c>
      <c r="P111">
        <v>1</v>
      </c>
      <c r="W111" s="5">
        <v>0.21908696771615851</v>
      </c>
      <c r="X111" s="5">
        <v>0.83901505635334073</v>
      </c>
      <c r="Y111" s="5">
        <v>-0.11823275657385397</v>
      </c>
      <c r="Z111" s="6">
        <f>IF(W111&lt;0,0,W111)</f>
        <v>0.21908696771615851</v>
      </c>
      <c r="AA111" s="6">
        <f>IF(X111&lt;0,0,X111)</f>
        <v>0.83901505635334073</v>
      </c>
      <c r="AB111" s="5">
        <f t="shared" si="1"/>
        <v>0</v>
      </c>
      <c r="AC111" s="6">
        <f>Z111+AA111</f>
        <v>1.0581020240694992</v>
      </c>
      <c r="AD111" s="6">
        <f>(Table134[[#This Row],[Survived]]-AC111)^2</f>
        <v>3.3758452009726597E-3</v>
      </c>
      <c r="AK111" s="16"/>
      <c r="AL111" s="16"/>
      <c r="AM111" s="16"/>
      <c r="AN111" s="17"/>
      <c r="AO111" s="17"/>
      <c r="AP111" s="16"/>
      <c r="AQ111" s="17"/>
      <c r="AR111" s="17"/>
    </row>
    <row r="112" spans="1:44" x14ac:dyDescent="0.2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Table1342[[#This Row],[Age]]/$E$1</f>
        <v>0.46250000000000002</v>
      </c>
      <c r="J112" s="6">
        <f>LOG10(Table1342[[#This Row],[Fare]]+1)</f>
        <v>1.7331972651065695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>
        <f>IF(Table1342[[#This Row],[Sex]]="male",1,0)</f>
        <v>1</v>
      </c>
      <c r="P112">
        <v>1</v>
      </c>
      <c r="W112" s="5">
        <v>-0.23419656185803847</v>
      </c>
      <c r="X112" s="5">
        <v>0.3288142716629901</v>
      </c>
      <c r="Y112" s="5">
        <v>-1.0374797565255618</v>
      </c>
      <c r="Z112" s="6">
        <f>IF(W112&lt;0,0,W112)</f>
        <v>0</v>
      </c>
      <c r="AA112" s="6">
        <f>IF(X112&lt;0,0,X112)</f>
        <v>0.3288142716629901</v>
      </c>
      <c r="AB112" s="5">
        <f t="shared" si="1"/>
        <v>0</v>
      </c>
      <c r="AC112" s="6">
        <f>Z112+AA112</f>
        <v>0.3288142716629901</v>
      </c>
      <c r="AD112" s="6">
        <f>(Table134[[#This Row],[Survived]]-AC112)^2</f>
        <v>0.10811882524926265</v>
      </c>
      <c r="AK112" s="16"/>
      <c r="AL112" s="16"/>
      <c r="AM112" s="16"/>
      <c r="AN112" s="17"/>
      <c r="AO112" s="17"/>
      <c r="AP112" s="16"/>
      <c r="AQ112" s="17"/>
      <c r="AR112" s="17"/>
    </row>
    <row r="113" spans="1:44" x14ac:dyDescent="0.2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Table1342[[#This Row],[Age]]/$E$1</f>
        <v>0.2</v>
      </c>
      <c r="J113" s="6">
        <f>LOG10(Table1342[[#This Row],[Fare]]+1)</f>
        <v>1.0093106410801986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1</v>
      </c>
      <c r="N113">
        <f>IF(Table1342[[#This Row],[Embarked]]="C",1,0)</f>
        <v>0</v>
      </c>
      <c r="O113">
        <f>IF(Table1342[[#This Row],[Sex]]="male",1,0)</f>
        <v>1</v>
      </c>
      <c r="P113">
        <v>1</v>
      </c>
      <c r="W113" s="5">
        <v>-0.68161575704499611</v>
      </c>
      <c r="X113" s="5">
        <v>0.26935401446062884</v>
      </c>
      <c r="Y113" s="5">
        <v>-1.0346980668321344</v>
      </c>
      <c r="Z113" s="6">
        <f>IF(W113&lt;0,0,W113)</f>
        <v>0</v>
      </c>
      <c r="AA113" s="6">
        <f>IF(X113&lt;0,0,X113)</f>
        <v>0.26935401446062884</v>
      </c>
      <c r="AB113" s="5">
        <f t="shared" si="1"/>
        <v>0</v>
      </c>
      <c r="AC113" s="6">
        <f>Z113+AA113</f>
        <v>0.26935401446062884</v>
      </c>
      <c r="AD113" s="6">
        <f>(Table134[[#This Row],[Survived]]-AC113)^2</f>
        <v>7.2551585106056651E-2</v>
      </c>
      <c r="AK113" s="16"/>
      <c r="AL113" s="16"/>
      <c r="AM113" s="16"/>
      <c r="AN113" s="17"/>
      <c r="AO113" s="17"/>
      <c r="AP113" s="16"/>
      <c r="AQ113" s="17"/>
      <c r="AR113" s="17"/>
    </row>
    <row r="114" spans="1:44" x14ac:dyDescent="0.2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Table1342[[#This Row],[Age]]/$E$1</f>
        <v>0.3</v>
      </c>
      <c r="J114" s="6">
        <f>LOG10(Table1342[[#This Row],[Fare]]+1)</f>
        <v>1.9041743682841634</v>
      </c>
      <c r="K114">
        <f>IF(Table1342[[#This Row],[Pclass]]=1,1,0)</f>
        <v>1</v>
      </c>
      <c r="L114">
        <f>IF(Table1342[[#This Row],[Pclass]]=2,1,0)</f>
        <v>0</v>
      </c>
      <c r="M114">
        <f>IF(Table1342[[#This Row],[Embarked]]="S",1,0)</f>
        <v>0</v>
      </c>
      <c r="N114">
        <f>IF(Table1342[[#This Row],[Embarked]]="C",1,0)</f>
        <v>1</v>
      </c>
      <c r="O114">
        <f>IF(Table1342[[#This Row],[Sex]]="male",1,0)</f>
        <v>1</v>
      </c>
      <c r="P114">
        <v>1</v>
      </c>
      <c r="W114" s="5">
        <v>-0.54700067077591219</v>
      </c>
      <c r="X114" s="5">
        <v>0.69211312529204472</v>
      </c>
      <c r="Y114" s="5">
        <v>-1.2262702265918353</v>
      </c>
      <c r="Z114" s="6">
        <f>IF(W114&lt;0,0,W114)</f>
        <v>0</v>
      </c>
      <c r="AA114" s="6">
        <f>IF(X114&lt;0,0,X114)</f>
        <v>0.69211312529204472</v>
      </c>
      <c r="AB114" s="5">
        <f t="shared" si="1"/>
        <v>0</v>
      </c>
      <c r="AC114" s="6">
        <f>Z114+AA114</f>
        <v>0.69211312529204472</v>
      </c>
      <c r="AD114" s="6">
        <f>(Table134[[#This Row],[Survived]]-AC114)^2</f>
        <v>0.47902057820152161</v>
      </c>
      <c r="AK114" s="16"/>
      <c r="AL114" s="16"/>
      <c r="AM114" s="16"/>
      <c r="AN114" s="17"/>
      <c r="AO114" s="17"/>
      <c r="AP114" s="16"/>
      <c r="AQ114" s="17"/>
      <c r="AR114" s="17"/>
    </row>
    <row r="115" spans="1:44" x14ac:dyDescent="0.2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Table1342[[#This Row],[Age]]/$E$1</f>
        <v>0.27500000000000002</v>
      </c>
      <c r="J115" s="6">
        <f>LOG10(Table1342[[#This Row],[Fare]]+1)</f>
        <v>0.94200805302231327</v>
      </c>
      <c r="K115">
        <f>IF(Table1342[[#This Row],[Pclass]]=1,1,0)</f>
        <v>0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>
        <f>IF(Table1342[[#This Row],[Sex]]="male",1,0)</f>
        <v>0</v>
      </c>
      <c r="P115">
        <v>1</v>
      </c>
      <c r="W115" s="5">
        <v>7.5124374893855747E-2</v>
      </c>
      <c r="X115" s="5">
        <v>0.39318535163876545</v>
      </c>
      <c r="Y115" s="5">
        <v>-0.55877795626824212</v>
      </c>
      <c r="Z115" s="6">
        <f>IF(W115&lt;0,0,W115)</f>
        <v>7.5124374893855747E-2</v>
      </c>
      <c r="AA115" s="6">
        <f>IF(X115&lt;0,0,X115)</f>
        <v>0.39318535163876545</v>
      </c>
      <c r="AB115" s="5">
        <f t="shared" si="1"/>
        <v>0</v>
      </c>
      <c r="AC115" s="6">
        <f>Z115+AA115</f>
        <v>0.46830972653262121</v>
      </c>
      <c r="AD115" s="6">
        <f>(Table134[[#This Row],[Survived]]-AC115)^2</f>
        <v>0.28269454689981599</v>
      </c>
      <c r="AK115" s="16"/>
      <c r="AL115" s="16"/>
      <c r="AM115" s="16"/>
      <c r="AN115" s="17"/>
      <c r="AO115" s="17"/>
      <c r="AP115" s="16"/>
      <c r="AQ115" s="17"/>
      <c r="AR115" s="17"/>
    </row>
    <row r="116" spans="1:44" x14ac:dyDescent="0.2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Table1342[[#This Row],[Age]]/$E$1</f>
        <v>0.3</v>
      </c>
      <c r="J116" s="6">
        <f>LOG10(Table1342[[#This Row],[Fare]]+1)</f>
        <v>1.2265999052073575</v>
      </c>
      <c r="K116">
        <f>IF(Table1342[[#This Row],[Pclass]]=1,1,0)</f>
        <v>0</v>
      </c>
      <c r="L116">
        <f>IF(Table1342[[#This Row],[Pclass]]=2,1,0)</f>
        <v>0</v>
      </c>
      <c r="M116">
        <f>IF(Table1342[[#This Row],[Embarked]]="S",1,0)</f>
        <v>1</v>
      </c>
      <c r="N116">
        <f>IF(Table1342[[#This Row],[Embarked]]="C",1,0)</f>
        <v>0</v>
      </c>
      <c r="O116">
        <f>IF(Table1342[[#This Row],[Sex]]="male",1,0)</f>
        <v>0</v>
      </c>
      <c r="P116">
        <v>1</v>
      </c>
      <c r="W116" s="5">
        <v>0.10076692475823375</v>
      </c>
      <c r="X116" s="5">
        <v>0.31098529135385566</v>
      </c>
      <c r="Y116" s="5">
        <v>-0.58898945264518909</v>
      </c>
      <c r="Z116" s="6">
        <f>IF(W116&lt;0,0,W116)</f>
        <v>0.10076692475823375</v>
      </c>
      <c r="AA116" s="6">
        <f>IF(X116&lt;0,0,X116)</f>
        <v>0.31098529135385566</v>
      </c>
      <c r="AB116" s="5">
        <f t="shared" si="1"/>
        <v>0</v>
      </c>
      <c r="AC116" s="6">
        <f>Z116+AA116</f>
        <v>0.4117522161120894</v>
      </c>
      <c r="AD116" s="6">
        <f>(Table134[[#This Row],[Survived]]-AC116)^2</f>
        <v>0.34603545524903789</v>
      </c>
      <c r="AK116" s="16"/>
      <c r="AL116" s="16"/>
      <c r="AM116" s="16"/>
      <c r="AN116" s="17"/>
      <c r="AO116" s="17"/>
      <c r="AP116" s="16"/>
      <c r="AQ116" s="17"/>
      <c r="AR116" s="17"/>
    </row>
    <row r="117" spans="1:44" x14ac:dyDescent="0.2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Table1342[[#This Row],[Age]]/$E$1</f>
        <v>0.23749999999999999</v>
      </c>
      <c r="J117" s="6">
        <f>LOG10(Table1342[[#This Row],[Fare]]+1)</f>
        <v>0.88930170250631024</v>
      </c>
      <c r="K117">
        <f>IF(Table1342[[#This Row],[Pclass]]=1,1,0)</f>
        <v>0</v>
      </c>
      <c r="L117">
        <f>IF(Table1342[[#This Row],[Pclass]]=2,1,0)</f>
        <v>0</v>
      </c>
      <c r="M117">
        <f>IF(Table1342[[#This Row],[Embarked]]="S",1,0)</f>
        <v>0</v>
      </c>
      <c r="N117">
        <f>IF(Table1342[[#This Row],[Embarked]]="C",1,0)</f>
        <v>0</v>
      </c>
      <c r="O117">
        <f>IF(Table1342[[#This Row],[Sex]]="male",1,0)</f>
        <v>1</v>
      </c>
      <c r="P117">
        <v>1</v>
      </c>
      <c r="W117" s="5">
        <v>-0.57346383161434711</v>
      </c>
      <c r="X117" s="5">
        <v>0.18970781147527499</v>
      </c>
      <c r="Y117" s="5">
        <v>-1.0648862698526553</v>
      </c>
      <c r="Z117" s="6">
        <f>IF(W117&lt;0,0,W117)</f>
        <v>0</v>
      </c>
      <c r="AA117" s="6">
        <f>IF(X117&lt;0,0,X117)</f>
        <v>0.18970781147527499</v>
      </c>
      <c r="AB117" s="5">
        <f t="shared" si="1"/>
        <v>0</v>
      </c>
      <c r="AC117" s="6">
        <f>Z117+AA117</f>
        <v>0.18970781147527499</v>
      </c>
      <c r="AD117" s="6">
        <f>(Table134[[#This Row],[Survived]]-AC117)^2</f>
        <v>3.5989053734738478E-2</v>
      </c>
      <c r="AK117" s="16"/>
      <c r="AL117" s="16"/>
      <c r="AM117" s="16"/>
      <c r="AN117" s="17"/>
      <c r="AO117" s="17"/>
      <c r="AP117" s="16"/>
      <c r="AQ117" s="17"/>
      <c r="AR117" s="17"/>
    </row>
    <row r="118" spans="1:44" x14ac:dyDescent="0.2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Table1342[[#This Row],[Age]]/$E$1</f>
        <v>0.22500000000000001</v>
      </c>
      <c r="J118" s="6">
        <f>LOG10(Table1342[[#This Row],[Fare]]+1)</f>
        <v>1.0969100130080565</v>
      </c>
      <c r="K118">
        <f>IF(Table1342[[#This Row],[Pclass]]=1,1,0)</f>
        <v>0</v>
      </c>
      <c r="L118">
        <f>IF(Table1342[[#This Row],[Pclass]]=2,1,0)</f>
        <v>1</v>
      </c>
      <c r="M118">
        <f>IF(Table1342[[#This Row],[Embarked]]="S",1,0)</f>
        <v>1</v>
      </c>
      <c r="N118">
        <f>IF(Table1342[[#This Row],[Embarked]]="C",1,0)</f>
        <v>0</v>
      </c>
      <c r="O118">
        <f>IF(Table1342[[#This Row],[Sex]]="male",1,0)</f>
        <v>1</v>
      </c>
      <c r="P118">
        <v>1</v>
      </c>
      <c r="W118" s="5">
        <v>-0.18401846285611043</v>
      </c>
      <c r="X118" s="5">
        <v>0.27341864465733479</v>
      </c>
      <c r="Y118" s="5">
        <v>0.217367646170124</v>
      </c>
      <c r="Z118" s="6">
        <f>IF(W118&lt;0,0,W118)</f>
        <v>0</v>
      </c>
      <c r="AA118" s="6">
        <f>IF(X118&lt;0,0,X118)</f>
        <v>0.27341864465733479</v>
      </c>
      <c r="AB118" s="5">
        <f t="shared" si="1"/>
        <v>0.217367646170124</v>
      </c>
      <c r="AC118" s="6">
        <f>Z118+AA118</f>
        <v>0.27341864465733479</v>
      </c>
      <c r="AD118" s="6">
        <f>(Table134[[#This Row],[Survived]]-AC118)^2</f>
        <v>7.4757755246253901E-2</v>
      </c>
      <c r="AK118" s="16"/>
      <c r="AL118" s="16"/>
      <c r="AM118" s="16"/>
      <c r="AN118" s="17"/>
      <c r="AO118" s="17"/>
      <c r="AP118" s="16"/>
      <c r="AQ118" s="17"/>
      <c r="AR118" s="17"/>
    </row>
    <row r="119" spans="1:44" x14ac:dyDescent="0.2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Table1342[[#This Row],[Age]]/$E$1</f>
        <v>0.23749999999999999</v>
      </c>
      <c r="J119" s="6">
        <f>LOG10(Table1342[[#This Row],[Fare]]+1)</f>
        <v>1.576916955965207</v>
      </c>
      <c r="K119">
        <f>IF(Table1342[[#This Row],[Pclass]]=1,1,0)</f>
        <v>0</v>
      </c>
      <c r="L119">
        <f>IF(Table1342[[#This Row],[Pclass]]=2,1,0)</f>
        <v>1</v>
      </c>
      <c r="M119">
        <f>IF(Table1342[[#This Row],[Embarked]]="S",1,0)</f>
        <v>1</v>
      </c>
      <c r="N119">
        <f>IF(Table1342[[#This Row],[Embarked]]="C",1,0)</f>
        <v>0</v>
      </c>
      <c r="O119">
        <f>IF(Table1342[[#This Row],[Sex]]="male",1,0)</f>
        <v>1</v>
      </c>
      <c r="P119">
        <v>1</v>
      </c>
      <c r="W119" s="5">
        <v>-0.22905928728291411</v>
      </c>
      <c r="X119" s="5">
        <v>0.23398156045355423</v>
      </c>
      <c r="Y119" s="5">
        <v>0.25873168625106663</v>
      </c>
      <c r="Z119" s="6">
        <f>IF(W119&lt;0,0,W119)</f>
        <v>0</v>
      </c>
      <c r="AA119" s="6">
        <f>IF(X119&lt;0,0,X119)</f>
        <v>0.23398156045355423</v>
      </c>
      <c r="AB119" s="5">
        <f t="shared" si="1"/>
        <v>0.25873168625106663</v>
      </c>
      <c r="AC119" s="6">
        <f>Z119+AA119</f>
        <v>0.23398156045355423</v>
      </c>
      <c r="AD119" s="6">
        <f>(Table134[[#This Row],[Survived]]-AC119)^2</f>
        <v>5.4747370632280253E-2</v>
      </c>
      <c r="AK119" s="16"/>
      <c r="AL119" s="16"/>
      <c r="AM119" s="16"/>
      <c r="AN119" s="17"/>
      <c r="AO119" s="17"/>
      <c r="AP119" s="16"/>
      <c r="AQ119" s="17"/>
      <c r="AR119" s="17"/>
    </row>
    <row r="120" spans="1:44" x14ac:dyDescent="0.2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Table1342[[#This Row],[Age]]/$E$1</f>
        <v>0.33750000000000002</v>
      </c>
      <c r="J120" s="6">
        <f>LOG10(Table1342[[#This Row],[Fare]]+1)</f>
        <v>0.94427534575879857</v>
      </c>
      <c r="K120">
        <f>IF(Table1342[[#This Row],[Pclass]]=1,1,0)</f>
        <v>0</v>
      </c>
      <c r="L120">
        <f>IF(Table1342[[#This Row],[Pclass]]=2,1,0)</f>
        <v>0</v>
      </c>
      <c r="M120">
        <f>IF(Table1342[[#This Row],[Embarked]]="S",1,0)</f>
        <v>1</v>
      </c>
      <c r="N120">
        <f>IF(Table1342[[#This Row],[Embarked]]="C",1,0)</f>
        <v>0</v>
      </c>
      <c r="O120">
        <f>IF(Table1342[[#This Row],[Sex]]="male",1,0)</f>
        <v>1</v>
      </c>
      <c r="P120">
        <v>1</v>
      </c>
      <c r="W120" s="5">
        <v>-0.56979306276073904</v>
      </c>
      <c r="X120" s="5">
        <v>0.13140388255979196</v>
      </c>
      <c r="Y120" s="5">
        <v>-1.0728228933981674</v>
      </c>
      <c r="Z120" s="6">
        <f>IF(W120&lt;0,0,W120)</f>
        <v>0</v>
      </c>
      <c r="AA120" s="6">
        <f>IF(X120&lt;0,0,X120)</f>
        <v>0.13140388255979196</v>
      </c>
      <c r="AB120" s="5">
        <f t="shared" si="1"/>
        <v>0</v>
      </c>
      <c r="AC120" s="6">
        <f>Z120+AA120</f>
        <v>0.13140388255979196</v>
      </c>
      <c r="AD120" s="6">
        <f>(Table134[[#This Row],[Survived]]-AC120)^2</f>
        <v>0.75445921523220372</v>
      </c>
      <c r="AK120" s="16"/>
      <c r="AL120" s="16"/>
      <c r="AM120" s="16"/>
      <c r="AN120" s="17"/>
      <c r="AO120" s="17"/>
      <c r="AP120" s="16"/>
      <c r="AQ120" s="17"/>
      <c r="AR120" s="17"/>
    </row>
    <row r="121" spans="1:44" x14ac:dyDescent="0.2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Table1342[[#This Row],[Age]]/$E$1</f>
        <v>0.1125</v>
      </c>
      <c r="J121" s="6">
        <f>LOG10(Table1342[[#This Row],[Fare]]+1)</f>
        <v>1.5486964485323467</v>
      </c>
      <c r="K121">
        <f>IF(Table1342[[#This Row],[Pclass]]=1,1,0)</f>
        <v>0</v>
      </c>
      <c r="L121">
        <f>IF(Table1342[[#This Row],[Pclass]]=2,1,0)</f>
        <v>0</v>
      </c>
      <c r="M121">
        <f>IF(Table1342[[#This Row],[Embarked]]="S",1,0)</f>
        <v>1</v>
      </c>
      <c r="N121">
        <f>IF(Table1342[[#This Row],[Embarked]]="C",1,0)</f>
        <v>0</v>
      </c>
      <c r="O121">
        <f>IF(Table1342[[#This Row],[Sex]]="male",1,0)</f>
        <v>0</v>
      </c>
      <c r="P121">
        <v>1</v>
      </c>
      <c r="W121" s="5">
        <v>-0.10241106809009734</v>
      </c>
      <c r="X121" s="5">
        <v>0.47113297427845674</v>
      </c>
      <c r="Y121" s="5">
        <v>-0.22892125871141844</v>
      </c>
      <c r="Z121" s="6">
        <f>IF(W121&lt;0,0,W121)</f>
        <v>0</v>
      </c>
      <c r="AA121" s="6">
        <f>IF(X121&lt;0,0,X121)</f>
        <v>0.47113297427845674</v>
      </c>
      <c r="AB121" s="5">
        <f t="shared" si="1"/>
        <v>0</v>
      </c>
      <c r="AC121" s="6">
        <f>Z121+AA121</f>
        <v>0.47113297427845674</v>
      </c>
      <c r="AD121" s="6">
        <f>(Table134[[#This Row],[Survived]]-AC121)^2</f>
        <v>0.22196627945246497</v>
      </c>
      <c r="AK121" s="16"/>
      <c r="AL121" s="16"/>
      <c r="AM121" s="16"/>
      <c r="AN121" s="17"/>
      <c r="AO121" s="17"/>
      <c r="AP121" s="16"/>
      <c r="AQ121" s="17"/>
      <c r="AR121" s="17"/>
    </row>
    <row r="122" spans="1:44" x14ac:dyDescent="0.2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Table1342[[#This Row],[Age]]/$E$1</f>
        <v>0.45624999999999999</v>
      </c>
      <c r="J122" s="6">
        <f>LOG10(Table1342[[#This Row],[Fare]]+1)</f>
        <v>1.4313637641589874</v>
      </c>
      <c r="K122">
        <f>IF(Table1342[[#This Row],[Pclass]]=1,1,0)</f>
        <v>0</v>
      </c>
      <c r="L122">
        <f>IF(Table1342[[#This Row],[Pclass]]=2,1,0)</f>
        <v>1</v>
      </c>
      <c r="M122">
        <f>IF(Table1342[[#This Row],[Embarked]]="S",1,0)</f>
        <v>1</v>
      </c>
      <c r="N122">
        <f>IF(Table1342[[#This Row],[Embarked]]="C",1,0)</f>
        <v>0</v>
      </c>
      <c r="O122">
        <f>IF(Table1342[[#This Row],[Sex]]="male",1,0)</f>
        <v>1</v>
      </c>
      <c r="P122">
        <v>1</v>
      </c>
      <c r="W122" s="5">
        <v>-0.12652599841196574</v>
      </c>
      <c r="X122" s="5">
        <v>0.10644504033655106</v>
      </c>
      <c r="Y122" s="5">
        <v>0.26084840913804924</v>
      </c>
      <c r="Z122" s="6">
        <f>IF(W122&lt;0,0,W122)</f>
        <v>0</v>
      </c>
      <c r="AA122" s="6">
        <f>IF(X122&lt;0,0,X122)</f>
        <v>0.10644504033655106</v>
      </c>
      <c r="AB122" s="5">
        <f t="shared" si="1"/>
        <v>0.26084840913804924</v>
      </c>
      <c r="AC122" s="6">
        <f>Z122+AA122</f>
        <v>0.10644504033655106</v>
      </c>
      <c r="AD122" s="6">
        <f>(Table134[[#This Row],[Survived]]-AC122)^2</f>
        <v>1.1330546612249982E-2</v>
      </c>
      <c r="AK122" s="16"/>
      <c r="AL122" s="16"/>
      <c r="AM122" s="16"/>
      <c r="AN122" s="17"/>
      <c r="AO122" s="17"/>
      <c r="AP122" s="16"/>
      <c r="AQ122" s="17"/>
      <c r="AR122" s="17"/>
    </row>
    <row r="123" spans="1:44" x14ac:dyDescent="0.2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Table1342[[#This Row],[Age]]/$E$1</f>
        <v>0.52500000000000002</v>
      </c>
      <c r="J123" s="6">
        <f>LOG10(Table1342[[#This Row],[Fare]]+1)</f>
        <v>1.146128035678238</v>
      </c>
      <c r="K123">
        <f>IF(Table1342[[#This Row],[Pclass]]=1,1,0)</f>
        <v>0</v>
      </c>
      <c r="L123">
        <f>IF(Table1342[[#This Row],[Pclass]]=2,1,0)</f>
        <v>1</v>
      </c>
      <c r="M123">
        <f>IF(Table1342[[#This Row],[Embarked]]="S",1,0)</f>
        <v>1</v>
      </c>
      <c r="N123">
        <f>IF(Table1342[[#This Row],[Embarked]]="C",1,0)</f>
        <v>0</v>
      </c>
      <c r="O123">
        <f>IF(Table1342[[#This Row],[Sex]]="male",1,0)</f>
        <v>1</v>
      </c>
      <c r="P123">
        <v>1</v>
      </c>
      <c r="W123" s="5">
        <v>3.1840369920381223E-2</v>
      </c>
      <c r="X123" s="5">
        <v>-1.4033632406130869E-2</v>
      </c>
      <c r="Y123" s="5">
        <v>4.9812832029179688E-2</v>
      </c>
      <c r="Z123" s="6">
        <f>IF(W123&lt;0,0,W123)</f>
        <v>3.1840369920381223E-2</v>
      </c>
      <c r="AA123" s="6">
        <f>IF(X123&lt;0,0,X123)</f>
        <v>0</v>
      </c>
      <c r="AB123" s="5">
        <f t="shared" si="1"/>
        <v>4.9812832029179688E-2</v>
      </c>
      <c r="AC123" s="6">
        <f>Z123+AA123</f>
        <v>3.1840369920381223E-2</v>
      </c>
      <c r="AD123" s="6">
        <f>(Table134[[#This Row],[Survived]]-AC123)^2</f>
        <v>1.0138091566667174E-3</v>
      </c>
      <c r="AK123" s="16"/>
      <c r="AL123" s="16"/>
      <c r="AM123" s="16"/>
      <c r="AN123" s="17"/>
      <c r="AO123" s="17"/>
      <c r="AP123" s="16"/>
      <c r="AQ123" s="17"/>
      <c r="AR123" s="17"/>
    </row>
    <row r="124" spans="1:44" x14ac:dyDescent="0.2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Table1342[[#This Row],[Age]]/$E$1</f>
        <v>0.63749999999999996</v>
      </c>
      <c r="J124" s="6">
        <f>LOG10(Table1342[[#This Row],[Fare]]+1)</f>
        <v>1.131137273778607</v>
      </c>
      <c r="K124">
        <f>IF(Table1342[[#This Row],[Pclass]]=1,1,0)</f>
        <v>0</v>
      </c>
      <c r="L124">
        <f>IF(Table1342[[#This Row],[Pclass]]=2,1,0)</f>
        <v>1</v>
      </c>
      <c r="M124">
        <f>IF(Table1342[[#This Row],[Embarked]]="S",1,0)</f>
        <v>1</v>
      </c>
      <c r="N124">
        <f>IF(Table1342[[#This Row],[Embarked]]="C",1,0)</f>
        <v>0</v>
      </c>
      <c r="O124">
        <f>IF(Table1342[[#This Row],[Sex]]="male",1,0)</f>
        <v>1</v>
      </c>
      <c r="P124">
        <v>1</v>
      </c>
      <c r="W124" s="5">
        <v>0.11770847274617804</v>
      </c>
      <c r="X124" s="5">
        <v>-0.1241961480907785</v>
      </c>
      <c r="Y124" s="5">
        <v>1.746312874506939E-3</v>
      </c>
      <c r="Z124" s="6">
        <f>IF(W124&lt;0,0,W124)</f>
        <v>0.11770847274617804</v>
      </c>
      <c r="AA124" s="6">
        <f>IF(X124&lt;0,0,X124)</f>
        <v>0</v>
      </c>
      <c r="AB124" s="5">
        <f t="shared" si="1"/>
        <v>1.746312874506939E-3</v>
      </c>
      <c r="AC124" s="6">
        <f>Z124+AA124</f>
        <v>0.11770847274617804</v>
      </c>
      <c r="AD124" s="6">
        <f>(Table134[[#This Row],[Survived]]-AC124)^2</f>
        <v>1.3855284556237739E-2</v>
      </c>
      <c r="AK124" s="16"/>
      <c r="AL124" s="16"/>
      <c r="AM124" s="16"/>
      <c r="AN124" s="17"/>
      <c r="AO124" s="17"/>
      <c r="AP124" s="16"/>
      <c r="AQ124" s="17"/>
      <c r="AR124" s="17"/>
    </row>
    <row r="125" spans="1:44" x14ac:dyDescent="0.2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Table1342[[#This Row],[Age]]/$E$1</f>
        <v>0.27500000000000002</v>
      </c>
      <c r="J125" s="6">
        <f>LOG10(Table1342[[#This Row],[Fare]]+1)</f>
        <v>1.8299466959416359</v>
      </c>
      <c r="K125">
        <f>IF(Table1342[[#This Row],[Pclass]]=1,1,0)</f>
        <v>1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>
        <f>IF(Table1342[[#This Row],[Sex]]="male",1,0)</f>
        <v>0</v>
      </c>
      <c r="P125">
        <v>1</v>
      </c>
      <c r="W125" s="5">
        <v>0.30319442791068174</v>
      </c>
      <c r="X125" s="5">
        <v>0.71882922155657214</v>
      </c>
      <c r="Y125" s="5">
        <v>-0.50638831801568096</v>
      </c>
      <c r="Z125" s="6">
        <f>IF(W125&lt;0,0,W125)</f>
        <v>0.30319442791068174</v>
      </c>
      <c r="AA125" s="6">
        <f>IF(X125&lt;0,0,X125)</f>
        <v>0.71882922155657214</v>
      </c>
      <c r="AB125" s="5">
        <f t="shared" si="1"/>
        <v>0</v>
      </c>
      <c r="AC125" s="6">
        <f>Z125+AA125</f>
        <v>1.0220236494672539</v>
      </c>
      <c r="AD125" s="6">
        <f>(Table134[[#This Row],[Survived]]-AC125)^2</f>
        <v>4.8504113585647214E-4</v>
      </c>
      <c r="AK125" s="16"/>
      <c r="AL125" s="16"/>
      <c r="AM125" s="16"/>
      <c r="AN125" s="17"/>
      <c r="AO125" s="17"/>
      <c r="AP125" s="16"/>
      <c r="AQ125" s="17"/>
      <c r="AR125" s="17"/>
    </row>
    <row r="126" spans="1:44" x14ac:dyDescent="0.2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Table1342[[#This Row],[Age]]/$E$1</f>
        <v>0.69374999999999998</v>
      </c>
      <c r="J126" s="6">
        <f>LOG10(Table1342[[#This Row],[Fare]]+1)</f>
        <v>0.9566485792052033</v>
      </c>
      <c r="K126">
        <f>IF(Table1342[[#This Row],[Pclass]]=1,1,0)</f>
        <v>0</v>
      </c>
      <c r="L126">
        <f>IF(Table1342[[#This Row],[Pclass]]=2,1,0)</f>
        <v>0</v>
      </c>
      <c r="M126">
        <f>IF(Table1342[[#This Row],[Embarked]]="S",1,0)</f>
        <v>1</v>
      </c>
      <c r="N126">
        <f>IF(Table1342[[#This Row],[Embarked]]="C",1,0)</f>
        <v>0</v>
      </c>
      <c r="O126">
        <f>IF(Table1342[[#This Row],[Sex]]="male",1,0)</f>
        <v>1</v>
      </c>
      <c r="P126">
        <v>1</v>
      </c>
      <c r="W126" s="5">
        <v>-0.30668208186188539</v>
      </c>
      <c r="X126" s="5">
        <v>-0.21320743894800864</v>
      </c>
      <c r="Y126" s="5">
        <v>-1.2514536808061336</v>
      </c>
      <c r="Z126" s="6">
        <f>IF(W126&lt;0,0,W126)</f>
        <v>0</v>
      </c>
      <c r="AA126" s="6">
        <f>IF(X126&lt;0,0,X126)</f>
        <v>0</v>
      </c>
      <c r="AB126" s="5">
        <f t="shared" si="1"/>
        <v>0</v>
      </c>
      <c r="AC126" s="6">
        <f>Z126+AA126</f>
        <v>0</v>
      </c>
      <c r="AD126" s="6">
        <f>(Table134[[#This Row],[Survived]]-AC126)^2</f>
        <v>0</v>
      </c>
      <c r="AK126" s="16"/>
      <c r="AL126" s="16"/>
      <c r="AM126" s="16"/>
      <c r="AN126" s="17"/>
      <c r="AO126" s="17"/>
      <c r="AP126" s="16"/>
      <c r="AQ126" s="17"/>
      <c r="AR126" s="17"/>
    </row>
    <row r="127" spans="1:44" x14ac:dyDescent="0.2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Table1342[[#This Row],[Age]]/$E$1</f>
        <v>0.50624999999999998</v>
      </c>
      <c r="J127" s="6">
        <f>LOG10(Table1342[[#This Row],[Fare]]+1)</f>
        <v>1.1903316981702914</v>
      </c>
      <c r="K127">
        <f>IF(Table1342[[#This Row],[Pclass]]=1,1,0)</f>
        <v>0</v>
      </c>
      <c r="L127">
        <f>IF(Table1342[[#This Row],[Pclass]]=2,1,0)</f>
        <v>0</v>
      </c>
      <c r="M127">
        <f>IF(Table1342[[#This Row],[Embarked]]="S",1,0)</f>
        <v>1</v>
      </c>
      <c r="N127">
        <f>IF(Table1342[[#This Row],[Embarked]]="C",1,0)</f>
        <v>0</v>
      </c>
      <c r="O127">
        <f>IF(Table1342[[#This Row],[Sex]]="male",1,0)</f>
        <v>1</v>
      </c>
      <c r="P127">
        <v>1</v>
      </c>
      <c r="W127" s="5">
        <v>-0.54577413174238687</v>
      </c>
      <c r="X127" s="5">
        <v>1.8784002680717671E-2</v>
      </c>
      <c r="Y127" s="5">
        <v>-0.95993572985569986</v>
      </c>
      <c r="Z127" s="6">
        <f>IF(W127&lt;0,0,W127)</f>
        <v>0</v>
      </c>
      <c r="AA127" s="6">
        <f>IF(X127&lt;0,0,X127)</f>
        <v>1.8784002680717671E-2</v>
      </c>
      <c r="AB127" s="5">
        <f t="shared" si="1"/>
        <v>0</v>
      </c>
      <c r="AC127" s="6">
        <f>Z127+AA127</f>
        <v>1.8784002680717671E-2</v>
      </c>
      <c r="AD127" s="6">
        <f>(Table134[[#This Row],[Survived]]-AC127)^2</f>
        <v>3.5283875670920865E-4</v>
      </c>
      <c r="AK127" s="16"/>
      <c r="AL127" s="16"/>
      <c r="AM127" s="16"/>
      <c r="AN127" s="17"/>
      <c r="AO127" s="17"/>
      <c r="AP127" s="16"/>
      <c r="AQ127" s="17"/>
      <c r="AR127" s="17"/>
    </row>
    <row r="128" spans="1:44" x14ac:dyDescent="0.2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Table1342[[#This Row],[Age]]/$E$1</f>
        <v>0.63749999999999996</v>
      </c>
      <c r="J128" s="6">
        <f>LOG10(Table1342[[#This Row],[Fare]]+1)</f>
        <v>1.7950398007222887</v>
      </c>
      <c r="K128">
        <f>IF(Table1342[[#This Row],[Pclass]]=1,1,0)</f>
        <v>1</v>
      </c>
      <c r="L128">
        <f>IF(Table1342[[#This Row],[Pclass]]=2,1,0)</f>
        <v>0</v>
      </c>
      <c r="M128">
        <f>IF(Table1342[[#This Row],[Embarked]]="S",1,0)</f>
        <v>0</v>
      </c>
      <c r="N128">
        <f>IF(Table1342[[#This Row],[Embarked]]="C",1,0)</f>
        <v>1</v>
      </c>
      <c r="O128">
        <f>IF(Table1342[[#This Row],[Sex]]="male",1,0)</f>
        <v>1</v>
      </c>
      <c r="P128">
        <v>1</v>
      </c>
      <c r="W128" s="5">
        <v>-0.31259300129614076</v>
      </c>
      <c r="X128" s="5">
        <v>0.37388945550225983</v>
      </c>
      <c r="Y128" s="5">
        <v>-1.1903711376724069</v>
      </c>
      <c r="Z128" s="6">
        <f>IF(W128&lt;0,0,W128)</f>
        <v>0</v>
      </c>
      <c r="AA128" s="6">
        <f>IF(X128&lt;0,0,X128)</f>
        <v>0.37388945550225983</v>
      </c>
      <c r="AB128" s="5">
        <f t="shared" si="1"/>
        <v>0</v>
      </c>
      <c r="AC128" s="6">
        <f>Z128+AA128</f>
        <v>0.37388945550225983</v>
      </c>
      <c r="AD128" s="6">
        <f>(Table134[[#This Row],[Survived]]-AC128)^2</f>
        <v>0.13979332493577634</v>
      </c>
      <c r="AK128" s="16"/>
      <c r="AL128" s="16"/>
      <c r="AM128" s="16"/>
      <c r="AN128" s="17"/>
      <c r="AO128" s="17"/>
      <c r="AP128" s="16"/>
      <c r="AQ128" s="17"/>
      <c r="AR128" s="17"/>
    </row>
    <row r="129" spans="1:44" x14ac:dyDescent="0.2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Table1342[[#This Row],[Age]]/$E$1</f>
        <v>0.2</v>
      </c>
      <c r="J129" s="6">
        <f>LOG10(Table1342[[#This Row],[Fare]]+1)</f>
        <v>0.94117837898439327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0</v>
      </c>
      <c r="N129">
        <f>IF(Table1342[[#This Row],[Embarked]]="C",1,0)</f>
        <v>0</v>
      </c>
      <c r="O129">
        <f>IF(Table1342[[#This Row],[Sex]]="male",1,0)</f>
        <v>0</v>
      </c>
      <c r="P129">
        <v>1</v>
      </c>
      <c r="W129" s="5">
        <v>8.2079233241630994E-2</v>
      </c>
      <c r="X129" s="5">
        <v>0.43107767249606554</v>
      </c>
      <c r="Y129" s="5">
        <v>-0.58689716915751866</v>
      </c>
      <c r="Z129" s="6">
        <f>IF(W129&lt;0,0,W129)</f>
        <v>8.2079233241630994E-2</v>
      </c>
      <c r="AA129" s="6">
        <f>IF(X129&lt;0,0,X129)</f>
        <v>0.43107767249606554</v>
      </c>
      <c r="AB129" s="5">
        <f t="shared" si="1"/>
        <v>0</v>
      </c>
      <c r="AC129" s="6">
        <f>Z129+AA129</f>
        <v>0.51315690573769657</v>
      </c>
      <c r="AD129" s="6">
        <f>(Table134[[#This Row],[Survived]]-AC129)^2</f>
        <v>0.23701619843089405</v>
      </c>
      <c r="AK129" s="16"/>
      <c r="AL129" s="16"/>
      <c r="AM129" s="16"/>
      <c r="AN129" s="17"/>
      <c r="AO129" s="17"/>
      <c r="AP129" s="16"/>
      <c r="AQ129" s="17"/>
      <c r="AR129" s="17"/>
    </row>
    <row r="130" spans="1:44" x14ac:dyDescent="0.2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Table1342[[#This Row],[Age]]/$E$1</f>
        <v>0.375</v>
      </c>
      <c r="J130" s="6">
        <f>LOG10(Table1342[[#This Row],[Fare]]+1)</f>
        <v>0.9566485792052033</v>
      </c>
      <c r="K130">
        <f>IF(Table1342[[#This Row],[Pclass]]=1,1,0)</f>
        <v>0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>
        <f>IF(Table1342[[#This Row],[Sex]]="male",1,0)</f>
        <v>1</v>
      </c>
      <c r="P130">
        <v>1</v>
      </c>
      <c r="W130" s="5">
        <v>-0.54372598421752505</v>
      </c>
      <c r="X130" s="5">
        <v>9.5912761241077726E-2</v>
      </c>
      <c r="Y130" s="5">
        <v>-1.096513706906219</v>
      </c>
      <c r="Z130" s="6">
        <f>IF(W130&lt;0,0,W130)</f>
        <v>0</v>
      </c>
      <c r="AA130" s="6">
        <f>IF(X130&lt;0,0,X130)</f>
        <v>9.5912761241077726E-2</v>
      </c>
      <c r="AB130" s="5">
        <f t="shared" si="1"/>
        <v>0</v>
      </c>
      <c r="AC130" s="6">
        <f>Z130+AA130</f>
        <v>9.5912761241077726E-2</v>
      </c>
      <c r="AD130" s="6">
        <f>(Table134[[#This Row],[Survived]]-AC130)^2</f>
        <v>9.1992577688879817E-3</v>
      </c>
      <c r="AK130" s="16"/>
      <c r="AL130" s="16"/>
      <c r="AM130" s="16"/>
      <c r="AN130" s="17"/>
      <c r="AO130" s="17"/>
      <c r="AP130" s="16"/>
      <c r="AQ130" s="17"/>
      <c r="AR130" s="17"/>
    </row>
    <row r="131" spans="1:44" x14ac:dyDescent="0.2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Table1342[[#This Row],[Age]]/$E$1</f>
        <v>0.55000000000000004</v>
      </c>
      <c r="J131" s="6">
        <f>LOG10(Table1342[[#This Row],[Fare]]+1)</f>
        <v>1.2329961103921538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>
        <f>IF(Table1342[[#This Row],[Sex]]="male",1,0)</f>
        <v>1</v>
      </c>
      <c r="P131">
        <v>1</v>
      </c>
      <c r="W131" s="5">
        <v>-0.48687913347179246</v>
      </c>
      <c r="X131" s="5">
        <v>-3.7430075551513231E-2</v>
      </c>
      <c r="Y131" s="5">
        <v>-1.151809687437461</v>
      </c>
      <c r="Z131" s="6">
        <f>IF(W131&lt;0,0,W131)</f>
        <v>0</v>
      </c>
      <c r="AA131" s="6">
        <f>IF(X131&lt;0,0,X131)</f>
        <v>0</v>
      </c>
      <c r="AB131" s="5">
        <f t="shared" si="1"/>
        <v>0</v>
      </c>
      <c r="AC131" s="6">
        <f>Z131+AA131</f>
        <v>0</v>
      </c>
      <c r="AD131" s="6">
        <f>(Table134[[#This Row],[Survived]]-AC131)^2</f>
        <v>0</v>
      </c>
      <c r="AK131" s="16"/>
      <c r="AL131" s="16"/>
      <c r="AM131" s="16"/>
      <c r="AN131" s="17"/>
      <c r="AO131" s="17"/>
      <c r="AP131" s="16"/>
      <c r="AQ131" s="17"/>
      <c r="AR131" s="17"/>
    </row>
    <row r="132" spans="1:44" x14ac:dyDescent="0.2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Table1342[[#This Row],[Age]]/$E$1</f>
        <v>0.5</v>
      </c>
      <c r="J132" s="6">
        <f>LOG10(Table1342[[#This Row],[Fare]]+1)</f>
        <v>1.2240148113728639</v>
      </c>
      <c r="K132">
        <f>IF(Table1342[[#This Row],[Pclass]]=1,1,0)</f>
        <v>0</v>
      </c>
      <c r="L132">
        <f>IF(Table1342[[#This Row],[Pclass]]=2,1,0)</f>
        <v>1</v>
      </c>
      <c r="M132">
        <f>IF(Table1342[[#This Row],[Embarked]]="S",1,0)</f>
        <v>1</v>
      </c>
      <c r="N132">
        <f>IF(Table1342[[#This Row],[Embarked]]="C",1,0)</f>
        <v>0</v>
      </c>
      <c r="O132">
        <f>IF(Table1342[[#This Row],[Sex]]="male",1,0)</f>
        <v>0</v>
      </c>
      <c r="P132">
        <v>1</v>
      </c>
      <c r="W132" s="5">
        <v>0.69285248061753724</v>
      </c>
      <c r="X132" s="5">
        <v>0.21705524858143366</v>
      </c>
      <c r="Y132" s="5">
        <v>0.51024281963267226</v>
      </c>
      <c r="Z132" s="6">
        <f>IF(W132&lt;0,0,W132)</f>
        <v>0.69285248061753724</v>
      </c>
      <c r="AA132" s="6">
        <f>IF(X132&lt;0,0,X132)</f>
        <v>0.21705524858143366</v>
      </c>
      <c r="AB132" s="5">
        <f t="shared" si="1"/>
        <v>0.51024281963267226</v>
      </c>
      <c r="AC132" s="6">
        <f>Z132+AA132</f>
        <v>0.90990772919897089</v>
      </c>
      <c r="AD132" s="6">
        <f>(Table134[[#This Row],[Survived]]-AC132)^2</f>
        <v>8.1166172580859619E-3</v>
      </c>
      <c r="AK132" s="16"/>
      <c r="AL132" s="16"/>
      <c r="AM132" s="16"/>
      <c r="AN132" s="17"/>
      <c r="AO132" s="17"/>
      <c r="AP132" s="16"/>
      <c r="AQ132" s="17"/>
      <c r="AR132" s="17"/>
    </row>
    <row r="133" spans="1:44" x14ac:dyDescent="0.2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Table1342[[#This Row],[Age]]/$E$1</f>
        <v>0.32500000000000001</v>
      </c>
      <c r="J133" s="6">
        <f>LOG10(Table1342[[#This Row],[Fare]]+1)</f>
        <v>0.94324712513786169</v>
      </c>
      <c r="K133">
        <f>IF(Table1342[[#This Row],[Pclass]]=1,1,0)</f>
        <v>0</v>
      </c>
      <c r="L133">
        <f>IF(Table1342[[#This Row],[Pclass]]=2,1,0)</f>
        <v>0</v>
      </c>
      <c r="M133">
        <f>IF(Table1342[[#This Row],[Embarked]]="S",1,0)</f>
        <v>1</v>
      </c>
      <c r="N133">
        <f>IF(Table1342[[#This Row],[Embarked]]="C",1,0)</f>
        <v>0</v>
      </c>
      <c r="O133">
        <f>IF(Table1342[[#This Row],[Sex]]="male",1,0)</f>
        <v>1</v>
      </c>
      <c r="P133">
        <v>1</v>
      </c>
      <c r="W133" s="5">
        <v>-0.57893762283215144</v>
      </c>
      <c r="X133" s="5">
        <v>0.14345345063930837</v>
      </c>
      <c r="Y133" s="5">
        <v>-1.066292873312803</v>
      </c>
      <c r="Z133" s="6">
        <f>IF(W133&lt;0,0,W133)</f>
        <v>0</v>
      </c>
      <c r="AA133" s="6">
        <f>IF(X133&lt;0,0,X133)</f>
        <v>0.14345345063930837</v>
      </c>
      <c r="AB133" s="5">
        <f t="shared" ref="AB133:AB196" si="2">IF(Y133&lt;0,0,Y133)</f>
        <v>0</v>
      </c>
      <c r="AC133" s="6">
        <f>Z133+AA133</f>
        <v>0.14345345063930837</v>
      </c>
      <c r="AD133" s="6">
        <f>(Table134[[#This Row],[Survived]]-AC133)^2</f>
        <v>2.0578892500324481E-2</v>
      </c>
      <c r="AK133" s="16"/>
      <c r="AL133" s="16"/>
      <c r="AM133" s="16"/>
      <c r="AN133" s="17"/>
      <c r="AO133" s="17"/>
      <c r="AP133" s="16"/>
      <c r="AQ133" s="17"/>
      <c r="AR133" s="17"/>
    </row>
    <row r="134" spans="1:44" x14ac:dyDescent="0.2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Table1342[[#This Row],[Age]]/$E$1</f>
        <v>0.21249999999999999</v>
      </c>
      <c r="J134" s="6">
        <f>LOG10(Table1342[[#This Row],[Fare]]+1)</f>
        <v>0.98508950692638131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>
        <f>IF(Table1342[[#This Row],[Sex]]="male",1,0)</f>
        <v>1</v>
      </c>
      <c r="P134">
        <v>1</v>
      </c>
      <c r="W134" s="5">
        <v>-0.6687563297179574</v>
      </c>
      <c r="X134" s="5">
        <v>0.25551692240207008</v>
      </c>
      <c r="Y134" s="5">
        <v>-1.0300809075293047</v>
      </c>
      <c r="Z134" s="6">
        <f>IF(W134&lt;0,0,W134)</f>
        <v>0</v>
      </c>
      <c r="AA134" s="6">
        <f>IF(X134&lt;0,0,X134)</f>
        <v>0.25551692240207008</v>
      </c>
      <c r="AB134" s="5">
        <f t="shared" si="2"/>
        <v>0</v>
      </c>
      <c r="AC134" s="6">
        <f>Z134+AA134</f>
        <v>0.25551692240207008</v>
      </c>
      <c r="AD134" s="6">
        <f>(Table134[[#This Row],[Survived]]-AC134)^2</f>
        <v>6.5288897633825504E-2</v>
      </c>
      <c r="AK134" s="16"/>
      <c r="AL134" s="16"/>
      <c r="AM134" s="16"/>
      <c r="AN134" s="17"/>
      <c r="AO134" s="17"/>
      <c r="AP134" s="16"/>
      <c r="AQ134" s="17"/>
      <c r="AR134" s="17"/>
    </row>
    <row r="135" spans="1:44" x14ac:dyDescent="0.2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Table1342[[#This Row],[Age]]/$E$1</f>
        <v>1.2500000000000001E-2</v>
      </c>
      <c r="J135" s="6">
        <f>LOG10(Table1342[[#This Row],[Fare]]+1)</f>
        <v>1.6094610059122672</v>
      </c>
      <c r="K135">
        <f>IF(Table1342[[#This Row],[Pclass]]=1,1,0)</f>
        <v>0</v>
      </c>
      <c r="L135">
        <f>IF(Table1342[[#This Row],[Pclass]]=2,1,0)</f>
        <v>0</v>
      </c>
      <c r="M135">
        <f>IF(Table1342[[#This Row],[Embarked]]="S",1,0)</f>
        <v>1</v>
      </c>
      <c r="N135">
        <f>IF(Table1342[[#This Row],[Embarked]]="C",1,0)</f>
        <v>0</v>
      </c>
      <c r="O135">
        <f>IF(Table1342[[#This Row],[Sex]]="male",1,0)</f>
        <v>1</v>
      </c>
      <c r="P135">
        <v>1</v>
      </c>
      <c r="W135" s="5">
        <v>-0.74630014364066144</v>
      </c>
      <c r="X135" s="5">
        <v>0.19807131874736089</v>
      </c>
      <c r="Y135" s="5">
        <v>-0.6264081598374962</v>
      </c>
      <c r="Z135" s="6">
        <f>IF(W135&lt;0,0,W135)</f>
        <v>0</v>
      </c>
      <c r="AA135" s="6">
        <f>IF(X135&lt;0,0,X135)</f>
        <v>0.19807131874736089</v>
      </c>
      <c r="AB135" s="5">
        <f t="shared" si="2"/>
        <v>0</v>
      </c>
      <c r="AC135" s="6">
        <f>Z135+AA135</f>
        <v>0.19807131874736089</v>
      </c>
      <c r="AD135" s="6">
        <f>(Table134[[#This Row],[Survived]]-AC135)^2</f>
        <v>3.9232247310318637E-2</v>
      </c>
      <c r="AK135" s="16"/>
      <c r="AL135" s="16"/>
      <c r="AM135" s="16"/>
      <c r="AN135" s="17"/>
      <c r="AO135" s="17"/>
      <c r="AP135" s="16"/>
      <c r="AQ135" s="17"/>
      <c r="AR135" s="17"/>
    </row>
    <row r="136" spans="1:44" x14ac:dyDescent="0.2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Table1342[[#This Row],[Age]]/$E$1</f>
        <v>0.1125</v>
      </c>
      <c r="J136" s="6">
        <f>LOG10(Table1342[[#This Row],[Fare]]+1)</f>
        <v>1.3329431601256923</v>
      </c>
      <c r="K136">
        <f>IF(Table1342[[#This Row],[Pclass]]=1,1,0)</f>
        <v>0</v>
      </c>
      <c r="L136">
        <f>IF(Table1342[[#This Row],[Pclass]]=2,1,0)</f>
        <v>0</v>
      </c>
      <c r="M136">
        <f>IF(Table1342[[#This Row],[Embarked]]="S",1,0)</f>
        <v>1</v>
      </c>
      <c r="N136">
        <f>IF(Table1342[[#This Row],[Embarked]]="C",1,0)</f>
        <v>0</v>
      </c>
      <c r="O136">
        <f>IF(Table1342[[#This Row],[Sex]]="male",1,0)</f>
        <v>1</v>
      </c>
      <c r="P136">
        <v>1</v>
      </c>
      <c r="W136" s="5">
        <v>-0.85957509721091951</v>
      </c>
      <c r="X136" s="5">
        <v>0.41073452295585555</v>
      </c>
      <c r="Y136" s="5">
        <v>-0.83149993202455752</v>
      </c>
      <c r="Z136" s="6">
        <f>IF(W136&lt;0,0,W136)</f>
        <v>0</v>
      </c>
      <c r="AA136" s="6">
        <f>IF(X136&lt;0,0,X136)</f>
        <v>0.41073452295585555</v>
      </c>
      <c r="AB136" s="5">
        <f t="shared" si="2"/>
        <v>0</v>
      </c>
      <c r="AC136" s="6">
        <f>Z136+AA136</f>
        <v>0.41073452295585555</v>
      </c>
      <c r="AD136" s="6">
        <f>(Table134[[#This Row],[Survived]]-AC136)^2</f>
        <v>0.34723380243606311</v>
      </c>
      <c r="AK136" s="16"/>
      <c r="AL136" s="16"/>
      <c r="AM136" s="16"/>
      <c r="AN136" s="17"/>
      <c r="AO136" s="17"/>
      <c r="AP136" s="16"/>
      <c r="AQ136" s="17"/>
      <c r="AR136" s="17"/>
    </row>
    <row r="137" spans="1:44" x14ac:dyDescent="0.2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Table1342[[#This Row],[Age]]/$E$1</f>
        <v>0.5625</v>
      </c>
      <c r="J137" s="6">
        <f>LOG10(Table1342[[#This Row],[Fare]]+1)</f>
        <v>1.4608978427565478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>
        <f>IF(Table1342[[#This Row],[Sex]]="male",1,0)</f>
        <v>0</v>
      </c>
      <c r="P137">
        <v>1</v>
      </c>
      <c r="W137" s="5">
        <v>0.13096131971360608</v>
      </c>
      <c r="X137" s="5">
        <v>0.14022774168172042</v>
      </c>
      <c r="Y137" s="5">
        <v>-0.21293763537357757</v>
      </c>
      <c r="Z137" s="6">
        <f>IF(W137&lt;0,0,W137)</f>
        <v>0.13096131971360608</v>
      </c>
      <c r="AA137" s="6">
        <f>IF(X137&lt;0,0,X137)</f>
        <v>0.14022774168172042</v>
      </c>
      <c r="AB137" s="5">
        <f t="shared" si="2"/>
        <v>0</v>
      </c>
      <c r="AC137" s="6">
        <f>Z137+AA137</f>
        <v>0.2711890613953265</v>
      </c>
      <c r="AD137" s="6">
        <f>(Table134[[#This Row],[Survived]]-AC137)^2</f>
        <v>7.3543507020478169E-2</v>
      </c>
      <c r="AK137" s="16"/>
      <c r="AL137" s="16"/>
      <c r="AM137" s="16"/>
      <c r="AN137" s="17"/>
      <c r="AO137" s="17"/>
      <c r="AP137" s="16"/>
      <c r="AQ137" s="17"/>
      <c r="AR137" s="17"/>
    </row>
    <row r="138" spans="1:44" x14ac:dyDescent="0.2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Table1342[[#This Row],[Age]]/$E$1</f>
        <v>0.35</v>
      </c>
      <c r="J138" s="6">
        <f>LOG10(Table1342[[#This Row],[Fare]]+1)</f>
        <v>1.7596361211514699</v>
      </c>
      <c r="K138">
        <f>IF(Table1342[[#This Row],[Pclass]]=1,1,0)</f>
        <v>0</v>
      </c>
      <c r="L138">
        <f>IF(Table1342[[#This Row],[Pclass]]=2,1,0)</f>
        <v>0</v>
      </c>
      <c r="M138">
        <f>IF(Table1342[[#This Row],[Embarked]]="S",1,0)</f>
        <v>1</v>
      </c>
      <c r="N138">
        <f>IF(Table1342[[#This Row],[Embarked]]="C",1,0)</f>
        <v>0</v>
      </c>
      <c r="O138">
        <f>IF(Table1342[[#This Row],[Sex]]="male",1,0)</f>
        <v>1</v>
      </c>
      <c r="P138">
        <v>1</v>
      </c>
      <c r="W138" s="5">
        <v>-0.68045898378473668</v>
      </c>
      <c r="X138" s="5">
        <v>0.17700485571409624</v>
      </c>
      <c r="Y138" s="5">
        <v>-1.4388674892287796</v>
      </c>
      <c r="Z138" s="6">
        <f>IF(W138&lt;0,0,W138)</f>
        <v>0</v>
      </c>
      <c r="AA138" s="6">
        <f>IF(X138&lt;0,0,X138)</f>
        <v>0.17700485571409624</v>
      </c>
      <c r="AB138" s="5">
        <f t="shared" si="2"/>
        <v>0</v>
      </c>
      <c r="AC138" s="6">
        <f>Z138+AA138</f>
        <v>0.17700485571409624</v>
      </c>
      <c r="AD138" s="6">
        <f>(Table134[[#This Row],[Survived]]-AC138)^2</f>
        <v>3.1330718946368026E-2</v>
      </c>
      <c r="AK138" s="16"/>
      <c r="AL138" s="16"/>
      <c r="AM138" s="16"/>
      <c r="AN138" s="17"/>
      <c r="AO138" s="17"/>
      <c r="AP138" s="16"/>
      <c r="AQ138" s="17"/>
      <c r="AR138" s="17"/>
    </row>
    <row r="139" spans="1:44" x14ac:dyDescent="0.2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Table1342[[#This Row],[Age]]/$E$1</f>
        <v>0.76249999999999996</v>
      </c>
      <c r="J139" s="6">
        <f>LOG10(Table1342[[#This Row],[Fare]]+1)</f>
        <v>1.5378190950732742</v>
      </c>
      <c r="K139">
        <f>IF(Table1342[[#This Row],[Pclass]]=1,1,0)</f>
        <v>1</v>
      </c>
      <c r="L139">
        <f>IF(Table1342[[#This Row],[Pclass]]=2,1,0)</f>
        <v>0</v>
      </c>
      <c r="M139">
        <f>IF(Table1342[[#This Row],[Embarked]]="S",1,0)</f>
        <v>1</v>
      </c>
      <c r="N139">
        <f>IF(Table1342[[#This Row],[Embarked]]="C",1,0)</f>
        <v>0</v>
      </c>
      <c r="O139">
        <f>IF(Table1342[[#This Row],[Sex]]="male",1,0)</f>
        <v>1</v>
      </c>
      <c r="P139">
        <v>1</v>
      </c>
      <c r="W139" s="5">
        <v>-3.1273050332606273E-2</v>
      </c>
      <c r="X139" s="5">
        <v>0.10214881953176153</v>
      </c>
      <c r="Y139" s="5">
        <v>-1.2046326621354064</v>
      </c>
      <c r="Z139" s="6">
        <f>IF(W139&lt;0,0,W139)</f>
        <v>0</v>
      </c>
      <c r="AA139" s="6">
        <f>IF(X139&lt;0,0,X139)</f>
        <v>0.10214881953176153</v>
      </c>
      <c r="AB139" s="5">
        <f t="shared" si="2"/>
        <v>0</v>
      </c>
      <c r="AC139" s="6">
        <f>Z139+AA139</f>
        <v>0.10214881953176153</v>
      </c>
      <c r="AD139" s="6">
        <f>(Table134[[#This Row],[Survived]]-AC139)^2</f>
        <v>1.0434381331732384E-2</v>
      </c>
      <c r="AK139" s="16"/>
      <c r="AL139" s="16"/>
      <c r="AM139" s="16"/>
      <c r="AN139" s="17"/>
      <c r="AO139" s="17"/>
      <c r="AP139" s="16"/>
      <c r="AQ139" s="17"/>
      <c r="AR139" s="17"/>
    </row>
    <row r="140" spans="1:44" x14ac:dyDescent="0.2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Table1342[[#This Row],[Age]]/$E$1</f>
        <v>0.05</v>
      </c>
      <c r="J140" s="6">
        <f>LOG10(Table1342[[#This Row],[Fare]]+1)</f>
        <v>1.4789270555829248</v>
      </c>
      <c r="K140">
        <f>IF(Table1342[[#This Row],[Pclass]]=1,1,0)</f>
        <v>0</v>
      </c>
      <c r="L140">
        <f>IF(Table1342[[#This Row],[Pclass]]=2,1,0)</f>
        <v>0</v>
      </c>
      <c r="M140">
        <f>IF(Table1342[[#This Row],[Embarked]]="S",1,0)</f>
        <v>0</v>
      </c>
      <c r="N140">
        <f>IF(Table1342[[#This Row],[Embarked]]="C",1,0)</f>
        <v>0</v>
      </c>
      <c r="O140">
        <f>IF(Table1342[[#This Row],[Sex]]="male",1,0)</f>
        <v>1</v>
      </c>
      <c r="P140">
        <v>1</v>
      </c>
      <c r="W140" s="5">
        <v>-0.63659970253964326</v>
      </c>
      <c r="X140" s="5">
        <v>0.11767999926059897</v>
      </c>
      <c r="Y140" s="5">
        <v>-0.65194974138402184</v>
      </c>
      <c r="Z140" s="6">
        <f>IF(W140&lt;0,0,W140)</f>
        <v>0</v>
      </c>
      <c r="AA140" s="6">
        <f>IF(X140&lt;0,0,X140)</f>
        <v>0.11767999926059897</v>
      </c>
      <c r="AB140" s="5">
        <f t="shared" si="2"/>
        <v>0</v>
      </c>
      <c r="AC140" s="6">
        <f>Z140+AA140</f>
        <v>0.11767999926059897</v>
      </c>
      <c r="AD140" s="6">
        <f>(Table134[[#This Row],[Survived]]-AC140)^2</f>
        <v>1.3848582225974574E-2</v>
      </c>
      <c r="AK140" s="16"/>
      <c r="AL140" s="16"/>
      <c r="AM140" s="16"/>
      <c r="AN140" s="17"/>
      <c r="AO140" s="17"/>
      <c r="AP140" s="16"/>
      <c r="AQ140" s="17"/>
      <c r="AR140" s="17"/>
    </row>
    <row r="141" spans="1:44" x14ac:dyDescent="0.2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Table1342[[#This Row],[Age]]/$E$1</f>
        <v>1.2500000000000001E-2</v>
      </c>
      <c r="J141" s="6">
        <f>LOG10(Table1342[[#This Row],[Fare]]+1)</f>
        <v>1.0839789358110461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>
        <f>IF(Table1342[[#This Row],[Sex]]="male",1,0)</f>
        <v>0</v>
      </c>
      <c r="P141">
        <v>1</v>
      </c>
      <c r="W141" s="5">
        <v>-0.12469061011356211</v>
      </c>
      <c r="X141" s="5">
        <v>0.596508996759884</v>
      </c>
      <c r="Y141" s="5">
        <v>-0.23450279166520971</v>
      </c>
      <c r="Z141" s="6">
        <f>IF(W141&lt;0,0,W141)</f>
        <v>0</v>
      </c>
      <c r="AA141" s="6">
        <f>IF(X141&lt;0,0,X141)</f>
        <v>0.596508996759884</v>
      </c>
      <c r="AB141" s="5">
        <f t="shared" si="2"/>
        <v>0</v>
      </c>
      <c r="AC141" s="6">
        <f>Z141+AA141</f>
        <v>0.596508996759884</v>
      </c>
      <c r="AD141" s="6">
        <f>(Table134[[#This Row],[Survived]]-AC141)^2</f>
        <v>0.1628049896957153</v>
      </c>
      <c r="AK141" s="16"/>
      <c r="AL141" s="16"/>
      <c r="AM141" s="16"/>
      <c r="AN141" s="17"/>
      <c r="AO141" s="17"/>
      <c r="AP141" s="16"/>
      <c r="AQ141" s="17"/>
      <c r="AR141" s="17"/>
    </row>
    <row r="142" spans="1:44" x14ac:dyDescent="0.2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Table1342[[#This Row],[Age]]/$E$1</f>
        <v>0.26250000000000001</v>
      </c>
      <c r="J142" s="6">
        <f>LOG10(Table1342[[#This Row],[Fare]]+1)</f>
        <v>0.95060822478423079</v>
      </c>
      <c r="K142">
        <f>IF(Table1342[[#This Row],[Pclass]]=1,1,0)</f>
        <v>0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>
        <f>IF(Table1342[[#This Row],[Sex]]="male",1,0)</f>
        <v>1</v>
      </c>
      <c r="P142">
        <v>1</v>
      </c>
      <c r="W142" s="5">
        <v>-0.62649983746484184</v>
      </c>
      <c r="X142" s="5">
        <v>0.20458638245438265</v>
      </c>
      <c r="Y142" s="5">
        <v>-1.0391622920205015</v>
      </c>
      <c r="Z142" s="6">
        <f>IF(W142&lt;0,0,W142)</f>
        <v>0</v>
      </c>
      <c r="AA142" s="6">
        <f>IF(X142&lt;0,0,X142)</f>
        <v>0.20458638245438265</v>
      </c>
      <c r="AB142" s="5">
        <f t="shared" si="2"/>
        <v>0</v>
      </c>
      <c r="AC142" s="6">
        <f>Z142+AA142</f>
        <v>0.20458638245438265</v>
      </c>
      <c r="AD142" s="6">
        <f>(Table134[[#This Row],[Survived]]-AC142)^2</f>
        <v>4.1855587885770928E-2</v>
      </c>
      <c r="AK142" s="16"/>
      <c r="AL142" s="16"/>
      <c r="AM142" s="16"/>
      <c r="AN142" s="17"/>
      <c r="AO142" s="17"/>
      <c r="AP142" s="16"/>
      <c r="AQ142" s="17"/>
      <c r="AR142" s="17"/>
    </row>
    <row r="143" spans="1:44" x14ac:dyDescent="0.2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Table1342[[#This Row],[Age]]/$E$1</f>
        <v>0.7</v>
      </c>
      <c r="J143" s="6">
        <f>LOG10(Table1342[[#This Row],[Fare]]+1)</f>
        <v>1.5010017178117605</v>
      </c>
      <c r="K143">
        <f>IF(Table1342[[#This Row],[Pclass]]=1,1,0)</f>
        <v>1</v>
      </c>
      <c r="L143">
        <f>IF(Table1342[[#This Row],[Pclass]]=2,1,0)</f>
        <v>0</v>
      </c>
      <c r="M143">
        <f>IF(Table1342[[#This Row],[Embarked]]="S",1,0)</f>
        <v>0</v>
      </c>
      <c r="N143">
        <f>IF(Table1342[[#This Row],[Embarked]]="C",1,0)</f>
        <v>1</v>
      </c>
      <c r="O143">
        <f>IF(Table1342[[#This Row],[Sex]]="male",1,0)</f>
        <v>1</v>
      </c>
      <c r="P143">
        <v>1</v>
      </c>
      <c r="W143" s="5">
        <v>-0.19021614357679481</v>
      </c>
      <c r="X143" s="5">
        <v>0.2756550375098904</v>
      </c>
      <c r="Y143" s="5">
        <v>-1.2427105370858984</v>
      </c>
      <c r="Z143" s="6">
        <f>IF(W143&lt;0,0,W143)</f>
        <v>0</v>
      </c>
      <c r="AA143" s="6">
        <f>IF(X143&lt;0,0,X143)</f>
        <v>0.2756550375098904</v>
      </c>
      <c r="AB143" s="5">
        <f t="shared" si="2"/>
        <v>0</v>
      </c>
      <c r="AC143" s="6">
        <f>Z143+AA143</f>
        <v>0.2756550375098904</v>
      </c>
      <c r="AD143" s="6">
        <f>(Table134[[#This Row],[Survived]]-AC143)^2</f>
        <v>7.5985699704579079E-2</v>
      </c>
      <c r="AK143" s="16"/>
      <c r="AL143" s="16"/>
      <c r="AM143" s="16"/>
      <c r="AN143" s="17"/>
      <c r="AO143" s="17"/>
      <c r="AP143" s="16"/>
      <c r="AQ143" s="17"/>
      <c r="AR143" s="17"/>
    </row>
    <row r="144" spans="1:44" x14ac:dyDescent="0.2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Table1342[[#This Row],[Age]]/$E$1</f>
        <v>0.22500000000000001</v>
      </c>
      <c r="J144" s="6">
        <f>LOG10(Table1342[[#This Row],[Fare]]+1)</f>
        <v>0.94714932766263737</v>
      </c>
      <c r="K144">
        <f>IF(Table1342[[#This Row],[Pclass]]=1,1,0)</f>
        <v>0</v>
      </c>
      <c r="L144">
        <f>IF(Table1342[[#This Row],[Pclass]]=2,1,0)</f>
        <v>0</v>
      </c>
      <c r="M144">
        <f>IF(Table1342[[#This Row],[Embarked]]="S",1,0)</f>
        <v>1</v>
      </c>
      <c r="N144">
        <f>IF(Table1342[[#This Row],[Embarked]]="C",1,0)</f>
        <v>0</v>
      </c>
      <c r="O144">
        <f>IF(Table1342[[#This Row],[Sex]]="male",1,0)</f>
        <v>1</v>
      </c>
      <c r="P144">
        <v>1</v>
      </c>
      <c r="W144" s="5">
        <v>-0.63759303639011333</v>
      </c>
      <c r="X144" s="5">
        <v>0.1794118556258571</v>
      </c>
      <c r="Y144" s="5">
        <v>-0.76005163871277137</v>
      </c>
      <c r="Z144" s="6">
        <f>IF(W144&lt;0,0,W144)</f>
        <v>0</v>
      </c>
      <c r="AA144" s="6">
        <f>IF(X144&lt;0,0,X144)</f>
        <v>0.1794118556258571</v>
      </c>
      <c r="AB144" s="5">
        <f t="shared" si="2"/>
        <v>0</v>
      </c>
      <c r="AC144" s="6">
        <f>Z144+AA144</f>
        <v>0.1794118556258571</v>
      </c>
      <c r="AD144" s="6">
        <f>(Table134[[#This Row],[Survived]]-AC144)^2</f>
        <v>3.2188613939113389E-2</v>
      </c>
      <c r="AK144" s="16"/>
      <c r="AL144" s="16"/>
      <c r="AM144" s="16"/>
      <c r="AN144" s="17"/>
      <c r="AO144" s="17"/>
      <c r="AP144" s="16"/>
      <c r="AQ144" s="17"/>
      <c r="AR144" s="17"/>
    </row>
    <row r="145" spans="1:44" x14ac:dyDescent="0.2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Table1342[[#This Row],[Age]]/$E$1</f>
        <v>0.625</v>
      </c>
      <c r="J145" s="6">
        <f>LOG10(Table1342[[#This Row],[Fare]]+1)</f>
        <v>1.4729391947362367</v>
      </c>
      <c r="K145">
        <f>IF(Table1342[[#This Row],[Pclass]]=1,1,0)</f>
        <v>1</v>
      </c>
      <c r="L145">
        <f>IF(Table1342[[#This Row],[Pclass]]=2,1,0)</f>
        <v>0</v>
      </c>
      <c r="M145">
        <f>IF(Table1342[[#This Row],[Embarked]]="S",1,0)</f>
        <v>0</v>
      </c>
      <c r="N145">
        <f>IF(Table1342[[#This Row],[Embarked]]="C",1,0)</f>
        <v>1</v>
      </c>
      <c r="O145">
        <f>IF(Table1342[[#This Row],[Sex]]="male",1,0)</f>
        <v>0</v>
      </c>
      <c r="P145">
        <v>1</v>
      </c>
      <c r="W145" s="5">
        <v>0.44920063517702447</v>
      </c>
      <c r="X145" s="5">
        <v>0.54773269822944837</v>
      </c>
      <c r="Y145" s="5">
        <v>-0.71120134797835965</v>
      </c>
      <c r="Z145" s="6">
        <f>IF(W145&lt;0,0,W145)</f>
        <v>0.44920063517702447</v>
      </c>
      <c r="AA145" s="6">
        <f>IF(X145&lt;0,0,X145)</f>
        <v>0.54773269822944837</v>
      </c>
      <c r="AB145" s="5">
        <f t="shared" si="2"/>
        <v>0</v>
      </c>
      <c r="AC145" s="6">
        <f>Z145+AA145</f>
        <v>0.99693333340647283</v>
      </c>
      <c r="AD145" s="6">
        <f>(Table134[[#This Row],[Survived]]-AC145)^2</f>
        <v>0.99387607125694155</v>
      </c>
      <c r="AK145" s="16"/>
      <c r="AL145" s="16"/>
      <c r="AM145" s="16"/>
      <c r="AN145" s="17"/>
      <c r="AO145" s="17"/>
      <c r="AP145" s="16"/>
      <c r="AQ145" s="17"/>
      <c r="AR145" s="17"/>
    </row>
    <row r="146" spans="1:44" x14ac:dyDescent="0.2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Table1342[[#This Row],[Age]]/$E$1</f>
        <v>0.375</v>
      </c>
      <c r="J146" s="6">
        <f>LOG10(Table1342[[#This Row],[Fare]]+1)</f>
        <v>1.146128035678238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>
        <f>IF(Table1342[[#This Row],[Sex]]="male",1,0)</f>
        <v>1</v>
      </c>
      <c r="P146">
        <v>1</v>
      </c>
      <c r="W146" s="5">
        <v>-7.9709701776390446E-2</v>
      </c>
      <c r="X146" s="5">
        <v>0.13143469709461569</v>
      </c>
      <c r="Y146" s="5">
        <v>0.12272576092325721</v>
      </c>
      <c r="Z146" s="6">
        <f>IF(W146&lt;0,0,W146)</f>
        <v>0</v>
      </c>
      <c r="AA146" s="6">
        <f>IF(X146&lt;0,0,X146)</f>
        <v>0.13143469709461569</v>
      </c>
      <c r="AB146" s="5">
        <f t="shared" si="2"/>
        <v>0.12272576092325721</v>
      </c>
      <c r="AC146" s="6">
        <f>Z146+AA146</f>
        <v>0.13143469709461569</v>
      </c>
      <c r="AD146" s="6">
        <f>(Table134[[#This Row],[Survived]]-AC146)^2</f>
        <v>1.727507960035338E-2</v>
      </c>
      <c r="AK146" s="16"/>
      <c r="AL146" s="16"/>
      <c r="AM146" s="16"/>
      <c r="AN146" s="17"/>
      <c r="AO146" s="17"/>
      <c r="AP146" s="16"/>
      <c r="AQ146" s="17"/>
      <c r="AR146" s="17"/>
    </row>
    <row r="147" spans="1:44" x14ac:dyDescent="0.2">
      <c r="A147">
        <v>0</v>
      </c>
      <c r="B147" t="s">
        <v>9</v>
      </c>
      <c r="C147">
        <v>3</v>
      </c>
      <c r="D147" t="s">
        <v>8</v>
      </c>
      <c r="E147">
        <v>36</v>
      </c>
      <c r="F147" s="1"/>
      <c r="G147">
        <v>0</v>
      </c>
      <c r="H147">
        <v>0</v>
      </c>
      <c r="I147" s="6">
        <f>Table1342[[#This Row],[Age]]/$E$1</f>
        <v>0.45</v>
      </c>
      <c r="J147" s="6">
        <f>LOG10(Table1342[[#This Row],[Fare]]+1)</f>
        <v>0</v>
      </c>
      <c r="K147">
        <f>IF(Table1342[[#This Row],[Pclass]]=1,1,0)</f>
        <v>0</v>
      </c>
      <c r="L147">
        <f>IF(Table1342[[#This Row],[Pclass]]=2,1,0)</f>
        <v>0</v>
      </c>
      <c r="M147">
        <f>IF(Table1342[[#This Row],[Embarked]]="S",1,0)</f>
        <v>1</v>
      </c>
      <c r="N147">
        <f>IF(Table1342[[#This Row],[Embarked]]="C",1,0)</f>
        <v>0</v>
      </c>
      <c r="O147">
        <f>IF(Table1342[[#This Row],[Sex]]="male",1,0)</f>
        <v>1</v>
      </c>
      <c r="P147">
        <v>1</v>
      </c>
      <c r="W147" s="5">
        <v>-0.34720190690911312</v>
      </c>
      <c r="X147" s="5">
        <v>-4.4547184627311665E-2</v>
      </c>
      <c r="Y147" s="5">
        <v>-0.71062538595209035</v>
      </c>
      <c r="Z147" s="6">
        <f>IF(W147&lt;0,0,W147)</f>
        <v>0</v>
      </c>
      <c r="AA147" s="6">
        <f>IF(X147&lt;0,0,X147)</f>
        <v>0</v>
      </c>
      <c r="AB147" s="5">
        <f t="shared" si="2"/>
        <v>0</v>
      </c>
      <c r="AC147" s="6">
        <f>Z147+AA147</f>
        <v>0</v>
      </c>
      <c r="AD147" s="6">
        <f>(Table134[[#This Row],[Survived]]-AC147)^2</f>
        <v>0</v>
      </c>
      <c r="AK147" s="16"/>
      <c r="AL147" s="16"/>
      <c r="AM147" s="16"/>
      <c r="AN147" s="17"/>
      <c r="AO147" s="17"/>
      <c r="AP147" s="16"/>
      <c r="AQ147" s="17"/>
      <c r="AR147" s="17"/>
    </row>
    <row r="148" spans="1:44" x14ac:dyDescent="0.2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Table1342[[#This Row],[Age]]/$E$1</f>
        <v>0.1125</v>
      </c>
      <c r="J148" s="6">
        <f>LOG10(Table1342[[#This Row],[Fare]]+1)</f>
        <v>1.5103774259938814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>
        <f>IF(Table1342[[#This Row],[Sex]]="male",1,0)</f>
        <v>1</v>
      </c>
      <c r="P148">
        <v>1</v>
      </c>
      <c r="W148" s="5">
        <v>-0.68999219483691188</v>
      </c>
      <c r="X148" s="5">
        <v>0.11088406204165263</v>
      </c>
      <c r="Y148" s="5">
        <v>-0.47950094770888008</v>
      </c>
      <c r="Z148" s="6">
        <f>IF(W148&lt;0,0,W148)</f>
        <v>0</v>
      </c>
      <c r="AA148" s="6">
        <f>IF(X148&lt;0,0,X148)</f>
        <v>0.11088406204165263</v>
      </c>
      <c r="AB148" s="5">
        <f t="shared" si="2"/>
        <v>0</v>
      </c>
      <c r="AC148" s="6">
        <f>Z148+AA148</f>
        <v>0.11088406204165263</v>
      </c>
      <c r="AD148" s="6">
        <f>(Table134[[#This Row],[Survived]]-AC148)^2</f>
        <v>1.2295275214857069E-2</v>
      </c>
      <c r="AK148" s="16"/>
      <c r="AL148" s="16"/>
      <c r="AM148" s="16"/>
      <c r="AN148" s="17"/>
      <c r="AO148" s="17"/>
      <c r="AP148" s="16"/>
      <c r="AQ148" s="17"/>
      <c r="AR148" s="17"/>
    </row>
    <row r="149" spans="1:44" x14ac:dyDescent="0.2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Table1342[[#This Row],[Age]]/$E$1</f>
        <v>1.2500000000000001E-2</v>
      </c>
      <c r="J149" s="6">
        <f>LOG10(Table1342[[#This Row],[Fare]]+1)</f>
        <v>1.6020599913279623</v>
      </c>
      <c r="K149">
        <f>IF(Table1342[[#This Row],[Pclass]]=1,1,0)</f>
        <v>0</v>
      </c>
      <c r="L149">
        <f>IF(Table1342[[#This Row],[Pclass]]=2,1,0)</f>
        <v>1</v>
      </c>
      <c r="M149">
        <f>IF(Table1342[[#This Row],[Embarked]]="S",1,0)</f>
        <v>1</v>
      </c>
      <c r="N149">
        <f>IF(Table1342[[#This Row],[Embarked]]="C",1,0)</f>
        <v>0</v>
      </c>
      <c r="O149">
        <f>IF(Table1342[[#This Row],[Sex]]="male",1,0)</f>
        <v>1</v>
      </c>
      <c r="P149">
        <v>1</v>
      </c>
      <c r="W149" s="5">
        <v>-0.35116154165306901</v>
      </c>
      <c r="X149" s="5">
        <v>0.37586107906591193</v>
      </c>
      <c r="Y149" s="5">
        <v>0.46458417006424862</v>
      </c>
      <c r="Z149" s="6">
        <f>IF(W149&lt;0,0,W149)</f>
        <v>0</v>
      </c>
      <c r="AA149" s="6">
        <f>IF(X149&lt;0,0,X149)</f>
        <v>0.37586107906591193</v>
      </c>
      <c r="AB149" s="5">
        <f t="shared" si="2"/>
        <v>0.46458417006424862</v>
      </c>
      <c r="AC149" s="6">
        <f>Z149+AA149</f>
        <v>0.37586107906591193</v>
      </c>
      <c r="AD149" s="6">
        <f>(Table134[[#This Row],[Survived]]-AC149)^2</f>
        <v>0.38954939262476784</v>
      </c>
      <c r="AK149" s="16"/>
      <c r="AL149" s="16"/>
      <c r="AM149" s="16"/>
      <c r="AN149" s="17"/>
      <c r="AO149" s="17"/>
      <c r="AP149" s="16"/>
      <c r="AQ149" s="17"/>
      <c r="AR149" s="17"/>
    </row>
    <row r="150" spans="1:44" x14ac:dyDescent="0.2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Table1342[[#This Row],[Age]]/$E$1</f>
        <v>0.05</v>
      </c>
      <c r="J150" s="6">
        <f>LOG10(Table1342[[#This Row],[Fare]]+1)</f>
        <v>1.3621996388688864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>
        <f>IF(Table1342[[#This Row],[Sex]]="male",1,0)</f>
        <v>0</v>
      </c>
      <c r="P150">
        <v>1</v>
      </c>
      <c r="W150" s="5">
        <v>-0.21929566426925293</v>
      </c>
      <c r="X150" s="5">
        <v>0.67474771232758357</v>
      </c>
      <c r="Y150" s="5">
        <v>-0.33137222718873321</v>
      </c>
      <c r="Z150" s="6">
        <f>IF(W150&lt;0,0,W150)</f>
        <v>0</v>
      </c>
      <c r="AA150" s="6">
        <f>IF(X150&lt;0,0,X150)</f>
        <v>0.67474771232758357</v>
      </c>
      <c r="AB150" s="5">
        <f t="shared" si="2"/>
        <v>0</v>
      </c>
      <c r="AC150" s="6">
        <f>Z150+AA150</f>
        <v>0.67474771232758357</v>
      </c>
      <c r="AD150" s="6">
        <f>(Table134[[#This Row],[Survived]]-AC150)^2</f>
        <v>0.10578905063614033</v>
      </c>
      <c r="AK150" s="16"/>
      <c r="AL150" s="16"/>
      <c r="AM150" s="16"/>
      <c r="AN150" s="17"/>
      <c r="AO150" s="17"/>
      <c r="AP150" s="16"/>
      <c r="AQ150" s="17"/>
      <c r="AR150" s="17"/>
    </row>
    <row r="151" spans="1:44" x14ac:dyDescent="0.2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Table1342[[#This Row],[Age]]/$E$1</f>
        <v>0.5625</v>
      </c>
      <c r="J151" s="6">
        <f>LOG10(Table1342[[#This Row],[Fare]]+1)</f>
        <v>1.4401216031878039</v>
      </c>
      <c r="K151">
        <f>IF(Table1342[[#This Row],[Pclass]]=1,1,0)</f>
        <v>1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>
        <f>IF(Table1342[[#This Row],[Sex]]="male",1,0)</f>
        <v>1</v>
      </c>
      <c r="P151">
        <v>1</v>
      </c>
      <c r="W151" s="5">
        <v>-0.16563251934068587</v>
      </c>
      <c r="X151" s="5">
        <v>0.28919011409550821</v>
      </c>
      <c r="Y151" s="5">
        <v>-1.0642835702402795</v>
      </c>
      <c r="Z151" s="6">
        <f>IF(W151&lt;0,0,W151)</f>
        <v>0</v>
      </c>
      <c r="AA151" s="6">
        <f>IF(X151&lt;0,0,X151)</f>
        <v>0.28919011409550821</v>
      </c>
      <c r="AB151" s="5">
        <f t="shared" si="2"/>
        <v>0</v>
      </c>
      <c r="AC151" s="6">
        <f>Z151+AA151</f>
        <v>0.28919011409550821</v>
      </c>
      <c r="AD151" s="6">
        <f>(Table134[[#This Row],[Survived]]-AC151)^2</f>
        <v>0.50525069389955668</v>
      </c>
      <c r="AK151" s="16"/>
      <c r="AL151" s="16"/>
      <c r="AM151" s="16"/>
      <c r="AN151" s="17"/>
      <c r="AO151" s="17"/>
      <c r="AP151" s="16"/>
      <c r="AQ151" s="17"/>
      <c r="AR151" s="17"/>
    </row>
    <row r="152" spans="1:44" x14ac:dyDescent="0.2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Table1342[[#This Row],[Age]]/$E$1</f>
        <v>0.5</v>
      </c>
      <c r="J152" s="6">
        <f>LOG10(Table1342[[#This Row],[Fare]]+1)</f>
        <v>1.2174839442139063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>
        <f>IF(Table1342[[#This Row],[Sex]]="male",1,0)</f>
        <v>1</v>
      </c>
      <c r="P152">
        <v>1</v>
      </c>
      <c r="W152" s="5">
        <v>-0.41025032437430065</v>
      </c>
      <c r="X152" s="5">
        <v>-0.10292489368137459</v>
      </c>
      <c r="Y152" s="5">
        <v>-1.0780156421410567</v>
      </c>
      <c r="Z152" s="6">
        <f>IF(W152&lt;0,0,W152)</f>
        <v>0</v>
      </c>
      <c r="AA152" s="6">
        <f>IF(X152&lt;0,0,X152)</f>
        <v>0</v>
      </c>
      <c r="AB152" s="5">
        <f t="shared" si="2"/>
        <v>0</v>
      </c>
      <c r="AC152" s="6">
        <f>Z152+AA152</f>
        <v>0</v>
      </c>
      <c r="AD152" s="6">
        <f>(Table134[[#This Row],[Survived]]-AC152)^2</f>
        <v>0</v>
      </c>
      <c r="AK152" s="16"/>
      <c r="AL152" s="16"/>
      <c r="AM152" s="16"/>
      <c r="AN152" s="17"/>
      <c r="AO152" s="17"/>
      <c r="AP152" s="16"/>
      <c r="AQ152" s="17"/>
      <c r="AR152" s="17"/>
    </row>
    <row r="153" spans="1:44" x14ac:dyDescent="0.2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Table1342[[#This Row],[Age]]/$E$1</f>
        <v>0.45</v>
      </c>
      <c r="J153" s="6">
        <f>LOG10(Table1342[[#This Row],[Fare]]+1)</f>
        <v>0.94918501031343461</v>
      </c>
      <c r="K153">
        <f>IF(Table1342[[#This Row],[Pclass]]=1,1,0)</f>
        <v>0</v>
      </c>
      <c r="L153">
        <f>IF(Table1342[[#This Row],[Pclass]]=2,1,0)</f>
        <v>0</v>
      </c>
      <c r="M153">
        <f>IF(Table1342[[#This Row],[Embarked]]="S",1,0)</f>
        <v>1</v>
      </c>
      <c r="N153">
        <f>IF(Table1342[[#This Row],[Embarked]]="C",1,0)</f>
        <v>0</v>
      </c>
      <c r="O153">
        <f>IF(Table1342[[#This Row],[Sex]]="male",1,0)</f>
        <v>1</v>
      </c>
      <c r="P153">
        <v>1</v>
      </c>
      <c r="W153" s="5">
        <v>-0.48685285426204283</v>
      </c>
      <c r="X153" s="5">
        <v>2.2650214340654062E-2</v>
      </c>
      <c r="Y153" s="5">
        <v>-1.1296751271014387</v>
      </c>
      <c r="Z153" s="6">
        <f>IF(W153&lt;0,0,W153)</f>
        <v>0</v>
      </c>
      <c r="AA153" s="6">
        <f>IF(X153&lt;0,0,X153)</f>
        <v>2.2650214340654062E-2</v>
      </c>
      <c r="AB153" s="5">
        <f t="shared" si="2"/>
        <v>0</v>
      </c>
      <c r="AC153" s="6">
        <f>Z153+AA153</f>
        <v>2.2650214340654062E-2</v>
      </c>
      <c r="AD153" s="6">
        <f>(Table134[[#This Row],[Survived]]-AC153)^2</f>
        <v>5.1303220967757095E-4</v>
      </c>
      <c r="AK153" s="16"/>
      <c r="AL153" s="16"/>
      <c r="AM153" s="16"/>
      <c r="AN153" s="17"/>
      <c r="AO153" s="17"/>
      <c r="AP153" s="16"/>
      <c r="AQ153" s="17"/>
      <c r="AR153" s="17"/>
    </row>
    <row r="154" spans="1:44" x14ac:dyDescent="0.2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Table1342[[#This Row],[Age]]/$E$1</f>
        <v>0.4</v>
      </c>
      <c r="J154" s="6">
        <f>LOG10(Table1342[[#This Row],[Fare]]+1)</f>
        <v>1.146128035678238</v>
      </c>
      <c r="K154">
        <f>IF(Table1342[[#This Row],[Pclass]]=1,1,0)</f>
        <v>0</v>
      </c>
      <c r="L154">
        <f>IF(Table1342[[#This Row],[Pclass]]=2,1,0)</f>
        <v>1</v>
      </c>
      <c r="M154">
        <f>IF(Table1342[[#This Row],[Embarked]]="S",1,0)</f>
        <v>1</v>
      </c>
      <c r="N154">
        <f>IF(Table1342[[#This Row],[Embarked]]="C",1,0)</f>
        <v>0</v>
      </c>
      <c r="O154">
        <f>IF(Table1342[[#This Row],[Sex]]="male",1,0)</f>
        <v>0</v>
      </c>
      <c r="P154">
        <v>1</v>
      </c>
      <c r="W154" s="5">
        <v>0.6299450305681108</v>
      </c>
      <c r="X154" s="5">
        <v>0.30852015325329973</v>
      </c>
      <c r="Y154" s="5">
        <v>0.59323718333841846</v>
      </c>
      <c r="Z154" s="6">
        <f>IF(W154&lt;0,0,W154)</f>
        <v>0.6299450305681108</v>
      </c>
      <c r="AA154" s="6">
        <f>IF(X154&lt;0,0,X154)</f>
        <v>0.30852015325329973</v>
      </c>
      <c r="AB154" s="5">
        <f t="shared" si="2"/>
        <v>0.59323718333841846</v>
      </c>
      <c r="AC154" s="6">
        <f>Z154+AA154</f>
        <v>0.93846518382141053</v>
      </c>
      <c r="AD154" s="6">
        <f>(Table134[[#This Row],[Survived]]-AC154)^2</f>
        <v>3.7865336021327962E-3</v>
      </c>
      <c r="AK154" s="16"/>
      <c r="AL154" s="16"/>
      <c r="AM154" s="16"/>
      <c r="AN154" s="17"/>
      <c r="AO154" s="17"/>
      <c r="AP154" s="16"/>
      <c r="AQ154" s="17"/>
      <c r="AR154" s="17"/>
    </row>
    <row r="155" spans="1:44" x14ac:dyDescent="0.2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Table1342[[#This Row],[Age]]/$E$1</f>
        <v>0.23749999999999999</v>
      </c>
      <c r="J155" s="6">
        <f>LOG10(Table1342[[#This Row],[Fare]]+1)</f>
        <v>1.146128035678238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>
        <f>IF(Table1342[[#This Row],[Sex]]="male",1,0)</f>
        <v>1</v>
      </c>
      <c r="P155">
        <v>1</v>
      </c>
      <c r="W155" s="5">
        <v>-0.18196393416509768</v>
      </c>
      <c r="X155" s="5">
        <v>0.26478066580363335</v>
      </c>
      <c r="Y155" s="5">
        <v>0.18956261240949507</v>
      </c>
      <c r="Z155" s="6">
        <f>IF(W155&lt;0,0,W155)</f>
        <v>0</v>
      </c>
      <c r="AA155" s="6">
        <f>IF(X155&lt;0,0,X155)</f>
        <v>0.26478066580363335</v>
      </c>
      <c r="AB155" s="5">
        <f t="shared" si="2"/>
        <v>0.18956261240949507</v>
      </c>
      <c r="AC155" s="6">
        <f>Z155+AA155</f>
        <v>0.26478066580363335</v>
      </c>
      <c r="AD155" s="6">
        <f>(Table134[[#This Row],[Survived]]-AC155)^2</f>
        <v>7.0108800983415376E-2</v>
      </c>
      <c r="AK155" s="16"/>
      <c r="AL155" s="16"/>
      <c r="AM155" s="16"/>
      <c r="AN155" s="17"/>
      <c r="AO155" s="17"/>
      <c r="AP155" s="16"/>
      <c r="AQ155" s="17"/>
      <c r="AR155" s="17"/>
    </row>
    <row r="156" spans="1:44" x14ac:dyDescent="0.2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Table1342[[#This Row],[Age]]/$E$1</f>
        <v>0.23749999999999999</v>
      </c>
      <c r="J156" s="6">
        <f>LOG10(Table1342[[#This Row],[Fare]]+1)</f>
        <v>0.94714932766263737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1</v>
      </c>
      <c r="N156">
        <f>IF(Table1342[[#This Row],[Embarked]]="C",1,0)</f>
        <v>0</v>
      </c>
      <c r="O156">
        <f>IF(Table1342[[#This Row],[Sex]]="male",1,0)</f>
        <v>0</v>
      </c>
      <c r="P156">
        <v>1</v>
      </c>
      <c r="W156" s="5">
        <v>9.5402513500453465E-2</v>
      </c>
      <c r="X156" s="5">
        <v>0.35181343696658901</v>
      </c>
      <c r="Y156" s="5">
        <v>-0.43523618159312349</v>
      </c>
      <c r="Z156" s="6">
        <f>IF(W156&lt;0,0,W156)</f>
        <v>9.5402513500453465E-2</v>
      </c>
      <c r="AA156" s="6">
        <f>IF(X156&lt;0,0,X156)</f>
        <v>0.35181343696658901</v>
      </c>
      <c r="AB156" s="5">
        <f t="shared" si="2"/>
        <v>0</v>
      </c>
      <c r="AC156" s="6">
        <f>Z156+AA156</f>
        <v>0.44721595046704249</v>
      </c>
      <c r="AD156" s="6">
        <f>(Table134[[#This Row],[Survived]]-AC156)^2</f>
        <v>0.30557020541805519</v>
      </c>
      <c r="AK156" s="16"/>
      <c r="AL156" s="16"/>
      <c r="AM156" s="16"/>
      <c r="AN156" s="17"/>
      <c r="AO156" s="17"/>
      <c r="AP156" s="16"/>
      <c r="AQ156" s="17"/>
      <c r="AR156" s="17"/>
    </row>
    <row r="157" spans="1:44" x14ac:dyDescent="0.2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Table1342[[#This Row],[Age]]/$E$1</f>
        <v>3.7499999999999999E-2</v>
      </c>
      <c r="J157" s="6">
        <f>LOG10(Table1342[[#This Row],[Fare]]+1)</f>
        <v>1.4313637641589874</v>
      </c>
      <c r="K157">
        <f>IF(Table1342[[#This Row],[Pclass]]=1,1,0)</f>
        <v>0</v>
      </c>
      <c r="L157">
        <f>IF(Table1342[[#This Row],[Pclass]]=2,1,0)</f>
        <v>1</v>
      </c>
      <c r="M157">
        <f>IF(Table1342[[#This Row],[Embarked]]="S",1,0)</f>
        <v>1</v>
      </c>
      <c r="N157">
        <f>IF(Table1342[[#This Row],[Embarked]]="C",1,0)</f>
        <v>0</v>
      </c>
      <c r="O157">
        <f>IF(Table1342[[#This Row],[Sex]]="male",1,0)</f>
        <v>1</v>
      </c>
      <c r="P157">
        <v>1</v>
      </c>
      <c r="W157" s="5">
        <v>-0.35637788042637875</v>
      </c>
      <c r="X157" s="5">
        <v>0.41763491849752388</v>
      </c>
      <c r="Y157" s="5">
        <v>0.42020829116674657</v>
      </c>
      <c r="Z157" s="6">
        <f>IF(W157&lt;0,0,W157)</f>
        <v>0</v>
      </c>
      <c r="AA157" s="6">
        <f>IF(X157&lt;0,0,X157)</f>
        <v>0.41763491849752388</v>
      </c>
      <c r="AB157" s="5">
        <f t="shared" si="2"/>
        <v>0.42020829116674657</v>
      </c>
      <c r="AC157" s="6">
        <f>Z157+AA157</f>
        <v>0.41763491849752388</v>
      </c>
      <c r="AD157" s="6">
        <f>(Table134[[#This Row],[Survived]]-AC157)^2</f>
        <v>0.33914908815338568</v>
      </c>
      <c r="AK157" s="16"/>
      <c r="AL157" s="16"/>
      <c r="AM157" s="16"/>
      <c r="AN157" s="17"/>
      <c r="AO157" s="17"/>
      <c r="AP157" s="16"/>
      <c r="AQ157" s="17"/>
      <c r="AR157" s="17"/>
    </row>
    <row r="158" spans="1:44" x14ac:dyDescent="0.2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Table1342[[#This Row],[Age]]/$E$1</f>
        <v>0.55000000000000004</v>
      </c>
      <c r="J158" s="6">
        <f>LOG10(Table1342[[#This Row],[Fare]]+1)</f>
        <v>1.4581965327411079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0</v>
      </c>
      <c r="N158">
        <f>IF(Table1342[[#This Row],[Embarked]]="C",1,0)</f>
        <v>1</v>
      </c>
      <c r="O158">
        <f>IF(Table1342[[#This Row],[Sex]]="male",1,0)</f>
        <v>0</v>
      </c>
      <c r="P158">
        <v>1</v>
      </c>
      <c r="W158" s="5">
        <v>0.39559464613379625</v>
      </c>
      <c r="X158" s="5">
        <v>0.61942315861326258</v>
      </c>
      <c r="Y158" s="5">
        <v>-0.66823623808729837</v>
      </c>
      <c r="Z158" s="6">
        <f>IF(W158&lt;0,0,W158)</f>
        <v>0.39559464613379625</v>
      </c>
      <c r="AA158" s="6">
        <f>IF(X158&lt;0,0,X158)</f>
        <v>0.61942315861326258</v>
      </c>
      <c r="AB158" s="5">
        <f t="shared" si="2"/>
        <v>0</v>
      </c>
      <c r="AC158" s="6">
        <f>Z158+AA158</f>
        <v>1.0150178047470588</v>
      </c>
      <c r="AD158" s="6">
        <f>(Table134[[#This Row],[Survived]]-AC158)^2</f>
        <v>2.2553445942078264E-4</v>
      </c>
      <c r="AK158" s="16"/>
      <c r="AL158" s="16"/>
      <c r="AM158" s="16"/>
      <c r="AN158" s="17"/>
      <c r="AO158" s="17"/>
      <c r="AP158" s="16"/>
      <c r="AQ158" s="17"/>
      <c r="AR158" s="17"/>
    </row>
    <row r="159" spans="1:44" x14ac:dyDescent="0.2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Table1342[[#This Row],[Age]]/$E$1</f>
        <v>0.72499999999999998</v>
      </c>
      <c r="J159" s="6">
        <f>LOG10(Table1342[[#This Row],[Fare]]+1)</f>
        <v>2.1688532588793175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>
        <f>IF(Table1342[[#This Row],[Sex]]="male",1,0)</f>
        <v>0</v>
      </c>
      <c r="P159">
        <v>1</v>
      </c>
      <c r="W159" s="5">
        <v>0.42117945130998302</v>
      </c>
      <c r="X159" s="5">
        <v>0.50002093527781144</v>
      </c>
      <c r="Y159" s="5">
        <v>-1.0670447057511718</v>
      </c>
      <c r="Z159" s="6">
        <f>IF(W159&lt;0,0,W159)</f>
        <v>0.42117945130998302</v>
      </c>
      <c r="AA159" s="6">
        <f>IF(X159&lt;0,0,X159)</f>
        <v>0.50002093527781144</v>
      </c>
      <c r="AB159" s="5">
        <f t="shared" si="2"/>
        <v>0</v>
      </c>
      <c r="AC159" s="6">
        <f>Z159+AA159</f>
        <v>0.92120038658779446</v>
      </c>
      <c r="AD159" s="6">
        <f>(Table134[[#This Row],[Survived]]-AC159)^2</f>
        <v>6.2093790739130433E-3</v>
      </c>
      <c r="AK159" s="16"/>
      <c r="AL159" s="16"/>
      <c r="AM159" s="16"/>
      <c r="AN159" s="17"/>
      <c r="AO159" s="17"/>
      <c r="AP159" s="16"/>
      <c r="AQ159" s="17"/>
      <c r="AR159" s="17"/>
    </row>
    <row r="160" spans="1:44" x14ac:dyDescent="0.2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Table1342[[#This Row],[Age]]/$E$1</f>
        <v>0.52500000000000002</v>
      </c>
      <c r="J160" s="6">
        <f>LOG10(Table1342[[#This Row],[Fare]]+1)</f>
        <v>0.97332185673243765</v>
      </c>
      <c r="K160">
        <f>IF(Table1342[[#This Row],[Pclass]]=1,1,0)</f>
        <v>0</v>
      </c>
      <c r="L160">
        <f>IF(Table1342[[#This Row],[Pclass]]=2,1,0)</f>
        <v>0</v>
      </c>
      <c r="M160">
        <f>IF(Table1342[[#This Row],[Embarked]]="S",1,0)</f>
        <v>1</v>
      </c>
      <c r="N160">
        <f>IF(Table1342[[#This Row],[Embarked]]="C",1,0)</f>
        <v>0</v>
      </c>
      <c r="O160">
        <f>IF(Table1342[[#This Row],[Sex]]="male",1,0)</f>
        <v>1</v>
      </c>
      <c r="P160">
        <v>1</v>
      </c>
      <c r="W160" s="5">
        <v>-0.46726566226705579</v>
      </c>
      <c r="X160" s="5">
        <v>-3.1568950669733753E-2</v>
      </c>
      <c r="Y160" s="5">
        <v>-1.0250155738920272</v>
      </c>
      <c r="Z160" s="6">
        <f>IF(W160&lt;0,0,W160)</f>
        <v>0</v>
      </c>
      <c r="AA160" s="6">
        <f>IF(X160&lt;0,0,X160)</f>
        <v>0</v>
      </c>
      <c r="AB160" s="5">
        <f t="shared" si="2"/>
        <v>0</v>
      </c>
      <c r="AC160" s="6">
        <f>Z160+AA160</f>
        <v>0</v>
      </c>
      <c r="AD160" s="6">
        <f>(Table134[[#This Row],[Survived]]-AC160)^2</f>
        <v>0</v>
      </c>
      <c r="AK160" s="16"/>
      <c r="AL160" s="16"/>
      <c r="AM160" s="16"/>
      <c r="AN160" s="17"/>
      <c r="AO160" s="17"/>
      <c r="AP160" s="16"/>
      <c r="AQ160" s="17"/>
      <c r="AR160" s="17"/>
    </row>
    <row r="161" spans="1:44" x14ac:dyDescent="0.2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Table1342[[#This Row],[Age]]/$E$1</f>
        <v>0.3</v>
      </c>
      <c r="J161" s="6">
        <f>LOG10(Table1342[[#This Row],[Fare]]+1)</f>
        <v>1.146128035678238</v>
      </c>
      <c r="K161">
        <f>IF(Table1342[[#This Row],[Pclass]]=1,1,0)</f>
        <v>0</v>
      </c>
      <c r="L161">
        <f>IF(Table1342[[#This Row],[Pclass]]=2,1,0)</f>
        <v>1</v>
      </c>
      <c r="M161">
        <f>IF(Table1342[[#This Row],[Embarked]]="S",1,0)</f>
        <v>1</v>
      </c>
      <c r="N161">
        <f>IF(Table1342[[#This Row],[Embarked]]="C",1,0)</f>
        <v>0</v>
      </c>
      <c r="O161">
        <f>IF(Table1342[[#This Row],[Sex]]="male",1,0)</f>
        <v>0</v>
      </c>
      <c r="P161">
        <v>1</v>
      </c>
      <c r="W161" s="5">
        <v>0.55557831610359643</v>
      </c>
      <c r="X161" s="5">
        <v>0.40549903958713079</v>
      </c>
      <c r="Y161" s="5">
        <v>0.64184580260113688</v>
      </c>
      <c r="Z161" s="6">
        <f>IF(W161&lt;0,0,W161)</f>
        <v>0.55557831610359643</v>
      </c>
      <c r="AA161" s="6">
        <f>IF(X161&lt;0,0,X161)</f>
        <v>0.40549903958713079</v>
      </c>
      <c r="AB161" s="5">
        <f t="shared" si="2"/>
        <v>0.64184580260113688</v>
      </c>
      <c r="AC161" s="6">
        <f>Z161+AA161</f>
        <v>0.96107735569072728</v>
      </c>
      <c r="AD161" s="6">
        <f>(Table134[[#This Row],[Survived]]-AC161)^2</f>
        <v>0.92366968362148072</v>
      </c>
      <c r="AK161" s="16"/>
      <c r="AL161" s="16"/>
      <c r="AM161" s="16"/>
      <c r="AN161" s="17"/>
      <c r="AO161" s="17"/>
      <c r="AP161" s="16"/>
      <c r="AQ161" s="17"/>
      <c r="AR161" s="17"/>
    </row>
    <row r="162" spans="1:44" x14ac:dyDescent="0.2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Table1342[[#This Row],[Age]]/$E$1</f>
        <v>0.35</v>
      </c>
      <c r="J162" s="6">
        <f>LOG10(Table1342[[#This Row],[Fare]]+1)</f>
        <v>1.0211892990699381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>
        <f>IF(Table1342[[#This Row],[Sex]]="male",1,0)</f>
        <v>1</v>
      </c>
      <c r="P162">
        <v>1</v>
      </c>
      <c r="W162" s="5">
        <v>-0.57181335921951837</v>
      </c>
      <c r="X162" s="5">
        <v>0.1247266326270573</v>
      </c>
      <c r="Y162" s="5">
        <v>-1.1128552299921515</v>
      </c>
      <c r="Z162" s="6">
        <f>IF(W162&lt;0,0,W162)</f>
        <v>0</v>
      </c>
      <c r="AA162" s="6">
        <f>IF(X162&lt;0,0,X162)</f>
        <v>0.1247266326270573</v>
      </c>
      <c r="AB162" s="5">
        <f t="shared" si="2"/>
        <v>0</v>
      </c>
      <c r="AC162" s="6">
        <f>Z162+AA162</f>
        <v>0.1247266326270573</v>
      </c>
      <c r="AD162" s="6">
        <f>(Table134[[#This Row],[Survived]]-AC162)^2</f>
        <v>1.5556732886484915E-2</v>
      </c>
      <c r="AK162" s="16"/>
      <c r="AL162" s="16"/>
      <c r="AM162" s="16"/>
      <c r="AN162" s="17"/>
      <c r="AO162" s="17"/>
      <c r="AP162" s="16"/>
      <c r="AQ162" s="17"/>
      <c r="AR162" s="17"/>
    </row>
    <row r="163" spans="1:44" x14ac:dyDescent="0.2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Table1342[[#This Row],[Age]]/$E$1</f>
        <v>0.42499999999999999</v>
      </c>
      <c r="J163" s="6">
        <f>LOG10(Table1342[[#This Row],[Fare]]+1)</f>
        <v>0.87481799035902574</v>
      </c>
      <c r="K163">
        <f>IF(Table1342[[#This Row],[Pclass]]=1,1,0)</f>
        <v>0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>
        <f>IF(Table1342[[#This Row],[Sex]]="male",1,0)</f>
        <v>1</v>
      </c>
      <c r="P163">
        <v>1</v>
      </c>
      <c r="W163" s="5">
        <v>-0.49450312032360744</v>
      </c>
      <c r="X163" s="5">
        <v>4.1630134799318541E-2</v>
      </c>
      <c r="Y163" s="5">
        <v>-1.0846911427442738</v>
      </c>
      <c r="Z163" s="6">
        <f>IF(W163&lt;0,0,W163)</f>
        <v>0</v>
      </c>
      <c r="AA163" s="6">
        <f>IF(X163&lt;0,0,X163)</f>
        <v>4.1630134799318541E-2</v>
      </c>
      <c r="AB163" s="5">
        <f t="shared" si="2"/>
        <v>0</v>
      </c>
      <c r="AC163" s="6">
        <f>Z163+AA163</f>
        <v>4.1630134799318541E-2</v>
      </c>
      <c r="AD163" s="6">
        <f>(Table134[[#This Row],[Survived]]-AC163)^2</f>
        <v>1.7330681234094326E-3</v>
      </c>
      <c r="AK163" s="16"/>
      <c r="AL163" s="16"/>
      <c r="AM163" s="16"/>
      <c r="AN163" s="17"/>
      <c r="AO163" s="17"/>
      <c r="AP163" s="16"/>
      <c r="AQ163" s="17"/>
      <c r="AR163" s="17"/>
    </row>
    <row r="164" spans="1:44" x14ac:dyDescent="0.2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Table1342[[#This Row],[Age]]/$E$1</f>
        <v>0.56874999999999998</v>
      </c>
      <c r="J164" s="6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>
        <f>IF(Table1342[[#This Row],[Sex]]="male",1,0)</f>
        <v>1</v>
      </c>
      <c r="P164">
        <v>1</v>
      </c>
      <c r="W164" s="5">
        <v>-0.51141356592079978</v>
      </c>
      <c r="X164" s="5">
        <v>2.0578180317446626E-2</v>
      </c>
      <c r="Y164" s="5">
        <v>-1.2570782722138052</v>
      </c>
      <c r="Z164" s="6">
        <f>IF(W164&lt;0,0,W164)</f>
        <v>0</v>
      </c>
      <c r="AA164" s="6">
        <f>IF(X164&lt;0,0,X164)</f>
        <v>2.0578180317446626E-2</v>
      </c>
      <c r="AB164" s="5">
        <f t="shared" si="2"/>
        <v>0</v>
      </c>
      <c r="AC164" s="6">
        <f>Z164+AA164</f>
        <v>2.0578180317446626E-2</v>
      </c>
      <c r="AD164" s="6">
        <f>(Table134[[#This Row],[Survived]]-AC164)^2</f>
        <v>4.2346150517734774E-4</v>
      </c>
      <c r="AK164" s="16"/>
      <c r="AL164" s="16"/>
      <c r="AM164" s="16"/>
      <c r="AN164" s="17"/>
      <c r="AO164" s="17"/>
      <c r="AP164" s="16"/>
      <c r="AQ164" s="17"/>
      <c r="AR164" s="17"/>
    </row>
    <row r="165" spans="1:44" x14ac:dyDescent="0.2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Table1342[[#This Row],[Age]]/$E$1</f>
        <v>0.22500000000000001</v>
      </c>
      <c r="J165" s="6">
        <f>LOG10(Table1342[[#This Row],[Fare]]+1)</f>
        <v>0.9566485792052033</v>
      </c>
      <c r="K165">
        <f>IF(Table1342[[#This Row],[Pclass]]=1,1,0)</f>
        <v>0</v>
      </c>
      <c r="L165">
        <f>IF(Table1342[[#This Row],[Pclass]]=2,1,0)</f>
        <v>0</v>
      </c>
      <c r="M165">
        <f>IF(Table1342[[#This Row],[Embarked]]="S",1,0)</f>
        <v>1</v>
      </c>
      <c r="N165">
        <f>IF(Table1342[[#This Row],[Embarked]]="C",1,0)</f>
        <v>0</v>
      </c>
      <c r="O165">
        <f>IF(Table1342[[#This Row],[Sex]]="male",1,0)</f>
        <v>1</v>
      </c>
      <c r="P165">
        <v>1</v>
      </c>
      <c r="W165" s="5">
        <v>-0.65527605591429661</v>
      </c>
      <c r="X165" s="5">
        <v>0.24138109074182423</v>
      </c>
      <c r="Y165" s="5">
        <v>-1.0236007780121412</v>
      </c>
      <c r="Z165" s="6">
        <f>IF(W165&lt;0,0,W165)</f>
        <v>0</v>
      </c>
      <c r="AA165" s="6">
        <f>IF(X165&lt;0,0,X165)</f>
        <v>0.24138109074182423</v>
      </c>
      <c r="AB165" s="5">
        <f t="shared" si="2"/>
        <v>0</v>
      </c>
      <c r="AC165" s="6">
        <f>Z165+AA165</f>
        <v>0.24138109074182423</v>
      </c>
      <c r="AD165" s="6">
        <f>(Table134[[#This Row],[Survived]]-AC165)^2</f>
        <v>0.57550264948406427</v>
      </c>
      <c r="AK165" s="16"/>
      <c r="AL165" s="16"/>
      <c r="AM165" s="16"/>
      <c r="AN165" s="17"/>
      <c r="AO165" s="17"/>
      <c r="AP165" s="16"/>
      <c r="AQ165" s="17"/>
      <c r="AR165" s="17"/>
    </row>
    <row r="166" spans="1:44" x14ac:dyDescent="0.2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Table1342[[#This Row],[Age]]/$E$1</f>
        <v>2.5000000000000001E-2</v>
      </c>
      <c r="J166" s="6">
        <f>LOG10(Table1342[[#This Row],[Fare]]+1)</f>
        <v>1.0592793486780776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>
        <f>IF(Table1342[[#This Row],[Sex]]="male",1,0)</f>
        <v>0</v>
      </c>
      <c r="P166">
        <v>1</v>
      </c>
      <c r="W166" s="5">
        <v>-0.16068286728366973</v>
      </c>
      <c r="X166" s="5">
        <v>0.66074100545247405</v>
      </c>
      <c r="Y166" s="5">
        <v>-0.33725773472475451</v>
      </c>
      <c r="Z166" s="6">
        <f>IF(W166&lt;0,0,W166)</f>
        <v>0</v>
      </c>
      <c r="AA166" s="6">
        <f>IF(X166&lt;0,0,X166)</f>
        <v>0.66074100545247405</v>
      </c>
      <c r="AB166" s="5">
        <f t="shared" si="2"/>
        <v>0</v>
      </c>
      <c r="AC166" s="6">
        <f>Z166+AA166</f>
        <v>0.66074100545247405</v>
      </c>
      <c r="AD166" s="6">
        <f>(Table134[[#This Row],[Survived]]-AC166)^2</f>
        <v>0.43657867628634633</v>
      </c>
      <c r="AK166" s="16"/>
      <c r="AL166" s="16"/>
      <c r="AM166" s="16"/>
      <c r="AN166" s="17"/>
      <c r="AO166" s="17"/>
      <c r="AP166" s="16"/>
      <c r="AQ166" s="17"/>
      <c r="AR166" s="17"/>
    </row>
    <row r="167" spans="1:44" x14ac:dyDescent="0.2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Table1342[[#This Row],[Age]]/$E$1</f>
        <v>0.4</v>
      </c>
      <c r="J167" s="6">
        <f>LOG10(Table1342[[#This Row],[Fare]]+1)</f>
        <v>1.2265999052073575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>
        <f>IF(Table1342[[#This Row],[Sex]]="male",1,0)</f>
        <v>1</v>
      </c>
      <c r="P167">
        <v>1</v>
      </c>
      <c r="W167" s="5">
        <v>-0.51592941450562446</v>
      </c>
      <c r="X167" s="5">
        <v>1.2676227277882757E-2</v>
      </c>
      <c r="Y167" s="5">
        <v>-1.1202616491387483</v>
      </c>
      <c r="Z167" s="6">
        <f>IF(W167&lt;0,0,W167)</f>
        <v>0</v>
      </c>
      <c r="AA167" s="6">
        <f>IF(X167&lt;0,0,X167)</f>
        <v>1.2676227277882757E-2</v>
      </c>
      <c r="AB167" s="5">
        <f t="shared" si="2"/>
        <v>0</v>
      </c>
      <c r="AC167" s="6">
        <f>Z167+AA167</f>
        <v>1.2676227277882757E-2</v>
      </c>
      <c r="AD167" s="6">
        <f>(Table134[[#This Row],[Survived]]-AC167)^2</f>
        <v>1.6068673800053888E-4</v>
      </c>
      <c r="AK167" s="16"/>
      <c r="AL167" s="16"/>
      <c r="AM167" s="16"/>
      <c r="AN167" s="17"/>
      <c r="AO167" s="17"/>
      <c r="AP167" s="16"/>
      <c r="AQ167" s="17"/>
      <c r="AR167" s="17"/>
    </row>
    <row r="168" spans="1:44" x14ac:dyDescent="0.2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Table1342[[#This Row],[Age]]/$E$1</f>
        <v>0.32500000000000001</v>
      </c>
      <c r="J168" s="6">
        <f>LOG10(Table1342[[#This Row],[Fare]]+1)</f>
        <v>1.2963909278704124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0</v>
      </c>
      <c r="N168">
        <f>IF(Table1342[[#This Row],[Embarked]]="C",1,0)</f>
        <v>1</v>
      </c>
      <c r="O168">
        <f>IF(Table1342[[#This Row],[Sex]]="male",1,0)</f>
        <v>1</v>
      </c>
      <c r="P168">
        <v>1</v>
      </c>
      <c r="W168" s="5">
        <v>-0.74877542201584635</v>
      </c>
      <c r="X168" s="5">
        <v>0.28395510319433059</v>
      </c>
      <c r="Y168" s="5">
        <v>-1.3069126525612271</v>
      </c>
      <c r="Z168" s="6">
        <f>IF(W168&lt;0,0,W168)</f>
        <v>0</v>
      </c>
      <c r="AA168" s="6">
        <f>IF(X168&lt;0,0,X168)</f>
        <v>0.28395510319433059</v>
      </c>
      <c r="AB168" s="5">
        <f t="shared" si="2"/>
        <v>0</v>
      </c>
      <c r="AC168" s="6">
        <f>Z168+AA168</f>
        <v>0.28395510319433059</v>
      </c>
      <c r="AD168" s="6">
        <f>(Table134[[#This Row],[Survived]]-AC168)^2</f>
        <v>0.51272029424144172</v>
      </c>
      <c r="AK168" s="16"/>
      <c r="AL168" s="16"/>
      <c r="AM168" s="16"/>
      <c r="AN168" s="17"/>
      <c r="AO168" s="17"/>
      <c r="AP168" s="16"/>
      <c r="AQ168" s="17"/>
      <c r="AR168" s="17"/>
    </row>
    <row r="169" spans="1:44" x14ac:dyDescent="0.2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Table1342[[#This Row],[Age]]/$E$1</f>
        <v>0.2</v>
      </c>
      <c r="J169" s="6">
        <f>LOG10(Table1342[[#This Row],[Fare]]+1)</f>
        <v>0.94200805302231327</v>
      </c>
      <c r="K169">
        <f>IF(Table1342[[#This Row],[Pclass]]=1,1,0)</f>
        <v>0</v>
      </c>
      <c r="L169">
        <f>IF(Table1342[[#This Row],[Pclass]]=2,1,0)</f>
        <v>0</v>
      </c>
      <c r="M169">
        <f>IF(Table1342[[#This Row],[Embarked]]="S",1,0)</f>
        <v>0</v>
      </c>
      <c r="N169">
        <f>IF(Table1342[[#This Row],[Embarked]]="C",1,0)</f>
        <v>0</v>
      </c>
      <c r="O169">
        <f>IF(Table1342[[#This Row],[Sex]]="male",1,0)</f>
        <v>0</v>
      </c>
      <c r="P169">
        <v>1</v>
      </c>
      <c r="W169" s="5">
        <v>8.1957165610841709E-2</v>
      </c>
      <c r="X169" s="5">
        <v>0.43113640913511242</v>
      </c>
      <c r="Y169" s="5">
        <v>-0.58726345674850577</v>
      </c>
      <c r="Z169" s="6">
        <f>IF(W169&lt;0,0,W169)</f>
        <v>8.1957165610841709E-2</v>
      </c>
      <c r="AA169" s="6">
        <f>IF(X169&lt;0,0,X169)</f>
        <v>0.43113640913511242</v>
      </c>
      <c r="AB169" s="5">
        <f t="shared" si="2"/>
        <v>0</v>
      </c>
      <c r="AC169" s="6">
        <f>Z169+AA169</f>
        <v>0.51309357474595418</v>
      </c>
      <c r="AD169" s="6">
        <f>(Table134[[#This Row],[Survived]]-AC169)^2</f>
        <v>0.23707786695367369</v>
      </c>
      <c r="AK169" s="16"/>
      <c r="AL169" s="16"/>
      <c r="AM169" s="16"/>
      <c r="AN169" s="17"/>
      <c r="AO169" s="17"/>
      <c r="AP169" s="16"/>
      <c r="AQ169" s="17"/>
      <c r="AR169" s="17"/>
    </row>
    <row r="170" spans="1:44" x14ac:dyDescent="0.2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Table1342[[#This Row],[Age]]/$E$1</f>
        <v>0.5</v>
      </c>
      <c r="J170" s="6">
        <f>LOG10(Table1342[[#This Row],[Fare]]+1)</f>
        <v>1.505149978319906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0</v>
      </c>
      <c r="N170">
        <f>IF(Table1342[[#This Row],[Embarked]]="C",1,0)</f>
        <v>1</v>
      </c>
      <c r="O170">
        <f>IF(Table1342[[#This Row],[Sex]]="male",1,0)</f>
        <v>1</v>
      </c>
      <c r="P170">
        <v>1</v>
      </c>
      <c r="W170" s="5">
        <v>-0.33955989452264301</v>
      </c>
      <c r="X170" s="5">
        <v>0.46990648560790593</v>
      </c>
      <c r="Y170" s="5">
        <v>-1.1473246880928192</v>
      </c>
      <c r="Z170" s="6">
        <f>IF(W170&lt;0,0,W170)</f>
        <v>0</v>
      </c>
      <c r="AA170" s="6">
        <f>IF(X170&lt;0,0,X170)</f>
        <v>0.46990648560790593</v>
      </c>
      <c r="AB170" s="5">
        <f t="shared" si="2"/>
        <v>0</v>
      </c>
      <c r="AC170" s="6">
        <f>Z170+AA170</f>
        <v>0.46990648560790593</v>
      </c>
      <c r="AD170" s="6">
        <f>(Table134[[#This Row],[Survived]]-AC170)^2</f>
        <v>0.28099913400056126</v>
      </c>
      <c r="AK170" s="16"/>
      <c r="AL170" s="16"/>
      <c r="AM170" s="16"/>
      <c r="AN170" s="17"/>
      <c r="AO170" s="17"/>
      <c r="AP170" s="16"/>
      <c r="AQ170" s="17"/>
      <c r="AR170" s="17"/>
    </row>
    <row r="171" spans="1:44" x14ac:dyDescent="0.2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Table1342[[#This Row],[Age]]/$E$1</f>
        <v>0.3</v>
      </c>
      <c r="J171" s="6">
        <f>LOG10(Table1342[[#This Row],[Fare]]+1)</f>
        <v>0.90579588036786851</v>
      </c>
      <c r="K171">
        <f>IF(Table1342[[#This Row],[Pclass]]=1,1,0)</f>
        <v>0</v>
      </c>
      <c r="L171">
        <f>IF(Table1342[[#This Row],[Pclass]]=2,1,0)</f>
        <v>0</v>
      </c>
      <c r="M171">
        <f>IF(Table1342[[#This Row],[Embarked]]="S",1,0)</f>
        <v>1</v>
      </c>
      <c r="N171">
        <f>IF(Table1342[[#This Row],[Embarked]]="C",1,0)</f>
        <v>0</v>
      </c>
      <c r="O171">
        <f>IF(Table1342[[#This Row],[Sex]]="male",1,0)</f>
        <v>1</v>
      </c>
      <c r="P171">
        <v>1</v>
      </c>
      <c r="W171" s="5">
        <v>-0.59201920409650144</v>
      </c>
      <c r="X171" s="5">
        <v>0.16504681741910665</v>
      </c>
      <c r="Y171" s="5">
        <v>-1.0376066031707507</v>
      </c>
      <c r="Z171" s="6">
        <f>IF(W171&lt;0,0,W171)</f>
        <v>0</v>
      </c>
      <c r="AA171" s="6">
        <f>IF(X171&lt;0,0,X171)</f>
        <v>0.16504681741910665</v>
      </c>
      <c r="AB171" s="5">
        <f t="shared" si="2"/>
        <v>0</v>
      </c>
      <c r="AC171" s="6">
        <f>Z171+AA171</f>
        <v>0.16504681741910665</v>
      </c>
      <c r="AD171" s="6">
        <f>(Table134[[#This Row],[Survived]]-AC171)^2</f>
        <v>2.7240451940175926E-2</v>
      </c>
      <c r="AK171" s="16"/>
      <c r="AL171" s="16"/>
      <c r="AM171" s="16"/>
      <c r="AN171" s="17"/>
      <c r="AO171" s="17"/>
      <c r="AP171" s="16"/>
      <c r="AQ171" s="17"/>
      <c r="AR171" s="17"/>
    </row>
    <row r="172" spans="1:44" x14ac:dyDescent="0.2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Table1342[[#This Row],[Age]]/$E$1</f>
        <v>0.4375</v>
      </c>
      <c r="J172" s="6">
        <f>LOG10(Table1342[[#This Row],[Fare]]+1)</f>
        <v>1.3424226808222062</v>
      </c>
      <c r="K172">
        <f>IF(Table1342[[#This Row],[Pclass]]=1,1,0)</f>
        <v>0</v>
      </c>
      <c r="L172">
        <f>IF(Table1342[[#This Row],[Pclass]]=2,1,0)</f>
        <v>1</v>
      </c>
      <c r="M172">
        <f>IF(Table1342[[#This Row],[Embarked]]="S",1,0)</f>
        <v>1</v>
      </c>
      <c r="N172">
        <f>IF(Table1342[[#This Row],[Embarked]]="C",1,0)</f>
        <v>0</v>
      </c>
      <c r="O172">
        <f>IF(Table1342[[#This Row],[Sex]]="male",1,0)</f>
        <v>0</v>
      </c>
      <c r="P172">
        <v>1</v>
      </c>
      <c r="W172" s="5">
        <v>0.62895226397789672</v>
      </c>
      <c r="X172" s="5">
        <v>0.28604971846703658</v>
      </c>
      <c r="Y172" s="5">
        <v>0.48834805851460344</v>
      </c>
      <c r="Z172" s="6">
        <f>IF(W172&lt;0,0,W172)</f>
        <v>0.62895226397789672</v>
      </c>
      <c r="AA172" s="6">
        <f>IF(X172&lt;0,0,X172)</f>
        <v>0.28604971846703658</v>
      </c>
      <c r="AB172" s="5">
        <f t="shared" si="2"/>
        <v>0.48834805851460344</v>
      </c>
      <c r="AC172" s="6">
        <f>Z172+AA172</f>
        <v>0.91500198244493336</v>
      </c>
      <c r="AD172" s="6">
        <f>(Table134[[#This Row],[Survived]]-AC172)^2</f>
        <v>7.2246629882914172E-3</v>
      </c>
      <c r="AK172" s="16"/>
      <c r="AL172" s="16"/>
      <c r="AM172" s="16"/>
      <c r="AN172" s="17"/>
      <c r="AO172" s="17"/>
      <c r="AP172" s="16"/>
      <c r="AQ172" s="17"/>
      <c r="AR172" s="17"/>
    </row>
    <row r="173" spans="1:44" x14ac:dyDescent="0.2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Table1342[[#This Row],[Age]]/$E$1</f>
        <v>0.27500000000000002</v>
      </c>
      <c r="J173" s="6">
        <f>LOG10(Table1342[[#This Row],[Fare]]+1)</f>
        <v>0.91645394854992512</v>
      </c>
      <c r="K173">
        <f>IF(Table1342[[#This Row],[Pclass]]=1,1,0)</f>
        <v>0</v>
      </c>
      <c r="L173">
        <f>IF(Table1342[[#This Row],[Pclass]]=2,1,0)</f>
        <v>0</v>
      </c>
      <c r="M173">
        <f>IF(Table1342[[#This Row],[Embarked]]="S",1,0)</f>
        <v>1</v>
      </c>
      <c r="N173">
        <f>IF(Table1342[[#This Row],[Embarked]]="C",1,0)</f>
        <v>0</v>
      </c>
      <c r="O173">
        <f>IF(Table1342[[#This Row],[Sex]]="male",1,0)</f>
        <v>1</v>
      </c>
      <c r="P173">
        <v>1</v>
      </c>
      <c r="W173" s="5">
        <v>-0.61217897460452031</v>
      </c>
      <c r="X173" s="5">
        <v>0.19004607521212891</v>
      </c>
      <c r="Y173" s="5">
        <v>-1.0301598120769109</v>
      </c>
      <c r="Z173" s="6">
        <f>IF(W173&lt;0,0,W173)</f>
        <v>0</v>
      </c>
      <c r="AA173" s="6">
        <f>IF(X173&lt;0,0,X173)</f>
        <v>0.19004607521212891</v>
      </c>
      <c r="AB173" s="5">
        <f t="shared" si="2"/>
        <v>0</v>
      </c>
      <c r="AC173" s="6">
        <f>Z173+AA173</f>
        <v>0.19004607521212891</v>
      </c>
      <c r="AD173" s="6">
        <f>(Table134[[#This Row],[Survived]]-AC173)^2</f>
        <v>3.611751070353416E-2</v>
      </c>
      <c r="AK173" s="16"/>
      <c r="AL173" s="16"/>
      <c r="AM173" s="16"/>
      <c r="AN173" s="17"/>
      <c r="AO173" s="17"/>
      <c r="AP173" s="16"/>
      <c r="AQ173" s="17"/>
      <c r="AR173" s="17"/>
    </row>
    <row r="174" spans="1:44" x14ac:dyDescent="0.2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Table1342[[#This Row],[Age]]/$E$1</f>
        <v>0.375</v>
      </c>
      <c r="J174" s="6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>
        <f>IF(Table1342[[#This Row],[Sex]]="male",1,0)</f>
        <v>1</v>
      </c>
      <c r="P174">
        <v>1</v>
      </c>
      <c r="W174" s="5">
        <v>-7.9709701776390446E-2</v>
      </c>
      <c r="X174" s="5">
        <v>0.13143469709461569</v>
      </c>
      <c r="Y174" s="5">
        <v>0.12272576092325721</v>
      </c>
      <c r="Z174" s="6">
        <f>IF(W174&lt;0,0,W174)</f>
        <v>0</v>
      </c>
      <c r="AA174" s="6">
        <f>IF(X174&lt;0,0,X174)</f>
        <v>0.13143469709461569</v>
      </c>
      <c r="AB174" s="5">
        <f t="shared" si="2"/>
        <v>0.12272576092325721</v>
      </c>
      <c r="AC174" s="6">
        <f>Z174+AA174</f>
        <v>0.13143469709461569</v>
      </c>
      <c r="AD174" s="6">
        <f>(Table134[[#This Row],[Survived]]-AC174)^2</f>
        <v>1.727507960035338E-2</v>
      </c>
      <c r="AK174" s="16"/>
      <c r="AL174" s="16"/>
      <c r="AM174" s="16"/>
      <c r="AN174" s="17"/>
      <c r="AO174" s="17"/>
      <c r="AP174" s="16"/>
      <c r="AQ174" s="17"/>
      <c r="AR174" s="17"/>
    </row>
    <row r="175" spans="1:44" x14ac:dyDescent="0.2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Table1342[[#This Row],[Age]]/$E$1</f>
        <v>0.38750000000000001</v>
      </c>
      <c r="J175" s="6">
        <f>LOG10(Table1342[[#This Row],[Fare]]+1)</f>
        <v>2.0579512299613683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0</v>
      </c>
      <c r="N175">
        <f>IF(Table1342[[#This Row],[Embarked]]="C",1,0)</f>
        <v>1</v>
      </c>
      <c r="O175">
        <f>IF(Table1342[[#This Row],[Sex]]="male",1,0)</f>
        <v>0</v>
      </c>
      <c r="P175">
        <v>1</v>
      </c>
      <c r="W175" s="5">
        <v>0.23543057462745753</v>
      </c>
      <c r="X175" s="5">
        <v>0.74137041273919557</v>
      </c>
      <c r="Y175" s="5">
        <v>-0.74644584250586976</v>
      </c>
      <c r="Z175" s="6">
        <f>IF(W175&lt;0,0,W175)</f>
        <v>0.23543057462745753</v>
      </c>
      <c r="AA175" s="6">
        <f>IF(X175&lt;0,0,X175)</f>
        <v>0.74137041273919557</v>
      </c>
      <c r="AB175" s="5">
        <f t="shared" si="2"/>
        <v>0</v>
      </c>
      <c r="AC175" s="6">
        <f>Z175+AA175</f>
        <v>0.97680098736665311</v>
      </c>
      <c r="AD175" s="6">
        <f>(Table134[[#This Row],[Survived]]-AC175)^2</f>
        <v>5.3819418716218883E-4</v>
      </c>
      <c r="AK175" s="16"/>
      <c r="AL175" s="16"/>
      <c r="AM175" s="16"/>
      <c r="AN175" s="17"/>
      <c r="AO175" s="17"/>
      <c r="AP175" s="16"/>
      <c r="AQ175" s="17"/>
      <c r="AR175" s="17"/>
    </row>
    <row r="176" spans="1:44" x14ac:dyDescent="0.2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Table1342[[#This Row],[Age]]/$E$1</f>
        <v>0.33750000000000002</v>
      </c>
      <c r="J176" s="6">
        <f>LOG10(Table1342[[#This Row],[Fare]]+1)</f>
        <v>0.95060822478423079</v>
      </c>
      <c r="K176">
        <f>IF(Table1342[[#This Row],[Pclass]]=1,1,0)</f>
        <v>0</v>
      </c>
      <c r="L176">
        <f>IF(Table1342[[#This Row],[Pclass]]=2,1,0)</f>
        <v>0</v>
      </c>
      <c r="M176">
        <f>IF(Table1342[[#This Row],[Embarked]]="S",1,0)</f>
        <v>1</v>
      </c>
      <c r="N176">
        <f>IF(Table1342[[#This Row],[Embarked]]="C",1,0)</f>
        <v>0</v>
      </c>
      <c r="O176">
        <f>IF(Table1342[[#This Row],[Sex]]="male",1,0)</f>
        <v>0</v>
      </c>
      <c r="P176">
        <v>1</v>
      </c>
      <c r="W176" s="5">
        <v>0.12033825211191664</v>
      </c>
      <c r="X176" s="5">
        <v>0.33318239544615114</v>
      </c>
      <c r="Y176" s="5">
        <v>-0.59295517923669938</v>
      </c>
      <c r="Z176" s="6">
        <f>IF(W176&lt;0,0,W176)</f>
        <v>0.12033825211191664</v>
      </c>
      <c r="AA176" s="6">
        <f>IF(X176&lt;0,0,X176)</f>
        <v>0.33318239544615114</v>
      </c>
      <c r="AB176" s="5">
        <f t="shared" si="2"/>
        <v>0</v>
      </c>
      <c r="AC176" s="6">
        <f>Z176+AA176</f>
        <v>0.45352064755806776</v>
      </c>
      <c r="AD176" s="6">
        <f>(Table134[[#This Row],[Survived]]-AC176)^2</f>
        <v>0.29863968264535362</v>
      </c>
      <c r="AK176" s="16"/>
      <c r="AL176" s="16"/>
      <c r="AM176" s="16"/>
      <c r="AN176" s="17"/>
      <c r="AO176" s="17"/>
      <c r="AP176" s="16"/>
      <c r="AQ176" s="17"/>
      <c r="AR176" s="17"/>
    </row>
    <row r="177" spans="1:44" x14ac:dyDescent="0.2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Table1342[[#This Row],[Age]]/$E$1</f>
        <v>0.52500000000000002</v>
      </c>
      <c r="J177" s="6">
        <f>LOG10(Table1342[[#This Row],[Fare]]+1)</f>
        <v>1.4471580313422192</v>
      </c>
      <c r="K177">
        <f>IF(Table1342[[#This Row],[Pclass]]=1,1,0)</f>
        <v>0</v>
      </c>
      <c r="L177">
        <f>IF(Table1342[[#This Row],[Pclass]]=2,1,0)</f>
        <v>1</v>
      </c>
      <c r="M177">
        <f>IF(Table1342[[#This Row],[Embarked]]="S",1,0)</f>
        <v>1</v>
      </c>
      <c r="N177">
        <f>IF(Table1342[[#This Row],[Embarked]]="C",1,0)</f>
        <v>0</v>
      </c>
      <c r="O177">
        <f>IF(Table1342[[#This Row],[Sex]]="male",1,0)</f>
        <v>1</v>
      </c>
      <c r="P177">
        <v>1</v>
      </c>
      <c r="W177" s="5">
        <v>3.6472742894201687E-2</v>
      </c>
      <c r="X177" s="5">
        <v>-7.0825235404169296E-2</v>
      </c>
      <c r="Y177" s="5">
        <v>2.4496317530099343E-2</v>
      </c>
      <c r="Z177" s="6">
        <f>IF(W177&lt;0,0,W177)</f>
        <v>3.6472742894201687E-2</v>
      </c>
      <c r="AA177" s="6">
        <f>IF(X177&lt;0,0,X177)</f>
        <v>0</v>
      </c>
      <c r="AB177" s="5">
        <f t="shared" si="2"/>
        <v>2.4496317530099343E-2</v>
      </c>
      <c r="AC177" s="6">
        <f>Z177+AA177</f>
        <v>3.6472742894201687E-2</v>
      </c>
      <c r="AD177" s="6">
        <f>(Table134[[#This Row],[Survived]]-AC177)^2</f>
        <v>1.3302609742265397E-3</v>
      </c>
      <c r="AK177" s="16"/>
      <c r="AL177" s="16"/>
      <c r="AM177" s="16"/>
      <c r="AN177" s="17"/>
      <c r="AO177" s="17"/>
      <c r="AP177" s="16"/>
      <c r="AQ177" s="17"/>
      <c r="AR177" s="17"/>
    </row>
    <row r="178" spans="1:44" x14ac:dyDescent="0.2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Table1342[[#This Row],[Age]]/$E$1</f>
        <v>0.4</v>
      </c>
      <c r="J178" s="6">
        <f>LOG10(Table1342[[#This Row],[Fare]]+1)</f>
        <v>1.8881328595362299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>
        <f>IF(Table1342[[#This Row],[Sex]]="male",1,0)</f>
        <v>0</v>
      </c>
      <c r="P178">
        <v>1</v>
      </c>
      <c r="W178" s="5">
        <v>0.22078923992794808</v>
      </c>
      <c r="X178" s="5">
        <v>0.7953287606884395</v>
      </c>
      <c r="Y178" s="5">
        <v>-0.78513320346736681</v>
      </c>
      <c r="Z178" s="6">
        <f>IF(W178&lt;0,0,W178)</f>
        <v>0.22078923992794808</v>
      </c>
      <c r="AA178" s="6">
        <f>IF(X178&lt;0,0,X178)</f>
        <v>0.7953287606884395</v>
      </c>
      <c r="AB178" s="5">
        <f t="shared" si="2"/>
        <v>0</v>
      </c>
      <c r="AC178" s="6">
        <f>Z178+AA178</f>
        <v>1.0161180006163875</v>
      </c>
      <c r="AD178" s="6">
        <f>(Table134[[#This Row],[Survived]]-AC178)^2</f>
        <v>2.5978994386986661E-4</v>
      </c>
      <c r="AK178" s="16"/>
      <c r="AL178" s="16"/>
      <c r="AM178" s="16"/>
      <c r="AN178" s="17"/>
      <c r="AO178" s="17"/>
      <c r="AP178" s="16"/>
      <c r="AQ178" s="17"/>
      <c r="AR178" s="17"/>
    </row>
    <row r="179" spans="1:44" x14ac:dyDescent="0.2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Table1342[[#This Row],[Age]]/$E$1</f>
        <v>0.375</v>
      </c>
      <c r="J179" s="6">
        <f>LOG10(Table1342[[#This Row],[Fare]]+1)</f>
        <v>1.0606978403536116</v>
      </c>
      <c r="K179">
        <f>IF(Table1342[[#This Row],[Pclass]]=1,1,0)</f>
        <v>0</v>
      </c>
      <c r="L179">
        <f>IF(Table1342[[#This Row],[Pclass]]=2,1,0)</f>
        <v>1</v>
      </c>
      <c r="M179">
        <f>IF(Table1342[[#This Row],[Embarked]]="S",1,0)</f>
        <v>1</v>
      </c>
      <c r="N179">
        <f>IF(Table1342[[#This Row],[Embarked]]="C",1,0)</f>
        <v>0</v>
      </c>
      <c r="O179">
        <f>IF(Table1342[[#This Row],[Sex]]="male",1,0)</f>
        <v>1</v>
      </c>
      <c r="P179">
        <v>1</v>
      </c>
      <c r="W179" s="5">
        <v>-6.7140595037452039E-2</v>
      </c>
      <c r="X179" s="5">
        <v>0.12538668026252892</v>
      </c>
      <c r="Y179" s="5">
        <v>0.16044180242005829</v>
      </c>
      <c r="Z179" s="6">
        <f>IF(W179&lt;0,0,W179)</f>
        <v>0</v>
      </c>
      <c r="AA179" s="6">
        <f>IF(X179&lt;0,0,X179)</f>
        <v>0.12538668026252892</v>
      </c>
      <c r="AB179" s="5">
        <f t="shared" si="2"/>
        <v>0.16044180242005829</v>
      </c>
      <c r="AC179" s="6">
        <f>Z179+AA179</f>
        <v>0.12538668026252892</v>
      </c>
      <c r="AD179" s="6">
        <f>(Table134[[#This Row],[Survived]]-AC179)^2</f>
        <v>1.5721819587257657E-2</v>
      </c>
      <c r="AK179" s="16"/>
      <c r="AL179" s="16"/>
      <c r="AM179" s="16"/>
      <c r="AN179" s="17"/>
      <c r="AO179" s="17"/>
      <c r="AP179" s="16"/>
      <c r="AQ179" s="17"/>
      <c r="AR179" s="17"/>
    </row>
    <row r="180" spans="1:44" x14ac:dyDescent="0.2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Table1342[[#This Row],[Age]]/$E$1</f>
        <v>0.2</v>
      </c>
      <c r="J180" s="6">
        <f>LOG10(Table1342[[#This Row],[Fare]]+1)</f>
        <v>0.9566485792052033</v>
      </c>
      <c r="K180">
        <f>IF(Table1342[[#This Row],[Pclass]]=1,1,0)</f>
        <v>0</v>
      </c>
      <c r="L180">
        <f>IF(Table1342[[#This Row],[Pclass]]=2,1,0)</f>
        <v>0</v>
      </c>
      <c r="M180">
        <f>IF(Table1342[[#This Row],[Embarked]]="S",1,0)</f>
        <v>1</v>
      </c>
      <c r="N180">
        <f>IF(Table1342[[#This Row],[Embarked]]="C",1,0)</f>
        <v>0</v>
      </c>
      <c r="O180">
        <f>IF(Table1342[[#This Row],[Sex]]="male",1,0)</f>
        <v>1</v>
      </c>
      <c r="P180">
        <v>1</v>
      </c>
      <c r="W180" s="5">
        <v>-0.67386773453042514</v>
      </c>
      <c r="X180" s="5">
        <v>0.26562581232528198</v>
      </c>
      <c r="Y180" s="5">
        <v>-1.0114486231964614</v>
      </c>
      <c r="Z180" s="6">
        <f>IF(W180&lt;0,0,W180)</f>
        <v>0</v>
      </c>
      <c r="AA180" s="6">
        <f>IF(X180&lt;0,0,X180)</f>
        <v>0.26562581232528198</v>
      </c>
      <c r="AB180" s="5">
        <f t="shared" si="2"/>
        <v>0</v>
      </c>
      <c r="AC180" s="6">
        <f>Z180+AA180</f>
        <v>0.26562581232528198</v>
      </c>
      <c r="AD180" s="6">
        <f>(Table134[[#This Row],[Survived]]-AC180)^2</f>
        <v>0.53930544752290199</v>
      </c>
      <c r="AK180" s="16"/>
      <c r="AL180" s="16"/>
      <c r="AM180" s="16"/>
      <c r="AN180" s="17"/>
      <c r="AO180" s="17"/>
      <c r="AP180" s="16"/>
      <c r="AQ180" s="17"/>
      <c r="AR180" s="17"/>
    </row>
    <row r="181" spans="1:44" x14ac:dyDescent="0.2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Table1342[[#This Row],[Age]]/$E$1</f>
        <v>0.33750000000000002</v>
      </c>
      <c r="J181" s="6">
        <f>LOG10(Table1342[[#This Row],[Fare]]+1)</f>
        <v>1.146128035678238</v>
      </c>
      <c r="K181">
        <f>IF(Table1342[[#This Row],[Pclass]]=1,1,0)</f>
        <v>0</v>
      </c>
      <c r="L181">
        <f>IF(Table1342[[#This Row],[Pclass]]=2,1,0)</f>
        <v>1</v>
      </c>
      <c r="M181">
        <f>IF(Table1342[[#This Row],[Embarked]]="S",1,0)</f>
        <v>1</v>
      </c>
      <c r="N181">
        <f>IF(Table1342[[#This Row],[Embarked]]="C",1,0)</f>
        <v>0</v>
      </c>
      <c r="O181">
        <f>IF(Table1342[[#This Row],[Sex]]="male",1,0)</f>
        <v>1</v>
      </c>
      <c r="P181">
        <v>1</v>
      </c>
      <c r="W181" s="5">
        <v>-0.10759721970058331</v>
      </c>
      <c r="X181" s="5">
        <v>0.16780177946980229</v>
      </c>
      <c r="Y181" s="5">
        <v>0.14095399314677665</v>
      </c>
      <c r="Z181" s="6">
        <f>IF(W181&lt;0,0,W181)</f>
        <v>0</v>
      </c>
      <c r="AA181" s="6">
        <f>IF(X181&lt;0,0,X181)</f>
        <v>0.16780177946980229</v>
      </c>
      <c r="AB181" s="5">
        <f t="shared" si="2"/>
        <v>0.14095399314677665</v>
      </c>
      <c r="AC181" s="6">
        <f>Z181+AA181</f>
        <v>0.16780177946980229</v>
      </c>
      <c r="AD181" s="6">
        <f>(Table134[[#This Row],[Survived]]-AC181)^2</f>
        <v>2.8157437193232163E-2</v>
      </c>
      <c r="AK181" s="16"/>
      <c r="AL181" s="16"/>
      <c r="AM181" s="16"/>
      <c r="AN181" s="17"/>
      <c r="AO181" s="17"/>
      <c r="AP181" s="16"/>
      <c r="AQ181" s="17"/>
      <c r="AR181" s="17"/>
    </row>
    <row r="182" spans="1:44" x14ac:dyDescent="0.2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Table1342[[#This Row],[Age]]/$E$1</f>
        <v>0.63749999999999996</v>
      </c>
      <c r="J182" s="6">
        <f>LOG10(Table1342[[#This Row],[Fare]]+1)</f>
        <v>0.9566485792052033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>
        <f>IF(Table1342[[#This Row],[Sex]]="male",1,0)</f>
        <v>1</v>
      </c>
      <c r="P182">
        <v>1</v>
      </c>
      <c r="W182" s="5">
        <v>-0.3485133587481748</v>
      </c>
      <c r="X182" s="5">
        <v>-0.15865681538522858</v>
      </c>
      <c r="Y182" s="5">
        <v>-1.2241113324708546</v>
      </c>
      <c r="Z182" s="6">
        <f>IF(W182&lt;0,0,W182)</f>
        <v>0</v>
      </c>
      <c r="AA182" s="6">
        <f>IF(X182&lt;0,0,X182)</f>
        <v>0</v>
      </c>
      <c r="AB182" s="5">
        <f t="shared" si="2"/>
        <v>0</v>
      </c>
      <c r="AC182" s="6">
        <f>Z182+AA182</f>
        <v>0</v>
      </c>
      <c r="AD182" s="6">
        <f>(Table134[[#This Row],[Survived]]-AC182)^2</f>
        <v>0</v>
      </c>
      <c r="AK182" s="16"/>
      <c r="AL182" s="16"/>
      <c r="AM182" s="16"/>
      <c r="AN182" s="17"/>
      <c r="AO182" s="17"/>
      <c r="AP182" s="16"/>
      <c r="AQ182" s="17"/>
      <c r="AR182" s="17"/>
    </row>
    <row r="183" spans="1:44" x14ac:dyDescent="0.2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Table1342[[#This Row],[Age]]/$E$1</f>
        <v>0.47499999999999998</v>
      </c>
      <c r="J183" s="6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>
        <f>IF(Table1342[[#This Row],[Sex]]="male",1,0)</f>
        <v>1</v>
      </c>
      <c r="P183">
        <v>1</v>
      </c>
      <c r="W183" s="5">
        <v>-0.25812854007438835</v>
      </c>
      <c r="X183" s="5">
        <v>0.33268050925419929</v>
      </c>
      <c r="Y183" s="5">
        <v>-1.1432623421705002</v>
      </c>
      <c r="Z183" s="6">
        <f>IF(W183&lt;0,0,W183)</f>
        <v>0</v>
      </c>
      <c r="AA183" s="6">
        <f>IF(X183&lt;0,0,X183)</f>
        <v>0.33268050925419929</v>
      </c>
      <c r="AB183" s="5">
        <f t="shared" si="2"/>
        <v>0</v>
      </c>
      <c r="AC183" s="6">
        <f>Z183+AA183</f>
        <v>0.33268050925419929</v>
      </c>
      <c r="AD183" s="6">
        <f>(Table134[[#This Row],[Survived]]-AC183)^2</f>
        <v>0.44531530272923475</v>
      </c>
      <c r="AK183" s="16"/>
      <c r="AL183" s="16"/>
      <c r="AM183" s="16"/>
      <c r="AN183" s="17"/>
      <c r="AO183" s="17"/>
      <c r="AP183" s="16"/>
      <c r="AQ183" s="17"/>
      <c r="AR183" s="17"/>
    </row>
    <row r="184" spans="1:44" x14ac:dyDescent="0.2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Table1342[[#This Row],[Age]]/$E$1</f>
        <v>0.27500000000000002</v>
      </c>
      <c r="J184" s="6">
        <f>LOG10(Table1342[[#This Row],[Fare]]+1)</f>
        <v>1.0149403497929366</v>
      </c>
      <c r="K184">
        <f>IF(Table1342[[#This Row],[Pclass]]=1,1,0)</f>
        <v>0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>
        <f>IF(Table1342[[#This Row],[Sex]]="male",1,0)</f>
        <v>1</v>
      </c>
      <c r="P184">
        <v>1</v>
      </c>
      <c r="W184" s="5">
        <v>-0.62666900456235297</v>
      </c>
      <c r="X184" s="5">
        <v>0.19701840402615056</v>
      </c>
      <c r="Y184" s="5">
        <v>-1.0736399560943417</v>
      </c>
      <c r="Z184" s="6">
        <f>IF(W184&lt;0,0,W184)</f>
        <v>0</v>
      </c>
      <c r="AA184" s="6">
        <f>IF(X184&lt;0,0,X184)</f>
        <v>0.19701840402615056</v>
      </c>
      <c r="AB184" s="5">
        <f t="shared" si="2"/>
        <v>0</v>
      </c>
      <c r="AC184" s="6">
        <f>Z184+AA184</f>
        <v>0.19701840402615056</v>
      </c>
      <c r="AD184" s="6">
        <f>(Table134[[#This Row],[Survived]]-AC184)^2</f>
        <v>3.8816251525011503E-2</v>
      </c>
      <c r="AK184" s="16"/>
      <c r="AL184" s="16"/>
      <c r="AM184" s="16"/>
      <c r="AN184" s="17"/>
      <c r="AO184" s="17"/>
      <c r="AP184" s="16"/>
      <c r="AQ184" s="17"/>
      <c r="AR184" s="17"/>
    </row>
    <row r="185" spans="1:44" x14ac:dyDescent="0.2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Table1342[[#This Row],[Age]]/$E$1</f>
        <v>0.23749999999999999</v>
      </c>
      <c r="J185" s="6">
        <f>LOG10(Table1342[[#This Row],[Fare]]+1)</f>
        <v>1.0606978403536116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>
        <f>IF(Table1342[[#This Row],[Sex]]="male",1,0)</f>
        <v>1</v>
      </c>
      <c r="P185">
        <v>1</v>
      </c>
      <c r="W185" s="5">
        <v>-0.16939482742615927</v>
      </c>
      <c r="X185" s="5">
        <v>0.25873264897154657</v>
      </c>
      <c r="Y185" s="5">
        <v>0.22727865390629604</v>
      </c>
      <c r="Z185" s="6">
        <f>IF(W185&lt;0,0,W185)</f>
        <v>0</v>
      </c>
      <c r="AA185" s="6">
        <f>IF(X185&lt;0,0,X185)</f>
        <v>0.25873264897154657</v>
      </c>
      <c r="AB185" s="5">
        <f t="shared" si="2"/>
        <v>0.22727865390629604</v>
      </c>
      <c r="AC185" s="6">
        <f>Z185+AA185</f>
        <v>0.25873264897154657</v>
      </c>
      <c r="AD185" s="6">
        <f>(Table134[[#This Row],[Survived]]-AC185)^2</f>
        <v>0.54947728570074039</v>
      </c>
      <c r="AK185" s="16"/>
      <c r="AL185" s="16"/>
      <c r="AM185" s="16"/>
      <c r="AN185" s="17"/>
      <c r="AO185" s="17"/>
      <c r="AP185" s="16"/>
      <c r="AQ185" s="17"/>
      <c r="AR185" s="17"/>
    </row>
    <row r="186" spans="1:44" x14ac:dyDescent="0.2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Table1342[[#This Row],[Age]]/$E$1</f>
        <v>0.25624999999999998</v>
      </c>
      <c r="J186" s="6">
        <f>LOG10(Table1342[[#This Row],[Fare]]+1)</f>
        <v>0.91645394854992512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>
        <f>IF(Table1342[[#This Row],[Sex]]="male",1,0)</f>
        <v>1</v>
      </c>
      <c r="P186">
        <v>1</v>
      </c>
      <c r="W186" s="5">
        <v>-0.62612273356661685</v>
      </c>
      <c r="X186" s="5">
        <v>0.20822961639972226</v>
      </c>
      <c r="Y186" s="5">
        <v>-1.021045695965151</v>
      </c>
      <c r="Z186" s="6">
        <f>IF(W186&lt;0,0,W186)</f>
        <v>0</v>
      </c>
      <c r="AA186" s="6">
        <f>IF(X186&lt;0,0,X186)</f>
        <v>0.20822961639972226</v>
      </c>
      <c r="AB186" s="5">
        <f t="shared" si="2"/>
        <v>0</v>
      </c>
      <c r="AC186" s="6">
        <f>Z186+AA186</f>
        <v>0.20822961639972226</v>
      </c>
      <c r="AD186" s="6">
        <f>(Table134[[#This Row],[Survived]]-AC186)^2</f>
        <v>4.335957314597548E-2</v>
      </c>
      <c r="AK186" s="16"/>
      <c r="AL186" s="16"/>
      <c r="AM186" s="16"/>
      <c r="AN186" s="17"/>
      <c r="AO186" s="17"/>
      <c r="AP186" s="16"/>
      <c r="AQ186" s="17"/>
      <c r="AR186" s="17"/>
    </row>
    <row r="187" spans="1:44" x14ac:dyDescent="0.2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Table1342[[#This Row],[Age]]/$E$1</f>
        <v>0.22500000000000001</v>
      </c>
      <c r="J187" s="6">
        <f>LOG10(Table1342[[#This Row],[Fare]]+1)</f>
        <v>1.146128035678238</v>
      </c>
      <c r="K187">
        <f>IF(Table1342[[#This Row],[Pclass]]=1,1,0)</f>
        <v>0</v>
      </c>
      <c r="L187">
        <f>IF(Table1342[[#This Row],[Pclass]]=2,1,0)</f>
        <v>1</v>
      </c>
      <c r="M187">
        <f>IF(Table1342[[#This Row],[Embarked]]="S",1,0)</f>
        <v>1</v>
      </c>
      <c r="N187">
        <f>IF(Table1342[[#This Row],[Embarked]]="C",1,0)</f>
        <v>0</v>
      </c>
      <c r="O187">
        <f>IF(Table1342[[#This Row],[Sex]]="male",1,0)</f>
        <v>1</v>
      </c>
      <c r="P187">
        <v>1</v>
      </c>
      <c r="W187" s="5">
        <v>-0.19125977347316195</v>
      </c>
      <c r="X187" s="5">
        <v>0.27690302659536226</v>
      </c>
      <c r="Y187" s="5">
        <v>0.19563868981733484</v>
      </c>
      <c r="Z187" s="6">
        <f>IF(W187&lt;0,0,W187)</f>
        <v>0</v>
      </c>
      <c r="AA187" s="6">
        <f>IF(X187&lt;0,0,X187)</f>
        <v>0.27690302659536226</v>
      </c>
      <c r="AB187" s="5">
        <f t="shared" si="2"/>
        <v>0.19563868981733484</v>
      </c>
      <c r="AC187" s="6">
        <f>Z187+AA187</f>
        <v>0.27690302659536226</v>
      </c>
      <c r="AD187" s="6">
        <f>(Table134[[#This Row],[Survived]]-AC187)^2</f>
        <v>7.6675286137671897E-2</v>
      </c>
      <c r="AK187" s="16"/>
      <c r="AL187" s="16"/>
      <c r="AM187" s="16"/>
      <c r="AN187" s="17"/>
      <c r="AO187" s="17"/>
      <c r="AP187" s="16"/>
      <c r="AQ187" s="17"/>
      <c r="AR187" s="17"/>
    </row>
    <row r="188" spans="1:44" x14ac:dyDescent="0.2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Table1342[[#This Row],[Age]]/$E$1</f>
        <v>0.4375</v>
      </c>
      <c r="J188" s="6">
        <f>LOG10(Table1342[[#This Row],[Fare]]+1)</f>
        <v>1.9267282004469339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1</v>
      </c>
      <c r="N188">
        <f>IF(Table1342[[#This Row],[Embarked]]="C",1,0)</f>
        <v>0</v>
      </c>
      <c r="O188">
        <f>IF(Table1342[[#This Row],[Sex]]="male",1,0)</f>
        <v>0</v>
      </c>
      <c r="P188">
        <v>1</v>
      </c>
      <c r="W188" s="5">
        <v>0.40980114566704473</v>
      </c>
      <c r="X188" s="5">
        <v>0.5680901621898895</v>
      </c>
      <c r="Y188" s="5">
        <v>-0.62810478415980264</v>
      </c>
      <c r="Z188" s="6">
        <f>IF(W188&lt;0,0,W188)</f>
        <v>0.40980114566704473</v>
      </c>
      <c r="AA188" s="6">
        <f>IF(X188&lt;0,0,X188)</f>
        <v>0.5680901621898895</v>
      </c>
      <c r="AB188" s="5">
        <f t="shared" si="2"/>
        <v>0</v>
      </c>
      <c r="AC188" s="6">
        <f>Z188+AA188</f>
        <v>0.97789130785693423</v>
      </c>
      <c r="AD188" s="6">
        <f>(Table134[[#This Row],[Survived]]-AC188)^2</f>
        <v>4.8879426827685795E-4</v>
      </c>
      <c r="AK188" s="16"/>
      <c r="AL188" s="16"/>
      <c r="AM188" s="16"/>
      <c r="AN188" s="17"/>
      <c r="AO188" s="17"/>
      <c r="AP188" s="16"/>
      <c r="AQ188" s="17"/>
      <c r="AR188" s="17"/>
    </row>
    <row r="189" spans="1:44" x14ac:dyDescent="0.2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Table1342[[#This Row],[Age]]/$E$1</f>
        <v>0.36249999999999999</v>
      </c>
      <c r="J189" s="6">
        <f>LOG10(Table1342[[#This Row],[Fare]]+1)</f>
        <v>0.94324712513786169</v>
      </c>
      <c r="K189">
        <f>IF(Table1342[[#This Row],[Pclass]]=1,1,0)</f>
        <v>0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>
        <f>IF(Table1342[[#This Row],[Sex]]="male",1,0)</f>
        <v>1</v>
      </c>
      <c r="P189">
        <v>1</v>
      </c>
      <c r="W189" s="5">
        <v>-0.55105010490795858</v>
      </c>
      <c r="X189" s="5">
        <v>0.10708636826412177</v>
      </c>
      <c r="Y189" s="5">
        <v>-1.0845211055363224</v>
      </c>
      <c r="Z189" s="6">
        <f>IF(W189&lt;0,0,W189)</f>
        <v>0</v>
      </c>
      <c r="AA189" s="6">
        <f>IF(X189&lt;0,0,X189)</f>
        <v>0.10708636826412177</v>
      </c>
      <c r="AB189" s="5">
        <f t="shared" si="2"/>
        <v>0</v>
      </c>
      <c r="AC189" s="6">
        <f>Z189+AA189</f>
        <v>0.10708636826412177</v>
      </c>
      <c r="AD189" s="6">
        <f>(Table134[[#This Row],[Survived]]-AC189)^2</f>
        <v>1.1467490267999106E-2</v>
      </c>
      <c r="AK189" s="16"/>
      <c r="AL189" s="16"/>
      <c r="AM189" s="16"/>
      <c r="AN189" s="17"/>
      <c r="AO189" s="17"/>
      <c r="AP189" s="16"/>
      <c r="AQ189" s="17"/>
      <c r="AR189" s="17"/>
    </row>
    <row r="190" spans="1:44" x14ac:dyDescent="0.2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Table1342[[#This Row],[Age]]/$E$1</f>
        <v>0.73750000000000004</v>
      </c>
      <c r="J190" s="6">
        <f>LOG10(Table1342[[#This Row],[Fare]]+1)</f>
        <v>1.1613680022349748</v>
      </c>
      <c r="K190">
        <f>IF(Table1342[[#This Row],[Pclass]]=1,1,0)</f>
        <v>0</v>
      </c>
      <c r="L190">
        <f>IF(Table1342[[#This Row],[Pclass]]=2,1,0)</f>
        <v>1</v>
      </c>
      <c r="M190">
        <f>IF(Table1342[[#This Row],[Embarked]]="S",1,0)</f>
        <v>1</v>
      </c>
      <c r="N190">
        <f>IF(Table1342[[#This Row],[Embarked]]="C",1,0)</f>
        <v>0</v>
      </c>
      <c r="O190">
        <f>IF(Table1342[[#This Row],[Sex]]="male",1,0)</f>
        <v>1</v>
      </c>
      <c r="P190">
        <v>1</v>
      </c>
      <c r="W190" s="5">
        <v>0.18762742431702142</v>
      </c>
      <c r="X190" s="5">
        <v>-0.21903485490312313</v>
      </c>
      <c r="Y190" s="5">
        <v>-6.0208681222148064E-2</v>
      </c>
      <c r="Z190" s="6">
        <f>IF(W190&lt;0,0,W190)</f>
        <v>0.18762742431702142</v>
      </c>
      <c r="AA190" s="6">
        <f>IF(X190&lt;0,0,X190)</f>
        <v>0</v>
      </c>
      <c r="AB190" s="5">
        <f t="shared" si="2"/>
        <v>0</v>
      </c>
      <c r="AC190" s="6">
        <f>Z190+AA190</f>
        <v>0.18762742431702142</v>
      </c>
      <c r="AD190" s="6">
        <f>(Table134[[#This Row],[Survived]]-AC190)^2</f>
        <v>3.5204050355839601E-2</v>
      </c>
      <c r="AK190" s="16"/>
      <c r="AL190" s="16"/>
      <c r="AM190" s="16"/>
      <c r="AN190" s="17"/>
      <c r="AO190" s="17"/>
      <c r="AP190" s="16"/>
      <c r="AQ190" s="17"/>
      <c r="AR190" s="17"/>
    </row>
    <row r="191" spans="1:44" x14ac:dyDescent="0.2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Table1342[[#This Row],[Age]]/$E$1</f>
        <v>6.25E-2</v>
      </c>
      <c r="J191" s="6">
        <f>LOG10(Table1342[[#This Row],[Fare]]+1)</f>
        <v>1.5103774259938814</v>
      </c>
      <c r="K191">
        <f>IF(Table1342[[#This Row],[Pclass]]=1,1,0)</f>
        <v>0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>
        <f>IF(Table1342[[#This Row],[Sex]]="male",1,0)</f>
        <v>0</v>
      </c>
      <c r="P191">
        <v>1</v>
      </c>
      <c r="W191" s="5">
        <v>-3.611249834079637E-2</v>
      </c>
      <c r="X191" s="5">
        <v>0.36070368295070993</v>
      </c>
      <c r="Y191" s="5">
        <v>2.7466939153319866E-2</v>
      </c>
      <c r="Z191" s="6">
        <f>IF(W191&lt;0,0,W191)</f>
        <v>0</v>
      </c>
      <c r="AA191" s="6">
        <f>IF(X191&lt;0,0,X191)</f>
        <v>0.36070368295070993</v>
      </c>
      <c r="AB191" s="5">
        <f t="shared" si="2"/>
        <v>2.7466939153319866E-2</v>
      </c>
      <c r="AC191" s="6">
        <f>Z191+AA191</f>
        <v>0.36070368295070993</v>
      </c>
      <c r="AD191" s="6">
        <f>(Table134[[#This Row],[Survived]]-AC191)^2</f>
        <v>0.40869978099278637</v>
      </c>
      <c r="AK191" s="16"/>
      <c r="AL191" s="16"/>
      <c r="AM191" s="16"/>
      <c r="AN191" s="17"/>
      <c r="AO191" s="17"/>
      <c r="AP191" s="16"/>
      <c r="AQ191" s="17"/>
      <c r="AR191" s="17"/>
    </row>
    <row r="192" spans="1:44" x14ac:dyDescent="0.2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Table1342[[#This Row],[Age]]/$E$1</f>
        <v>0.3</v>
      </c>
      <c r="J192" s="6">
        <f>LOG10(Table1342[[#This Row],[Fare]]+1)</f>
        <v>1.0606978403536116</v>
      </c>
      <c r="K192">
        <f>IF(Table1342[[#This Row],[Pclass]]=1,1,0)</f>
        <v>0</v>
      </c>
      <c r="L192">
        <f>IF(Table1342[[#This Row],[Pclass]]=2,1,0)</f>
        <v>1</v>
      </c>
      <c r="M192">
        <f>IF(Table1342[[#This Row],[Embarked]]="S",1,0)</f>
        <v>1</v>
      </c>
      <c r="N192">
        <f>IF(Table1342[[#This Row],[Embarked]]="C",1,0)</f>
        <v>0</v>
      </c>
      <c r="O192">
        <f>IF(Table1342[[#This Row],[Sex]]="male",1,0)</f>
        <v>1</v>
      </c>
      <c r="P192">
        <v>1</v>
      </c>
      <c r="W192" s="5">
        <v>-0.12291563088583776</v>
      </c>
      <c r="X192" s="5">
        <v>0.19812084501290222</v>
      </c>
      <c r="Y192" s="5">
        <v>0.19689826686709705</v>
      </c>
      <c r="Z192" s="6">
        <f>IF(W192&lt;0,0,W192)</f>
        <v>0</v>
      </c>
      <c r="AA192" s="6">
        <f>IF(X192&lt;0,0,X192)</f>
        <v>0.19812084501290222</v>
      </c>
      <c r="AB192" s="5">
        <f t="shared" si="2"/>
        <v>0.19689826686709705</v>
      </c>
      <c r="AC192" s="6">
        <f>Z192+AA192</f>
        <v>0.19812084501290222</v>
      </c>
      <c r="AD192" s="6">
        <f>(Table134[[#This Row],[Survived]]-AC192)^2</f>
        <v>3.9251869228626425E-2</v>
      </c>
      <c r="AK192" s="16"/>
      <c r="AL192" s="16"/>
      <c r="AM192" s="16"/>
      <c r="AN192" s="17"/>
      <c r="AO192" s="17"/>
      <c r="AP192" s="16"/>
      <c r="AQ192" s="17"/>
      <c r="AR192" s="17"/>
    </row>
    <row r="193" spans="1:44" x14ac:dyDescent="0.2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Table1342[[#This Row],[Age]]/$E$1</f>
        <v>0.55000000000000004</v>
      </c>
      <c r="J193" s="6">
        <f>LOG10(Table1342[[#This Row],[Fare]]+1)</f>
        <v>1.4313637641589874</v>
      </c>
      <c r="K193">
        <f>IF(Table1342[[#This Row],[Pclass]]=1,1,0)</f>
        <v>0</v>
      </c>
      <c r="L193">
        <f>IF(Table1342[[#This Row],[Pclass]]=2,1,0)</f>
        <v>1</v>
      </c>
      <c r="M193">
        <f>IF(Table1342[[#This Row],[Embarked]]="S",1,0)</f>
        <v>1</v>
      </c>
      <c r="N193">
        <f>IF(Table1342[[#This Row],[Embarked]]="C",1,0)</f>
        <v>0</v>
      </c>
      <c r="O193">
        <f>IF(Table1342[[#This Row],[Sex]]="male",1,0)</f>
        <v>1</v>
      </c>
      <c r="P193">
        <v>1</v>
      </c>
      <c r="W193" s="5">
        <v>5.738818805838744E-2</v>
      </c>
      <c r="X193" s="5">
        <v>-9.6188109573041136E-2</v>
      </c>
      <c r="Y193" s="5">
        <v>1.9317074741961704E-2</v>
      </c>
      <c r="Z193" s="6">
        <f>IF(W193&lt;0,0,W193)</f>
        <v>5.738818805838744E-2</v>
      </c>
      <c r="AA193" s="6">
        <f>IF(X193&lt;0,0,X193)</f>
        <v>0</v>
      </c>
      <c r="AB193" s="5">
        <f t="shared" si="2"/>
        <v>1.9317074741961704E-2</v>
      </c>
      <c r="AC193" s="6">
        <f>Z193+AA193</f>
        <v>5.738818805838744E-2</v>
      </c>
      <c r="AD193" s="6">
        <f>(Table134[[#This Row],[Survived]]-AC193)^2</f>
        <v>3.2934041286248428E-3</v>
      </c>
      <c r="AK193" s="16"/>
      <c r="AL193" s="16"/>
      <c r="AM193" s="16"/>
      <c r="AN193" s="17"/>
      <c r="AO193" s="17"/>
      <c r="AP193" s="16"/>
      <c r="AQ193" s="17"/>
      <c r="AR193" s="17"/>
    </row>
    <row r="194" spans="1:44" x14ac:dyDescent="0.2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Table1342[[#This Row],[Age]]/$E$1</f>
        <v>0.1</v>
      </c>
      <c r="J194" s="6">
        <f>LOG10(Table1342[[#This Row],[Fare]]+1)</f>
        <v>1.4353665066126613</v>
      </c>
      <c r="K194">
        <f>IF(Table1342[[#This Row],[Pclass]]=1,1,0)</f>
        <v>0</v>
      </c>
      <c r="L194">
        <f>IF(Table1342[[#This Row],[Pclass]]=2,1,0)</f>
        <v>1</v>
      </c>
      <c r="M194">
        <f>IF(Table1342[[#This Row],[Embarked]]="S",1,0)</f>
        <v>1</v>
      </c>
      <c r="N194">
        <f>IF(Table1342[[#This Row],[Embarked]]="C",1,0)</f>
        <v>0</v>
      </c>
      <c r="O194">
        <f>IF(Table1342[[#This Row],[Sex]]="male",1,0)</f>
        <v>0</v>
      </c>
      <c r="P194">
        <v>1</v>
      </c>
      <c r="W194" s="5">
        <v>0.29901672268588231</v>
      </c>
      <c r="X194" s="5">
        <v>0.65354587414623755</v>
      </c>
      <c r="Y194" s="5">
        <v>0.91491304681379559</v>
      </c>
      <c r="Z194" s="6">
        <f>IF(W194&lt;0,0,W194)</f>
        <v>0.29901672268588231</v>
      </c>
      <c r="AA194" s="6">
        <f>IF(X194&lt;0,0,X194)</f>
        <v>0.65354587414623755</v>
      </c>
      <c r="AB194" s="5">
        <f t="shared" si="2"/>
        <v>0.91491304681379559</v>
      </c>
      <c r="AC194" s="6">
        <f>Z194+AA194</f>
        <v>0.95256259683211986</v>
      </c>
      <c r="AD194" s="6">
        <f>(Table134[[#This Row],[Survived]]-AC194)^2</f>
        <v>2.2503072193120052E-3</v>
      </c>
      <c r="AK194" s="16"/>
      <c r="AL194" s="16"/>
      <c r="AM194" s="16"/>
      <c r="AN194" s="17"/>
      <c r="AO194" s="17"/>
      <c r="AP194" s="16"/>
      <c r="AQ194" s="17"/>
      <c r="AR194" s="17"/>
    </row>
    <row r="195" spans="1:44" x14ac:dyDescent="0.2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Table1342[[#This Row],[Age]]/$E$1</f>
        <v>0.23749999999999999</v>
      </c>
      <c r="J195" s="6">
        <f>LOG10(Table1342[[#This Row],[Fare]]+1)</f>
        <v>1.0606978403536116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>
        <f>IF(Table1342[[#This Row],[Sex]]="male",1,0)</f>
        <v>1</v>
      </c>
      <c r="P195">
        <v>1</v>
      </c>
      <c r="W195" s="5">
        <v>-0.16939482742615927</v>
      </c>
      <c r="X195" s="5">
        <v>0.25873264897154657</v>
      </c>
      <c r="Y195" s="5">
        <v>0.22727865390629604</v>
      </c>
      <c r="Z195" s="6">
        <f>IF(W195&lt;0,0,W195)</f>
        <v>0</v>
      </c>
      <c r="AA195" s="6">
        <f>IF(X195&lt;0,0,X195)</f>
        <v>0.25873264897154657</v>
      </c>
      <c r="AB195" s="5">
        <f t="shared" si="2"/>
        <v>0.22727865390629604</v>
      </c>
      <c r="AC195" s="6">
        <f>Z195+AA195</f>
        <v>0.25873264897154657</v>
      </c>
      <c r="AD195" s="6">
        <f>(Table134[[#This Row],[Survived]]-AC195)^2</f>
        <v>6.6942583643833542E-2</v>
      </c>
      <c r="AK195" s="16"/>
      <c r="AL195" s="16"/>
      <c r="AM195" s="16"/>
      <c r="AN195" s="17"/>
      <c r="AO195" s="17"/>
      <c r="AP195" s="16"/>
      <c r="AQ195" s="17"/>
      <c r="AR195" s="17"/>
    </row>
    <row r="196" spans="1:44" x14ac:dyDescent="0.2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Table1342[[#This Row],[Age]]/$E$1</f>
        <v>0.41249999999999998</v>
      </c>
      <c r="J196" s="6">
        <f>LOG10(Table1342[[#This Row],[Fare]]+1)</f>
        <v>1.1230345297535067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>
        <f>IF(Table1342[[#This Row],[Sex]]="male",1,0)</f>
        <v>1</v>
      </c>
      <c r="P196">
        <v>1</v>
      </c>
      <c r="W196" s="5">
        <v>-4.8424500634439677E-2</v>
      </c>
      <c r="X196" s="5">
        <v>9.3432713710319415E-2</v>
      </c>
      <c r="Y196" s="5">
        <v>0.11469293589100199</v>
      </c>
      <c r="Z196" s="6">
        <f>IF(W196&lt;0,0,W196)</f>
        <v>0</v>
      </c>
      <c r="AA196" s="6">
        <f>IF(X196&lt;0,0,X196)</f>
        <v>9.3432713710319415E-2</v>
      </c>
      <c r="AB196" s="5">
        <f t="shared" si="2"/>
        <v>0.11469293589100199</v>
      </c>
      <c r="AC196" s="6">
        <f>Z196+AA196</f>
        <v>9.3432713710319415E-2</v>
      </c>
      <c r="AD196" s="6">
        <f>(Table134[[#This Row],[Survived]]-AC196)^2</f>
        <v>8.72967199127451E-3</v>
      </c>
      <c r="AK196" s="16"/>
      <c r="AL196" s="16"/>
      <c r="AM196" s="16"/>
      <c r="AN196" s="17"/>
      <c r="AO196" s="17"/>
      <c r="AP196" s="16"/>
      <c r="AQ196" s="17"/>
      <c r="AR196" s="17"/>
    </row>
    <row r="197" spans="1:44" x14ac:dyDescent="0.2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Table1342[[#This Row],[Age]]/$E$1</f>
        <v>0.36249999999999999</v>
      </c>
      <c r="J197" s="6">
        <f>LOG10(Table1342[[#This Row],[Fare]]+1)</f>
        <v>1.0606978403536116</v>
      </c>
      <c r="K197">
        <f>IF(Table1342[[#This Row],[Pclass]]=1,1,0)</f>
        <v>0</v>
      </c>
      <c r="L197">
        <f>IF(Table1342[[#This Row],[Pclass]]=2,1,0)</f>
        <v>1</v>
      </c>
      <c r="M197">
        <f>IF(Table1342[[#This Row],[Embarked]]="S",1,0)</f>
        <v>1</v>
      </c>
      <c r="N197">
        <f>IF(Table1342[[#This Row],[Embarked]]="C",1,0)</f>
        <v>0</v>
      </c>
      <c r="O197">
        <f>IF(Table1342[[#This Row],[Sex]]="male",1,0)</f>
        <v>1</v>
      </c>
      <c r="P197">
        <v>1</v>
      </c>
      <c r="W197" s="5">
        <v>-7.6436434345516252E-2</v>
      </c>
      <c r="X197" s="5">
        <v>0.13750904105425782</v>
      </c>
      <c r="Y197" s="5">
        <v>0.16651787982789806</v>
      </c>
      <c r="Z197" s="6">
        <f>IF(W197&lt;0,0,W197)</f>
        <v>0</v>
      </c>
      <c r="AA197" s="6">
        <f>IF(X197&lt;0,0,X197)</f>
        <v>0.13750904105425782</v>
      </c>
      <c r="AB197" s="5">
        <f t="shared" ref="AB197:AB260" si="3">IF(Y197&lt;0,0,Y197)</f>
        <v>0.16651787982789806</v>
      </c>
      <c r="AC197" s="6">
        <f>Z197+AA197</f>
        <v>0.13750904105425782</v>
      </c>
      <c r="AD197" s="6">
        <f>(Table134[[#This Row],[Survived]]-AC197)^2</f>
        <v>1.8908736371661562E-2</v>
      </c>
      <c r="AK197" s="16"/>
      <c r="AL197" s="16"/>
      <c r="AM197" s="16"/>
      <c r="AN197" s="17"/>
      <c r="AO197" s="17"/>
      <c r="AP197" s="16"/>
      <c r="AQ197" s="17"/>
      <c r="AR197" s="17"/>
    </row>
    <row r="198" spans="1:44" x14ac:dyDescent="0.2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Table1342[[#This Row],[Age]]/$E$1</f>
        <v>0.27500000000000002</v>
      </c>
      <c r="J198" s="6">
        <f>LOG10(Table1342[[#This Row],[Fare]]+1)</f>
        <v>0.90982336965091204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>
        <f>IF(Table1342[[#This Row],[Sex]]="male",1,0)</f>
        <v>1</v>
      </c>
      <c r="P198">
        <v>1</v>
      </c>
      <c r="W198" s="5">
        <v>-0.61120343599541427</v>
      </c>
      <c r="X198" s="5">
        <v>0.18957666445361049</v>
      </c>
      <c r="Y198" s="5">
        <v>-1.0272325193561964</v>
      </c>
      <c r="Z198" s="6">
        <f>IF(W198&lt;0,0,W198)</f>
        <v>0</v>
      </c>
      <c r="AA198" s="6">
        <f>IF(X198&lt;0,0,X198)</f>
        <v>0.18957666445361049</v>
      </c>
      <c r="AB198" s="5">
        <f t="shared" si="3"/>
        <v>0</v>
      </c>
      <c r="AC198" s="6">
        <f>Z198+AA198</f>
        <v>0.18957666445361049</v>
      </c>
      <c r="AD198" s="6">
        <f>(Table134[[#This Row],[Survived]]-AC198)^2</f>
        <v>3.5939311705356823E-2</v>
      </c>
      <c r="AK198" s="16"/>
      <c r="AL198" s="16"/>
      <c r="AM198" s="16"/>
      <c r="AN198" s="17"/>
      <c r="AO198" s="17"/>
      <c r="AP198" s="16"/>
      <c r="AQ198" s="17"/>
      <c r="AR198" s="17"/>
    </row>
    <row r="199" spans="1:44" x14ac:dyDescent="0.2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Table1342[[#This Row],[Age]]/$E$1</f>
        <v>0.375</v>
      </c>
      <c r="J199" s="6">
        <f>LOG10(Table1342[[#This Row],[Fare]]+1)</f>
        <v>0.91513590662201194</v>
      </c>
      <c r="K199">
        <f>IF(Table1342[[#This Row],[Pclass]]=1,1,0)</f>
        <v>0</v>
      </c>
      <c r="L199">
        <f>IF(Table1342[[#This Row],[Pclass]]=2,1,0)</f>
        <v>0</v>
      </c>
      <c r="M199">
        <f>IF(Table1342[[#This Row],[Embarked]]="S",1,0)</f>
        <v>0</v>
      </c>
      <c r="N199">
        <f>IF(Table1342[[#This Row],[Embarked]]="C",1,0)</f>
        <v>1</v>
      </c>
      <c r="O199">
        <f>IF(Table1342[[#This Row],[Sex]]="male",1,0)</f>
        <v>1</v>
      </c>
      <c r="P199">
        <v>1</v>
      </c>
      <c r="W199" s="5">
        <v>-0.65549907519579642</v>
      </c>
      <c r="X199" s="5">
        <v>0.20847477258924418</v>
      </c>
      <c r="Y199" s="5">
        <v>-1.1628990723922883</v>
      </c>
      <c r="Z199" s="6">
        <f>IF(W199&lt;0,0,W199)</f>
        <v>0</v>
      </c>
      <c r="AA199" s="6">
        <f>IF(X199&lt;0,0,X199)</f>
        <v>0.20847477258924418</v>
      </c>
      <c r="AB199" s="5">
        <f t="shared" si="3"/>
        <v>0</v>
      </c>
      <c r="AC199" s="6">
        <f>Z199+AA199</f>
        <v>0.20847477258924418</v>
      </c>
      <c r="AD199" s="6">
        <f>(Table134[[#This Row],[Survived]]-AC199)^2</f>
        <v>4.3461730806137078E-2</v>
      </c>
      <c r="AK199" s="16"/>
      <c r="AL199" s="16"/>
      <c r="AM199" s="16"/>
      <c r="AN199" s="17"/>
      <c r="AO199" s="17"/>
      <c r="AP199" s="16"/>
      <c r="AQ199" s="17"/>
      <c r="AR199" s="17"/>
    </row>
    <row r="200" spans="1:44" x14ac:dyDescent="0.2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Table1342[[#This Row],[Age]]/$E$1</f>
        <v>0.55000000000000004</v>
      </c>
      <c r="J200" s="6">
        <f>LOG10(Table1342[[#This Row],[Fare]]+1)</f>
        <v>1.9590413923210936</v>
      </c>
      <c r="K200">
        <f>IF(Table1342[[#This Row],[Pclass]]=1,1,0)</f>
        <v>1</v>
      </c>
      <c r="L200">
        <f>IF(Table1342[[#This Row],[Pclass]]=2,1,0)</f>
        <v>0</v>
      </c>
      <c r="M200">
        <f>IF(Table1342[[#This Row],[Embarked]]="S",1,0)</f>
        <v>0</v>
      </c>
      <c r="N200">
        <f>IF(Table1342[[#This Row],[Embarked]]="C",1,0)</f>
        <v>0</v>
      </c>
      <c r="O200">
        <f>IF(Table1342[[#This Row],[Sex]]="male",1,0)</f>
        <v>1</v>
      </c>
      <c r="P200">
        <v>1</v>
      </c>
      <c r="W200" s="5">
        <v>-9.0823599709019515E-2</v>
      </c>
      <c r="X200" s="5">
        <v>0.14706026449753612</v>
      </c>
      <c r="Y200" s="5">
        <v>-1.137077439975424</v>
      </c>
      <c r="Z200" s="6">
        <f>IF(W200&lt;0,0,W200)</f>
        <v>0</v>
      </c>
      <c r="AA200" s="6">
        <f>IF(X200&lt;0,0,X200)</f>
        <v>0.14706026449753612</v>
      </c>
      <c r="AB200" s="5">
        <f t="shared" si="3"/>
        <v>0</v>
      </c>
      <c r="AC200" s="6">
        <f>Z200+AA200</f>
        <v>0.14706026449753612</v>
      </c>
      <c r="AD200" s="6">
        <f>(Table134[[#This Row],[Survived]]-AC200)^2</f>
        <v>2.1626721394085283E-2</v>
      </c>
      <c r="AK200" s="16"/>
      <c r="AL200" s="16"/>
      <c r="AM200" s="16"/>
      <c r="AN200" s="17"/>
      <c r="AO200" s="17"/>
      <c r="AP200" s="16"/>
      <c r="AQ200" s="17"/>
      <c r="AR200" s="17"/>
    </row>
    <row r="201" spans="1:44" x14ac:dyDescent="0.2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Table1342[[#This Row],[Age]]/$E$1</f>
        <v>0.3125</v>
      </c>
      <c r="J201" s="6">
        <f>LOG10(Table1342[[#This Row],[Fare]]+1)</f>
        <v>0.94324712513786169</v>
      </c>
      <c r="K201">
        <f>IF(Table1342[[#This Row],[Pclass]]=1,1,0)</f>
        <v>0</v>
      </c>
      <c r="L201">
        <f>IF(Table1342[[#This Row],[Pclass]]=2,1,0)</f>
        <v>0</v>
      </c>
      <c r="M201">
        <f>IF(Table1342[[#This Row],[Embarked]]="S",1,0)</f>
        <v>1</v>
      </c>
      <c r="N201">
        <f>IF(Table1342[[#This Row],[Embarked]]="C",1,0)</f>
        <v>0</v>
      </c>
      <c r="O201">
        <f>IF(Table1342[[#This Row],[Sex]]="male",1,0)</f>
        <v>0</v>
      </c>
      <c r="P201">
        <v>1</v>
      </c>
      <c r="W201" s="5">
        <v>0.1028295915881569</v>
      </c>
      <c r="X201" s="5">
        <v>0.35690598917317906</v>
      </c>
      <c r="Y201" s="5">
        <v>-0.57755321867412235</v>
      </c>
      <c r="Z201" s="6">
        <f>IF(W201&lt;0,0,W201)</f>
        <v>0.1028295915881569</v>
      </c>
      <c r="AA201" s="6">
        <f>IF(X201&lt;0,0,X201)</f>
        <v>0.35690598917317906</v>
      </c>
      <c r="AB201" s="5">
        <f t="shared" si="3"/>
        <v>0</v>
      </c>
      <c r="AC201" s="6">
        <f>Z201+AA201</f>
        <v>0.45973558076133597</v>
      </c>
      <c r="AD201" s="6">
        <f>(Table134[[#This Row],[Survived]]-AC201)^2</f>
        <v>0.21135680421796288</v>
      </c>
      <c r="AK201" s="16"/>
      <c r="AL201" s="16"/>
      <c r="AM201" s="16"/>
      <c r="AN201" s="17"/>
      <c r="AO201" s="17"/>
      <c r="AP201" s="16"/>
      <c r="AQ201" s="17"/>
      <c r="AR201" s="17"/>
    </row>
    <row r="202" spans="1:44" x14ac:dyDescent="0.2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Table1342[[#This Row],[Age]]/$E$1</f>
        <v>0.3</v>
      </c>
      <c r="J202" s="6">
        <f>LOG10(Table1342[[#This Row],[Fare]]+1)</f>
        <v>1.1903316981702914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>
        <f>IF(Table1342[[#This Row],[Sex]]="male",1,0)</f>
        <v>0</v>
      </c>
      <c r="P202">
        <v>1</v>
      </c>
      <c r="W202" s="5">
        <v>0.48380144062770425</v>
      </c>
      <c r="X202" s="5">
        <v>0.44224090192840171</v>
      </c>
      <c r="Y202" s="5">
        <v>0.92587469010239865</v>
      </c>
      <c r="Z202" s="6">
        <f>IF(W202&lt;0,0,W202)</f>
        <v>0.48380144062770425</v>
      </c>
      <c r="AA202" s="6">
        <f>IF(X202&lt;0,0,X202)</f>
        <v>0.44224090192840171</v>
      </c>
      <c r="AB202" s="5">
        <f t="shared" si="3"/>
        <v>0.92587469010239865</v>
      </c>
      <c r="AC202" s="6">
        <f>Z202+AA202</f>
        <v>0.92604234255610596</v>
      </c>
      <c r="AD202" s="6">
        <f>(Table134[[#This Row],[Survived]]-AC202)^2</f>
        <v>5.4697350945883761E-3</v>
      </c>
      <c r="AK202" s="16"/>
      <c r="AL202" s="16"/>
      <c r="AM202" s="16"/>
      <c r="AN202" s="17"/>
      <c r="AO202" s="17"/>
      <c r="AP202" s="16"/>
      <c r="AQ202" s="17"/>
      <c r="AR202" s="17"/>
    </row>
    <row r="203" spans="1:44" x14ac:dyDescent="0.2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Table1342[[#This Row],[Age]]/$E$1</f>
        <v>0.46250000000000002</v>
      </c>
      <c r="J203" s="6">
        <f>LOG10(Table1342[[#This Row],[Fare]]+1)</f>
        <v>1.7287935361444735</v>
      </c>
      <c r="K203">
        <f>IF(Table1342[[#This Row],[Pclass]]=1,1,0)</f>
        <v>1</v>
      </c>
      <c r="L203">
        <f>IF(Table1342[[#This Row],[Pclass]]=2,1,0)</f>
        <v>0</v>
      </c>
      <c r="M203">
        <f>IF(Table1342[[#This Row],[Embarked]]="S",1,0)</f>
        <v>1</v>
      </c>
      <c r="N203">
        <f>IF(Table1342[[#This Row],[Embarked]]="C",1,0)</f>
        <v>0</v>
      </c>
      <c r="O203">
        <f>IF(Table1342[[#This Row],[Sex]]="male",1,0)</f>
        <v>1</v>
      </c>
      <c r="P203">
        <v>1</v>
      </c>
      <c r="W203" s="5">
        <v>-0.26618531033312731</v>
      </c>
      <c r="X203" s="5">
        <v>0.34530874599452477</v>
      </c>
      <c r="Y203" s="5">
        <v>-0.88376353912327521</v>
      </c>
      <c r="Z203" s="6">
        <f>IF(W203&lt;0,0,W203)</f>
        <v>0</v>
      </c>
      <c r="AA203" s="6">
        <f>IF(X203&lt;0,0,X203)</f>
        <v>0.34530874599452477</v>
      </c>
      <c r="AB203" s="5">
        <f t="shared" si="3"/>
        <v>0</v>
      </c>
      <c r="AC203" s="6">
        <f>Z203+AA203</f>
        <v>0.34530874599452477</v>
      </c>
      <c r="AD203" s="6">
        <f>(Table134[[#This Row],[Survived]]-AC203)^2</f>
        <v>0.42862063807126166</v>
      </c>
      <c r="AK203" s="16"/>
      <c r="AL203" s="16"/>
      <c r="AM203" s="16"/>
      <c r="AN203" s="17"/>
      <c r="AO203" s="17"/>
      <c r="AP203" s="16"/>
      <c r="AQ203" s="17"/>
      <c r="AR203" s="17"/>
    </row>
    <row r="204" spans="1:44" x14ac:dyDescent="0.2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Table1342[[#This Row],[Age]]/$E$1</f>
        <v>0.67500000000000004</v>
      </c>
      <c r="J204" s="6">
        <f>LOG10(Table1342[[#This Row],[Fare]]+1)</f>
        <v>1.4313637641589874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>
        <f>IF(Table1342[[#This Row],[Sex]]="male",1,0)</f>
        <v>1</v>
      </c>
      <c r="P204">
        <v>1</v>
      </c>
      <c r="W204" s="5">
        <v>0.15034658113903035</v>
      </c>
      <c r="X204" s="5">
        <v>-0.21741171749032995</v>
      </c>
      <c r="Y204" s="5">
        <v>-4.1443699336436268E-2</v>
      </c>
      <c r="Z204" s="6">
        <f>IF(W204&lt;0,0,W204)</f>
        <v>0.15034658113903035</v>
      </c>
      <c r="AA204" s="6">
        <f>IF(X204&lt;0,0,X204)</f>
        <v>0</v>
      </c>
      <c r="AB204" s="5">
        <f t="shared" si="3"/>
        <v>0</v>
      </c>
      <c r="AC204" s="6">
        <f>Z204+AA204</f>
        <v>0.15034658113903035</v>
      </c>
      <c r="AD204" s="6">
        <f>(Table134[[#This Row],[Survived]]-AC204)^2</f>
        <v>2.2604094460195037E-2</v>
      </c>
      <c r="AK204" s="16"/>
      <c r="AL204" s="16"/>
      <c r="AM204" s="16"/>
      <c r="AN204" s="17"/>
      <c r="AO204" s="17"/>
      <c r="AP204" s="16"/>
      <c r="AQ204" s="17"/>
      <c r="AR204" s="17"/>
    </row>
    <row r="205" spans="1:44" x14ac:dyDescent="0.2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Table1342[[#This Row],[Age]]/$E$1</f>
        <v>0.36249999999999999</v>
      </c>
      <c r="J205" s="6">
        <f>LOG10(Table1342[[#This Row],[Fare]]+1)</f>
        <v>1.0592793486780776</v>
      </c>
      <c r="K205">
        <f>IF(Table1342[[#This Row],[Pclass]]=1,1,0)</f>
        <v>0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>
        <f>IF(Table1342[[#This Row],[Sex]]="male",1,0)</f>
        <v>0</v>
      </c>
      <c r="P205">
        <v>1</v>
      </c>
      <c r="W205" s="5">
        <v>0.13922687198567751</v>
      </c>
      <c r="X205" s="5">
        <v>0.25533429132353092</v>
      </c>
      <c r="Y205" s="5">
        <v>-0.39372849316701186</v>
      </c>
      <c r="Z205" s="6">
        <f>IF(W205&lt;0,0,W205)</f>
        <v>0.13922687198567751</v>
      </c>
      <c r="AA205" s="6">
        <f>IF(X205&lt;0,0,X205)</f>
        <v>0.25533429132353092</v>
      </c>
      <c r="AB205" s="5">
        <f t="shared" si="3"/>
        <v>0</v>
      </c>
      <c r="AC205" s="6">
        <f>Z205+AA205</f>
        <v>0.39456116330920843</v>
      </c>
      <c r="AD205" s="6">
        <f>(Table134[[#This Row],[Survived]]-AC205)^2</f>
        <v>0.15567851159191584</v>
      </c>
      <c r="AK205" s="16"/>
      <c r="AL205" s="16"/>
      <c r="AM205" s="16"/>
      <c r="AN205" s="17"/>
      <c r="AO205" s="17"/>
      <c r="AP205" s="16"/>
      <c r="AQ205" s="17"/>
      <c r="AR205" s="17"/>
    </row>
    <row r="206" spans="1:44" x14ac:dyDescent="0.2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Table1342[[#This Row],[Age]]/$E$1</f>
        <v>0.77500000000000002</v>
      </c>
      <c r="J206" s="6">
        <f>LOG10(Table1342[[#This Row],[Fare]]+1)</f>
        <v>1.4401216031878039</v>
      </c>
      <c r="K206">
        <f>IF(Table1342[[#This Row],[Pclass]]=1,1,0)</f>
        <v>1</v>
      </c>
      <c r="L206">
        <f>IF(Table1342[[#This Row],[Pclass]]=2,1,0)</f>
        <v>0</v>
      </c>
      <c r="M206">
        <f>IF(Table1342[[#This Row],[Embarked]]="S",1,0)</f>
        <v>1</v>
      </c>
      <c r="N206">
        <f>IF(Table1342[[#This Row],[Embarked]]="C",1,0)</f>
        <v>0</v>
      </c>
      <c r="O206">
        <f>IF(Table1342[[#This Row],[Sex]]="male",1,0)</f>
        <v>1</v>
      </c>
      <c r="P206">
        <v>1</v>
      </c>
      <c r="W206" s="5">
        <v>-7.6032511035926953E-3</v>
      </c>
      <c r="X206" s="5">
        <v>8.3109980636117353E-2</v>
      </c>
      <c r="Y206" s="5">
        <v>-1.167576886173556</v>
      </c>
      <c r="Z206" s="6">
        <f>IF(W206&lt;0,0,W206)</f>
        <v>0</v>
      </c>
      <c r="AA206" s="6">
        <f>IF(X206&lt;0,0,X206)</f>
        <v>8.3109980636117353E-2</v>
      </c>
      <c r="AB206" s="5">
        <f t="shared" si="3"/>
        <v>0</v>
      </c>
      <c r="AC206" s="6">
        <f>Z206+AA206</f>
        <v>8.3109980636117353E-2</v>
      </c>
      <c r="AD206" s="6">
        <f>(Table134[[#This Row],[Survived]]-AC206)^2</f>
        <v>6.9072688813358015E-3</v>
      </c>
      <c r="AK206" s="16"/>
      <c r="AL206" s="16"/>
      <c r="AM206" s="16"/>
      <c r="AN206" s="17"/>
      <c r="AO206" s="17"/>
      <c r="AP206" s="16"/>
      <c r="AQ206" s="17"/>
      <c r="AR206" s="17"/>
    </row>
    <row r="207" spans="1:44" x14ac:dyDescent="0.2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Table1342[[#This Row],[Age]]/$E$1</f>
        <v>0.375</v>
      </c>
      <c r="J207" s="6">
        <f>LOG10(Table1342[[#This Row],[Fare]]+1)</f>
        <v>1.2329961103921538</v>
      </c>
      <c r="K207">
        <f>IF(Table1342[[#This Row],[Pclass]]=1,1,0)</f>
        <v>0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>
        <f>IF(Table1342[[#This Row],[Sex]]="male",1,0)</f>
        <v>1</v>
      </c>
      <c r="P207">
        <v>1</v>
      </c>
      <c r="W207" s="5">
        <v>-0.53546214897895172</v>
      </c>
      <c r="X207" s="5">
        <v>3.7373767170746697E-2</v>
      </c>
      <c r="Y207" s="5">
        <v>-1.1109333148616398</v>
      </c>
      <c r="Z207" s="6">
        <f>IF(W207&lt;0,0,W207)</f>
        <v>0</v>
      </c>
      <c r="AA207" s="6">
        <f>IF(X207&lt;0,0,X207)</f>
        <v>3.7373767170746697E-2</v>
      </c>
      <c r="AB207" s="5">
        <f t="shared" si="3"/>
        <v>0</v>
      </c>
      <c r="AC207" s="6">
        <f>Z207+AA207</f>
        <v>3.7373767170746697E-2</v>
      </c>
      <c r="AD207" s="6">
        <f>(Table134[[#This Row],[Survived]]-AC207)^2</f>
        <v>1.3967984725331835E-3</v>
      </c>
      <c r="AK207" s="16"/>
      <c r="AL207" s="16"/>
      <c r="AM207" s="16"/>
      <c r="AN207" s="17"/>
      <c r="AO207" s="17"/>
      <c r="AP207" s="16"/>
      <c r="AQ207" s="17"/>
      <c r="AR207" s="17"/>
    </row>
    <row r="208" spans="1:44" x14ac:dyDescent="0.2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Table1342[[#This Row],[Age]]/$E$1</f>
        <v>0.51249999999999996</v>
      </c>
      <c r="J208" s="6">
        <f>LOG10(Table1342[[#This Row],[Fare]]+1)</f>
        <v>1.3265918553257321</v>
      </c>
      <c r="K208">
        <f>IF(Table1342[[#This Row],[Pclass]]=1,1,0)</f>
        <v>0</v>
      </c>
      <c r="L208">
        <f>IF(Table1342[[#This Row],[Pclass]]=2,1,0)</f>
        <v>0</v>
      </c>
      <c r="M208">
        <f>IF(Table1342[[#This Row],[Embarked]]="S",1,0)</f>
        <v>1</v>
      </c>
      <c r="N208">
        <f>IF(Table1342[[#This Row],[Embarked]]="C",1,0)</f>
        <v>0</v>
      </c>
      <c r="O208">
        <f>IF(Table1342[[#This Row],[Sex]]="male",1,0)</f>
        <v>0</v>
      </c>
      <c r="P208">
        <v>1</v>
      </c>
      <c r="W208" s="5">
        <v>0.12988926416412327</v>
      </c>
      <c r="X208" s="5">
        <v>0.22369951576873459</v>
      </c>
      <c r="Y208" s="5">
        <v>-0.54046683409550533</v>
      </c>
      <c r="Z208" s="6">
        <f>IF(W208&lt;0,0,W208)</f>
        <v>0.12988926416412327</v>
      </c>
      <c r="AA208" s="6">
        <f>IF(X208&lt;0,0,X208)</f>
        <v>0.22369951576873459</v>
      </c>
      <c r="AB208" s="5">
        <f t="shared" si="3"/>
        <v>0</v>
      </c>
      <c r="AC208" s="6">
        <f>Z208+AA208</f>
        <v>0.35358877993285787</v>
      </c>
      <c r="AD208" s="6">
        <f>(Table134[[#This Row],[Survived]]-AC208)^2</f>
        <v>0.12502502529440698</v>
      </c>
      <c r="AK208" s="16"/>
      <c r="AL208" s="16"/>
      <c r="AM208" s="16"/>
      <c r="AN208" s="17"/>
      <c r="AO208" s="17"/>
      <c r="AP208" s="16"/>
      <c r="AQ208" s="17"/>
      <c r="AR208" s="17"/>
    </row>
    <row r="209" spans="1:44" x14ac:dyDescent="0.2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Table1342[[#This Row],[Age]]/$E$1</f>
        <v>0.36249999999999999</v>
      </c>
      <c r="J209" s="6">
        <f>LOG10(Table1342[[#This Row],[Fare]]+1)</f>
        <v>1.2107411023865056</v>
      </c>
      <c r="K209">
        <f>IF(Table1342[[#This Row],[Pclass]]=1,1,0)</f>
        <v>0</v>
      </c>
      <c r="L209">
        <f>IF(Table1342[[#This Row],[Pclass]]=2,1,0)</f>
        <v>0</v>
      </c>
      <c r="M209">
        <f>IF(Table1342[[#This Row],[Embarked]]="S",1,0)</f>
        <v>0</v>
      </c>
      <c r="N209">
        <f>IF(Table1342[[#This Row],[Embarked]]="C",1,0)</f>
        <v>1</v>
      </c>
      <c r="O209">
        <f>IF(Table1342[[#This Row],[Sex]]="male",1,0)</f>
        <v>0</v>
      </c>
      <c r="P209">
        <v>1</v>
      </c>
      <c r="W209" s="5">
        <v>-8.249674375887564E-2</v>
      </c>
      <c r="X209" s="5">
        <v>0.47646710426703087</v>
      </c>
      <c r="Y209" s="5">
        <v>-0.50112021750791835</v>
      </c>
      <c r="Z209" s="6">
        <f>IF(W209&lt;0,0,W209)</f>
        <v>0</v>
      </c>
      <c r="AA209" s="6">
        <f>IF(X209&lt;0,0,X209)</f>
        <v>0.47646710426703087</v>
      </c>
      <c r="AB209" s="5">
        <f t="shared" si="3"/>
        <v>0</v>
      </c>
      <c r="AC209" s="6">
        <f>Z209+AA209</f>
        <v>0.47646710426703087</v>
      </c>
      <c r="AD209" s="6">
        <f>(Table134[[#This Row],[Survived]]-AC209)^2</f>
        <v>0.2740866929145479</v>
      </c>
      <c r="AK209" s="16"/>
      <c r="AL209" s="16"/>
      <c r="AM209" s="16"/>
      <c r="AN209" s="17"/>
      <c r="AO209" s="17"/>
      <c r="AP209" s="16"/>
      <c r="AQ209" s="17"/>
      <c r="AR209" s="17"/>
    </row>
    <row r="210" spans="1:44" x14ac:dyDescent="0.2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Table1342[[#This Row],[Age]]/$E$1</f>
        <v>0.375</v>
      </c>
      <c r="J210" s="6">
        <f>LOG10(Table1342[[#This Row],[Fare]]+1)</f>
        <v>1.9420080530223132</v>
      </c>
      <c r="K210">
        <f>IF(Table1342[[#This Row],[Pclass]]=1,1,0)</f>
        <v>1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>
        <f>IF(Table1342[[#This Row],[Sex]]="male",1,0)</f>
        <v>0</v>
      </c>
      <c r="P210">
        <v>1</v>
      </c>
      <c r="W210" s="5">
        <v>0.31215178901580765</v>
      </c>
      <c r="X210" s="5">
        <v>0.7078866735874213</v>
      </c>
      <c r="Y210" s="5">
        <v>-0.71205353503645541</v>
      </c>
      <c r="Z210" s="6">
        <f>IF(W210&lt;0,0,W210)</f>
        <v>0.31215178901580765</v>
      </c>
      <c r="AA210" s="6">
        <f>IF(X210&lt;0,0,X210)</f>
        <v>0.7078866735874213</v>
      </c>
      <c r="AB210" s="5">
        <f t="shared" si="3"/>
        <v>0</v>
      </c>
      <c r="AC210" s="6">
        <f>Z210+AA210</f>
        <v>1.0200384626032291</v>
      </c>
      <c r="AD210" s="6">
        <f>(Table134[[#This Row],[Survived]]-AC210)^2</f>
        <v>4.0153998350100944E-4</v>
      </c>
      <c r="AK210" s="16"/>
      <c r="AL210" s="16"/>
      <c r="AM210" s="16"/>
      <c r="AN210" s="17"/>
      <c r="AO210" s="17"/>
      <c r="AP210" s="16"/>
      <c r="AQ210" s="17"/>
      <c r="AR210" s="17"/>
    </row>
    <row r="211" spans="1:44" x14ac:dyDescent="0.2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Table1342[[#This Row],[Age]]/$E$1</f>
        <v>0.4375</v>
      </c>
      <c r="J211" s="6">
        <f>LOG10(Table1342[[#This Row],[Fare]]+1)</f>
        <v>2.7103959691861146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0</v>
      </c>
      <c r="N211">
        <f>IF(Table1342[[#This Row],[Embarked]]="C",1,0)</f>
        <v>1</v>
      </c>
      <c r="O211">
        <f>IF(Table1342[[#This Row],[Sex]]="male",1,0)</f>
        <v>0</v>
      </c>
      <c r="P211">
        <v>1</v>
      </c>
      <c r="W211" s="5">
        <v>0.12769947630188355</v>
      </c>
      <c r="X211" s="5">
        <v>0.81717366189434404</v>
      </c>
      <c r="Y211" s="5">
        <v>-1.1663772224042275</v>
      </c>
      <c r="Z211" s="6">
        <f>IF(W211&lt;0,0,W211)</f>
        <v>0.12769947630188355</v>
      </c>
      <c r="AA211" s="6">
        <f>IF(X211&lt;0,0,X211)</f>
        <v>0.81717366189434404</v>
      </c>
      <c r="AB211" s="5">
        <f t="shared" si="3"/>
        <v>0</v>
      </c>
      <c r="AC211" s="6">
        <f>Z211+AA211</f>
        <v>0.94487313819622765</v>
      </c>
      <c r="AD211" s="6">
        <f>(Table134[[#This Row],[Survived]]-AC211)^2</f>
        <v>3.0389708923322153E-3</v>
      </c>
      <c r="AK211" s="16"/>
      <c r="AL211" s="16"/>
      <c r="AM211" s="16"/>
      <c r="AN211" s="17"/>
      <c r="AO211" s="17"/>
      <c r="AP211" s="16"/>
      <c r="AQ211" s="17"/>
      <c r="AR211" s="17"/>
    </row>
    <row r="212" spans="1:44" x14ac:dyDescent="0.2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Table1342[[#This Row],[Age]]/$E$1</f>
        <v>0.625</v>
      </c>
      <c r="J212" s="6">
        <f>LOG10(Table1342[[#This Row],[Fare]]+1)</f>
        <v>1.4313637641589874</v>
      </c>
      <c r="K212">
        <f>IF(Table1342[[#This Row],[Pclass]]=1,1,0)</f>
        <v>0</v>
      </c>
      <c r="L212">
        <f>IF(Table1342[[#This Row],[Pclass]]=2,1,0)</f>
        <v>1</v>
      </c>
      <c r="M212">
        <f>IF(Table1342[[#This Row],[Embarked]]="S",1,0)</f>
        <v>1</v>
      </c>
      <c r="N212">
        <f>IF(Table1342[[#This Row],[Embarked]]="C",1,0)</f>
        <v>0</v>
      </c>
      <c r="O212">
        <f>IF(Table1342[[#This Row],[Sex]]="male",1,0)</f>
        <v>0</v>
      </c>
      <c r="P212">
        <v>1</v>
      </c>
      <c r="W212" s="5">
        <v>0.72266754282940482</v>
      </c>
      <c r="X212" s="5">
        <v>0.1273171117806719</v>
      </c>
      <c r="Y212" s="5">
        <v>0.50971289865969949</v>
      </c>
      <c r="Z212" s="6">
        <f>IF(W212&lt;0,0,W212)</f>
        <v>0.72266754282940482</v>
      </c>
      <c r="AA212" s="6">
        <f>IF(X212&lt;0,0,X212)</f>
        <v>0.1273171117806719</v>
      </c>
      <c r="AB212" s="5">
        <f t="shared" si="3"/>
        <v>0.50971289865969949</v>
      </c>
      <c r="AC212" s="6">
        <f>Z212+AA212</f>
        <v>0.84998465461007666</v>
      </c>
      <c r="AD212" s="6">
        <f>(Table134[[#This Row],[Survived]]-AC212)^2</f>
        <v>2.2504603852457995E-2</v>
      </c>
      <c r="AK212" s="16"/>
      <c r="AL212" s="16"/>
      <c r="AM212" s="16"/>
      <c r="AN212" s="17"/>
      <c r="AO212" s="17"/>
      <c r="AP212" s="16"/>
      <c r="AQ212" s="17"/>
      <c r="AR212" s="17"/>
    </row>
    <row r="213" spans="1:44" x14ac:dyDescent="0.2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Table1342[[#This Row],[Age]]/$E$1</f>
        <v>3.7499999999999999E-2</v>
      </c>
      <c r="J213" s="6">
        <f>LOG10(Table1342[[#This Row],[Fare]]+1)</f>
        <v>1.5103774259938814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>
        <f>IF(Table1342[[#This Row],[Sex]]="male",1,0)</f>
        <v>1</v>
      </c>
      <c r="P213">
        <v>1</v>
      </c>
      <c r="W213" s="5">
        <v>-0.74576723068529771</v>
      </c>
      <c r="X213" s="5">
        <v>0.18361822679202588</v>
      </c>
      <c r="Y213" s="5">
        <v>-0.44304448326184132</v>
      </c>
      <c r="Z213" s="6">
        <f>IF(W213&lt;0,0,W213)</f>
        <v>0</v>
      </c>
      <c r="AA213" s="6">
        <f>IF(X213&lt;0,0,X213)</f>
        <v>0.18361822679202588</v>
      </c>
      <c r="AB213" s="5">
        <f t="shared" si="3"/>
        <v>0</v>
      </c>
      <c r="AC213" s="6">
        <f>Z213+AA213</f>
        <v>0.18361822679202588</v>
      </c>
      <c r="AD213" s="6">
        <f>(Table134[[#This Row],[Survived]]-AC213)^2</f>
        <v>0.66647919962619606</v>
      </c>
      <c r="AK213" s="16"/>
      <c r="AL213" s="16"/>
      <c r="AM213" s="16"/>
      <c r="AN213" s="17"/>
      <c r="AO213" s="17"/>
      <c r="AP213" s="16"/>
      <c r="AQ213" s="17"/>
      <c r="AR213" s="17"/>
    </row>
    <row r="214" spans="1:44" x14ac:dyDescent="0.2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Table1342[[#This Row],[Age]]/$E$1</f>
        <v>0.65</v>
      </c>
      <c r="J214" s="6">
        <f>LOG10(Table1342[[#This Row],[Fare]]+1)</f>
        <v>1.9066043717249803</v>
      </c>
      <c r="K214">
        <f>IF(Table1342[[#This Row],[Pclass]]=1,1,0)</f>
        <v>1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>
        <f>IF(Table1342[[#This Row],[Sex]]="male",1,0)</f>
        <v>1</v>
      </c>
      <c r="P214">
        <v>1</v>
      </c>
      <c r="W214" s="5">
        <v>-0.15290853379773192</v>
      </c>
      <c r="X214" s="5">
        <v>0.17606142340519454</v>
      </c>
      <c r="Y214" s="5">
        <v>-1.0534052916049899</v>
      </c>
      <c r="Z214" s="6">
        <f>IF(W214&lt;0,0,W214)</f>
        <v>0</v>
      </c>
      <c r="AA214" s="6">
        <f>IF(X214&lt;0,0,X214)</f>
        <v>0.17606142340519454</v>
      </c>
      <c r="AB214" s="5">
        <f t="shared" si="3"/>
        <v>0</v>
      </c>
      <c r="AC214" s="6">
        <f>Z214+AA214</f>
        <v>0.17606142340519454</v>
      </c>
      <c r="AD214" s="6">
        <f>(Table134[[#This Row],[Survived]]-AC214)^2</f>
        <v>3.0997624811463183E-2</v>
      </c>
      <c r="AK214" s="16"/>
      <c r="AL214" s="16"/>
      <c r="AM214" s="16"/>
      <c r="AN214" s="17"/>
      <c r="AO214" s="17"/>
      <c r="AP214" s="16"/>
      <c r="AQ214" s="17"/>
      <c r="AR214" s="17"/>
    </row>
    <row r="215" spans="1:44" x14ac:dyDescent="0.2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Table1342[[#This Row],[Age]]/$E$1</f>
        <v>0.5</v>
      </c>
      <c r="J215" s="6">
        <f>LOG10(Table1342[[#This Row],[Fare]]+1)</f>
        <v>0</v>
      </c>
      <c r="K215">
        <f>IF(Table1342[[#This Row],[Pclass]]=1,1,0)</f>
        <v>1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>
        <f>IF(Table1342[[#This Row],[Sex]]="male",1,0)</f>
        <v>1</v>
      </c>
      <c r="P215">
        <v>1</v>
      </c>
      <c r="W215" s="5">
        <v>-2.3063473942261381E-4</v>
      </c>
      <c r="X215" s="5">
        <v>0.24784874256116662</v>
      </c>
      <c r="Y215" s="5">
        <v>-0.39811292262779674</v>
      </c>
      <c r="Z215" s="6">
        <f>IF(W215&lt;0,0,W215)</f>
        <v>0</v>
      </c>
      <c r="AA215" s="6">
        <f>IF(X215&lt;0,0,X215)</f>
        <v>0.24784874256116662</v>
      </c>
      <c r="AB215" s="5">
        <f t="shared" si="3"/>
        <v>0</v>
      </c>
      <c r="AC215" s="6">
        <f>Z215+AA215</f>
        <v>0.24784874256116662</v>
      </c>
      <c r="AD215" s="6">
        <f>(Table134[[#This Row],[Survived]]-AC215)^2</f>
        <v>6.1428999189151449E-2</v>
      </c>
      <c r="AK215" s="16"/>
      <c r="AL215" s="16"/>
      <c r="AM215" s="16"/>
      <c r="AN215" s="17"/>
      <c r="AO215" s="17"/>
      <c r="AP215" s="16"/>
      <c r="AQ215" s="17"/>
      <c r="AR215" s="17"/>
    </row>
    <row r="216" spans="1:44" x14ac:dyDescent="0.2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Table1342[[#This Row],[Age]]/$E$1</f>
        <v>0.45</v>
      </c>
      <c r="J216" s="6">
        <f>LOG10(Table1342[[#This Row],[Fare]]+1)</f>
        <v>1.0606978403536116</v>
      </c>
      <c r="K216">
        <f>IF(Table1342[[#This Row],[Pclass]]=1,1,0)</f>
        <v>0</v>
      </c>
      <c r="L216">
        <f>IF(Table1342[[#This Row],[Pclass]]=2,1,0)</f>
        <v>1</v>
      </c>
      <c r="M216">
        <f>IF(Table1342[[#This Row],[Embarked]]="S",1,0)</f>
        <v>1</v>
      </c>
      <c r="N216">
        <f>IF(Table1342[[#This Row],[Embarked]]="C",1,0)</f>
        <v>0</v>
      </c>
      <c r="O216">
        <f>IF(Table1342[[#This Row],[Sex]]="male",1,0)</f>
        <v>1</v>
      </c>
      <c r="P216">
        <v>1</v>
      </c>
      <c r="W216" s="5">
        <v>-1.1365559189066093E-2</v>
      </c>
      <c r="X216" s="5">
        <v>5.2652515512155662E-2</v>
      </c>
      <c r="Y216" s="5">
        <v>0.12398533797301953</v>
      </c>
      <c r="Z216" s="6">
        <f>IF(W216&lt;0,0,W216)</f>
        <v>0</v>
      </c>
      <c r="AA216" s="6">
        <f>IF(X216&lt;0,0,X216)</f>
        <v>5.2652515512155662E-2</v>
      </c>
      <c r="AB216" s="5">
        <f t="shared" si="3"/>
        <v>0.12398533797301953</v>
      </c>
      <c r="AC216" s="6">
        <f>Z216+AA216</f>
        <v>5.2652515512155662E-2</v>
      </c>
      <c r="AD216" s="6">
        <f>(Table134[[#This Row],[Survived]]-AC216)^2</f>
        <v>2.7722873897577925E-3</v>
      </c>
      <c r="AK216" s="16"/>
      <c r="AL216" s="16"/>
      <c r="AM216" s="16"/>
      <c r="AN216" s="17"/>
      <c r="AO216" s="17"/>
      <c r="AP216" s="16"/>
      <c r="AQ216" s="17"/>
      <c r="AR216" s="17"/>
    </row>
    <row r="217" spans="1:44" x14ac:dyDescent="0.2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Table1342[[#This Row],[Age]]/$E$1</f>
        <v>0.2</v>
      </c>
      <c r="J217" s="6">
        <f>LOG10(Table1342[[#This Row],[Fare]]+1)</f>
        <v>1.6094610059122672</v>
      </c>
      <c r="K217">
        <f>IF(Table1342[[#This Row],[Pclass]]=1,1,0)</f>
        <v>0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>
        <f>IF(Table1342[[#This Row],[Sex]]="male",1,0)</f>
        <v>1</v>
      </c>
      <c r="P217">
        <v>1</v>
      </c>
      <c r="W217" s="5">
        <v>-0.60686255401969691</v>
      </c>
      <c r="X217" s="5">
        <v>1.6235906871427841E-2</v>
      </c>
      <c r="Y217" s="5">
        <v>-0.71754932095509316</v>
      </c>
      <c r="Z217" s="6">
        <f>IF(W217&lt;0,0,W217)</f>
        <v>0</v>
      </c>
      <c r="AA217" s="6">
        <f>IF(X217&lt;0,0,X217)</f>
        <v>1.6235906871427841E-2</v>
      </c>
      <c r="AB217" s="5">
        <f t="shared" si="3"/>
        <v>0</v>
      </c>
      <c r="AC217" s="6">
        <f>Z217+AA217</f>
        <v>1.6235906871427841E-2</v>
      </c>
      <c r="AD217" s="6">
        <f>(Table134[[#This Row],[Survived]]-AC217)^2</f>
        <v>2.6360467193767777E-4</v>
      </c>
      <c r="AK217" s="16"/>
      <c r="AL217" s="16"/>
      <c r="AM217" s="16"/>
      <c r="AN217" s="17"/>
      <c r="AO217" s="17"/>
      <c r="AP217" s="16"/>
      <c r="AQ217" s="17"/>
      <c r="AR217" s="17"/>
    </row>
    <row r="218" spans="1:44" x14ac:dyDescent="0.2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Table1342[[#This Row],[Age]]/$E$1</f>
        <v>0.3125</v>
      </c>
      <c r="J218" s="6">
        <f>LOG10(Table1342[[#This Row],[Fare]]+1)</f>
        <v>0.94324712513786169</v>
      </c>
      <c r="K218">
        <f>IF(Table1342[[#This Row],[Pclass]]=1,1,0)</f>
        <v>0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>
        <f>IF(Table1342[[#This Row],[Sex]]="male",1,0)</f>
        <v>1</v>
      </c>
      <c r="P218">
        <v>1</v>
      </c>
      <c r="W218" s="5">
        <v>-0.53931138418860458</v>
      </c>
      <c r="X218" s="5">
        <v>7.7472838678773748E-2</v>
      </c>
      <c r="Y218" s="5">
        <v>-0.95263346433554585</v>
      </c>
      <c r="Z218" s="6">
        <f>IF(W218&lt;0,0,W218)</f>
        <v>0</v>
      </c>
      <c r="AA218" s="6">
        <f>IF(X218&lt;0,0,X218)</f>
        <v>7.7472838678773748E-2</v>
      </c>
      <c r="AB218" s="5">
        <f t="shared" si="3"/>
        <v>0</v>
      </c>
      <c r="AC218" s="6">
        <f>Z218+AA218</f>
        <v>7.7472838678773748E-2</v>
      </c>
      <c r="AD218" s="6">
        <f>(Table134[[#This Row],[Survived]]-AC218)^2</f>
        <v>0.8510563633753998</v>
      </c>
      <c r="AK218" s="16"/>
      <c r="AL218" s="16"/>
      <c r="AM218" s="16"/>
      <c r="AN218" s="17"/>
      <c r="AO218" s="17"/>
      <c r="AP218" s="16"/>
      <c r="AQ218" s="17"/>
      <c r="AR218" s="17"/>
    </row>
    <row r="219" spans="1:44" x14ac:dyDescent="0.2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Table1342[[#This Row],[Age]]/$E$1</f>
        <v>0.72499999999999998</v>
      </c>
      <c r="J219" s="6">
        <f>LOG10(Table1342[[#This Row],[Fare]]+1)</f>
        <v>2.1888230596841365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>
        <f>IF(Table1342[[#This Row],[Sex]]="male",1,0)</f>
        <v>0</v>
      </c>
      <c r="P219">
        <v>1</v>
      </c>
      <c r="W219" s="5">
        <v>0.50348542816801045</v>
      </c>
      <c r="X219" s="5">
        <v>0.4027400354232919</v>
      </c>
      <c r="Y219" s="5">
        <v>-0.83937647012110128</v>
      </c>
      <c r="Z219" s="6">
        <f>IF(W219&lt;0,0,W219)</f>
        <v>0.50348542816801045</v>
      </c>
      <c r="AA219" s="6">
        <f>IF(X219&lt;0,0,X219)</f>
        <v>0.4027400354232919</v>
      </c>
      <c r="AB219" s="5">
        <f t="shared" si="3"/>
        <v>0</v>
      </c>
      <c r="AC219" s="6">
        <f>Z219+AA219</f>
        <v>0.90622546359130229</v>
      </c>
      <c r="AD219" s="6">
        <f>(Table134[[#This Row],[Survived]]-AC219)^2</f>
        <v>8.793663678666172E-3</v>
      </c>
      <c r="AK219" s="16"/>
      <c r="AL219" s="16"/>
      <c r="AM219" s="16"/>
      <c r="AN219" s="17"/>
      <c r="AO219" s="17"/>
      <c r="AP219" s="16"/>
      <c r="AQ219" s="17"/>
      <c r="AR219" s="17"/>
    </row>
    <row r="220" spans="1:44" x14ac:dyDescent="0.2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Table1342[[#This Row],[Age]]/$E$1</f>
        <v>0.4375</v>
      </c>
      <c r="J220" s="6">
        <f>LOG10(Table1342[[#This Row],[Fare]]+1)</f>
        <v>2.1355565576455011</v>
      </c>
      <c r="K220">
        <f>IF(Table1342[[#This Row],[Pclass]]=1,1,0)</f>
        <v>1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>
        <f>IF(Table1342[[#This Row],[Sex]]="male",1,0)</f>
        <v>0</v>
      </c>
      <c r="P220">
        <v>1</v>
      </c>
      <c r="W220" s="5">
        <v>0.33015473304931209</v>
      </c>
      <c r="X220" s="5">
        <v>0.66097710464460668</v>
      </c>
      <c r="Y220" s="5">
        <v>-0.82788243830897312</v>
      </c>
      <c r="Z220" s="6">
        <f>IF(W220&lt;0,0,W220)</f>
        <v>0.33015473304931209</v>
      </c>
      <c r="AA220" s="6">
        <f>IF(X220&lt;0,0,X220)</f>
        <v>0.66097710464460668</v>
      </c>
      <c r="AB220" s="5">
        <f t="shared" si="3"/>
        <v>0</v>
      </c>
      <c r="AC220" s="6">
        <f>Z220+AA220</f>
        <v>0.99113183769391877</v>
      </c>
      <c r="AD220" s="6">
        <f>(Table134[[#This Row],[Survived]]-AC220)^2</f>
        <v>7.8644302686999937E-5</v>
      </c>
      <c r="AK220" s="16"/>
      <c r="AL220" s="16"/>
      <c r="AM220" s="16"/>
      <c r="AN220" s="17"/>
      <c r="AO220" s="17"/>
      <c r="AP220" s="16"/>
      <c r="AQ220" s="17"/>
      <c r="AR220" s="17"/>
    </row>
    <row r="221" spans="1:44" x14ac:dyDescent="0.2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Table1342[[#This Row],[Age]]/$E$1</f>
        <v>0.3125</v>
      </c>
      <c r="J221" s="6">
        <f>LOG10(Table1342[[#This Row],[Fare]]+1)</f>
        <v>0</v>
      </c>
      <c r="K221">
        <f>IF(Table1342[[#This Row],[Pclass]]=1,1,0)</f>
        <v>0</v>
      </c>
      <c r="L221">
        <f>IF(Table1342[[#This Row],[Pclass]]=2,1,0)</f>
        <v>0</v>
      </c>
      <c r="M221">
        <f>IF(Table1342[[#This Row],[Embarked]]="S",1,0)</f>
        <v>1</v>
      </c>
      <c r="N221">
        <f>IF(Table1342[[#This Row],[Embarked]]="C",1,0)</f>
        <v>0</v>
      </c>
      <c r="O221">
        <f>IF(Table1342[[#This Row],[Sex]]="male",1,0)</f>
        <v>1</v>
      </c>
      <c r="P221">
        <v>1</v>
      </c>
      <c r="W221" s="5">
        <v>-0.44945613929782036</v>
      </c>
      <c r="X221" s="5">
        <v>8.8798784081705939E-2</v>
      </c>
      <c r="Y221" s="5">
        <v>-0.64378853446585249</v>
      </c>
      <c r="Z221" s="6">
        <f>IF(W221&lt;0,0,W221)</f>
        <v>0</v>
      </c>
      <c r="AA221" s="6">
        <f>IF(X221&lt;0,0,X221)</f>
        <v>8.8798784081705939E-2</v>
      </c>
      <c r="AB221" s="5">
        <f t="shared" si="3"/>
        <v>0</v>
      </c>
      <c r="AC221" s="6">
        <f>Z221+AA221</f>
        <v>8.8798784081705939E-2</v>
      </c>
      <c r="AD221" s="6">
        <f>(Table134[[#This Row],[Survived]]-AC221)^2</f>
        <v>0.83028765589097753</v>
      </c>
      <c r="AK221" s="16"/>
      <c r="AL221" s="16"/>
      <c r="AM221" s="16"/>
      <c r="AN221" s="17"/>
      <c r="AO221" s="17"/>
      <c r="AP221" s="16"/>
      <c r="AQ221" s="17"/>
      <c r="AR221" s="17"/>
    </row>
    <row r="222" spans="1:44" x14ac:dyDescent="0.2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Table1342[[#This Row],[Age]]/$E$1</f>
        <v>0.51249999999999996</v>
      </c>
      <c r="J222" s="6">
        <f>LOG10(Table1342[[#This Row],[Fare]]+1)</f>
        <v>1.3117538610557542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>
        <f>IF(Table1342[[#This Row],[Sex]]="male",1,0)</f>
        <v>0</v>
      </c>
      <c r="P222">
        <v>1</v>
      </c>
      <c r="W222" s="5">
        <v>0.65660286102031484</v>
      </c>
      <c r="X222" s="5">
        <v>0.22795059520156319</v>
      </c>
      <c r="Y222" s="5">
        <v>0.61720342179158938</v>
      </c>
      <c r="Z222" s="6">
        <f>IF(W222&lt;0,0,W222)</f>
        <v>0.65660286102031484</v>
      </c>
      <c r="AA222" s="6">
        <f>IF(X222&lt;0,0,X222)</f>
        <v>0.22795059520156319</v>
      </c>
      <c r="AB222" s="5">
        <f t="shared" si="3"/>
        <v>0.61720342179158938</v>
      </c>
      <c r="AC222" s="6">
        <f>Z222+AA222</f>
        <v>0.88455345622187798</v>
      </c>
      <c r="AD222" s="6">
        <f>(Table134[[#This Row],[Survived]]-AC222)^2</f>
        <v>1.3327904470313845E-2</v>
      </c>
      <c r="AK222" s="16"/>
      <c r="AL222" s="16"/>
      <c r="AM222" s="16"/>
      <c r="AN222" s="17"/>
      <c r="AO222" s="17"/>
      <c r="AP222" s="16"/>
      <c r="AQ222" s="17"/>
      <c r="AR222" s="17"/>
    </row>
    <row r="223" spans="1:44" x14ac:dyDescent="0.2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Table1342[[#This Row],[Age]]/$E$1</f>
        <v>0.46250000000000002</v>
      </c>
      <c r="J223" s="6">
        <f>LOG10(Table1342[[#This Row],[Fare]]+1)</f>
        <v>1.4871383754771865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0</v>
      </c>
      <c r="N223">
        <f>IF(Table1342[[#This Row],[Embarked]]="C",1,0)</f>
        <v>1</v>
      </c>
      <c r="O223">
        <f>IF(Table1342[[#This Row],[Sex]]="male",1,0)</f>
        <v>1</v>
      </c>
      <c r="P223">
        <v>1</v>
      </c>
      <c r="W223" s="5">
        <v>-0.39743407233198713</v>
      </c>
      <c r="X223" s="5">
        <v>0.52180467508871609</v>
      </c>
      <c r="Y223" s="5">
        <v>-0.96937258351533484</v>
      </c>
      <c r="Z223" s="6">
        <f>IF(W223&lt;0,0,W223)</f>
        <v>0</v>
      </c>
      <c r="AA223" s="6">
        <f>IF(X223&lt;0,0,X223)</f>
        <v>0.52180467508871609</v>
      </c>
      <c r="AB223" s="5">
        <f t="shared" si="3"/>
        <v>0</v>
      </c>
      <c r="AC223" s="6">
        <f>Z223+AA223</f>
        <v>0.52180467508871609</v>
      </c>
      <c r="AD223" s="6">
        <f>(Table134[[#This Row],[Survived]]-AC223)^2</f>
        <v>0.27228011894444054</v>
      </c>
      <c r="AK223" s="16"/>
      <c r="AL223" s="16"/>
      <c r="AM223" s="16"/>
      <c r="AN223" s="17"/>
      <c r="AO223" s="17"/>
      <c r="AP223" s="16"/>
      <c r="AQ223" s="17"/>
      <c r="AR223" s="17"/>
    </row>
    <row r="224" spans="1:44" x14ac:dyDescent="0.2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Table1342[[#This Row],[Age]]/$E$1</f>
        <v>0.78749999999999998</v>
      </c>
      <c r="J224" s="6">
        <f>LOG10(Table1342[[#This Row],[Fare]]+1)</f>
        <v>1.8973977892491294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1</v>
      </c>
      <c r="N224">
        <f>IF(Table1342[[#This Row],[Embarked]]="C",1,0)</f>
        <v>0</v>
      </c>
      <c r="O224">
        <f>IF(Table1342[[#This Row],[Sex]]="male",1,0)</f>
        <v>0</v>
      </c>
      <c r="P224">
        <v>1</v>
      </c>
      <c r="W224" s="5">
        <v>0.67439994801539527</v>
      </c>
      <c r="X224" s="5">
        <v>0.22658761831439739</v>
      </c>
      <c r="Y224" s="5">
        <v>-0.78528605216908987</v>
      </c>
      <c r="Z224" s="6">
        <f>IF(W224&lt;0,0,W224)</f>
        <v>0.67439994801539527</v>
      </c>
      <c r="AA224" s="6">
        <f>IF(X224&lt;0,0,X224)</f>
        <v>0.22658761831439739</v>
      </c>
      <c r="AB224" s="5">
        <f t="shared" si="3"/>
        <v>0</v>
      </c>
      <c r="AC224" s="6">
        <f>Z224+AA224</f>
        <v>0.9009875663297926</v>
      </c>
      <c r="AD224" s="6">
        <f>(Table134[[#This Row],[Survived]]-AC224)^2</f>
        <v>9.8034620212972198E-3</v>
      </c>
      <c r="AK224" s="16"/>
      <c r="AL224" s="16"/>
      <c r="AM224" s="16"/>
      <c r="AN224" s="17"/>
      <c r="AO224" s="17"/>
      <c r="AP224" s="16"/>
      <c r="AQ224" s="17"/>
      <c r="AR224" s="17"/>
    </row>
    <row r="225" spans="1:44" x14ac:dyDescent="0.2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Table1342[[#This Row],[Age]]/$E$1</f>
        <v>0.5625</v>
      </c>
      <c r="J225" s="6">
        <f>LOG10(Table1342[[#This Row],[Fare]]+1)</f>
        <v>0.94200805302231327</v>
      </c>
      <c r="K225">
        <f>IF(Table1342[[#This Row],[Pclass]]=1,1,0)</f>
        <v>0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>
        <f>IF(Table1342[[#This Row],[Sex]]="male",1,0)</f>
        <v>0</v>
      </c>
      <c r="P225">
        <v>1</v>
      </c>
      <c r="W225" s="5">
        <v>0.28892867897933461</v>
      </c>
      <c r="X225" s="5">
        <v>0.11437105342900133</v>
      </c>
      <c r="Y225" s="5">
        <v>-0.69852773664855761</v>
      </c>
      <c r="Z225" s="6">
        <f>IF(W225&lt;0,0,W225)</f>
        <v>0.28892867897933461</v>
      </c>
      <c r="AA225" s="6">
        <f>IF(X225&lt;0,0,X225)</f>
        <v>0.11437105342900133</v>
      </c>
      <c r="AB225" s="5">
        <f t="shared" si="3"/>
        <v>0</v>
      </c>
      <c r="AC225" s="6">
        <f>Z225+AA225</f>
        <v>0.40329973240833594</v>
      </c>
      <c r="AD225" s="6">
        <f>(Table134[[#This Row],[Survived]]-AC225)^2</f>
        <v>0.16265067416063539</v>
      </c>
      <c r="AK225" s="16"/>
      <c r="AL225" s="16"/>
      <c r="AM225" s="16"/>
      <c r="AN225" s="17"/>
      <c r="AO225" s="17"/>
      <c r="AP225" s="16"/>
      <c r="AQ225" s="17"/>
      <c r="AR225" s="17"/>
    </row>
    <row r="226" spans="1:44" x14ac:dyDescent="0.2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Table1342[[#This Row],[Age]]/$E$1</f>
        <v>8.7499999999999994E-2</v>
      </c>
      <c r="J226" s="6">
        <f>LOG10(Table1342[[#This Row],[Fare]]+1)</f>
        <v>1.4789270555829248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0</v>
      </c>
      <c r="N226">
        <f>IF(Table1342[[#This Row],[Embarked]]="C",1,0)</f>
        <v>0</v>
      </c>
      <c r="O226">
        <f>IF(Table1342[[#This Row],[Sex]]="male",1,0)</f>
        <v>1</v>
      </c>
      <c r="P226">
        <v>1</v>
      </c>
      <c r="W226" s="5">
        <v>-0.6087121846154504</v>
      </c>
      <c r="X226" s="5">
        <v>8.1312916885412367E-2</v>
      </c>
      <c r="Y226" s="5">
        <v>-0.67017797360754128</v>
      </c>
      <c r="Z226" s="6">
        <f>IF(W226&lt;0,0,W226)</f>
        <v>0</v>
      </c>
      <c r="AA226" s="6">
        <f>IF(X226&lt;0,0,X226)</f>
        <v>8.1312916885412367E-2</v>
      </c>
      <c r="AB226" s="5">
        <f t="shared" si="3"/>
        <v>0</v>
      </c>
      <c r="AC226" s="6">
        <f>Z226+AA226</f>
        <v>8.1312916885412367E-2</v>
      </c>
      <c r="AD226" s="6">
        <f>(Table134[[#This Row],[Survived]]-AC226)^2</f>
        <v>6.6117904524139797E-3</v>
      </c>
      <c r="AK226" s="16"/>
      <c r="AL226" s="16"/>
      <c r="AM226" s="16"/>
      <c r="AN226" s="17"/>
      <c r="AO226" s="17"/>
      <c r="AP226" s="16"/>
      <c r="AQ226" s="17"/>
      <c r="AR226" s="17"/>
    </row>
    <row r="227" spans="1:44" x14ac:dyDescent="0.2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Table1342[[#This Row],[Age]]/$E$1</f>
        <v>0.4375</v>
      </c>
      <c r="J227" s="6">
        <f>LOG10(Table1342[[#This Row],[Fare]]+1)</f>
        <v>1.3273589343863303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>
        <f>IF(Table1342[[#This Row],[Sex]]="male",1,0)</f>
        <v>0</v>
      </c>
      <c r="P227">
        <v>1</v>
      </c>
      <c r="W227" s="5">
        <v>0.15556010491539313</v>
      </c>
      <c r="X227" s="5">
        <v>0.20157877739493563</v>
      </c>
      <c r="Y227" s="5">
        <v>-0.54853773370916825</v>
      </c>
      <c r="Z227" s="6">
        <f>IF(W227&lt;0,0,W227)</f>
        <v>0.15556010491539313</v>
      </c>
      <c r="AA227" s="6">
        <f>IF(X227&lt;0,0,X227)</f>
        <v>0.20157877739493563</v>
      </c>
      <c r="AB227" s="5">
        <f t="shared" si="3"/>
        <v>0</v>
      </c>
      <c r="AC227" s="6">
        <f>Z227+AA227</f>
        <v>0.35713888231032875</v>
      </c>
      <c r="AD227" s="6">
        <f>(Table134[[#This Row],[Survived]]-AC227)^2</f>
        <v>0.41327041663721337</v>
      </c>
      <c r="AK227" s="16"/>
      <c r="AL227" s="16"/>
      <c r="AM227" s="16"/>
      <c r="AN227" s="17"/>
      <c r="AO227" s="17"/>
      <c r="AP227" s="16"/>
      <c r="AQ227" s="17"/>
      <c r="AR227" s="17"/>
    </row>
    <row r="228" spans="1:44" x14ac:dyDescent="0.2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Table1342[[#This Row],[Age]]/$E$1</f>
        <v>0.8125</v>
      </c>
      <c r="J228" s="6">
        <f>LOG10(Table1342[[#This Row],[Fare]]+1)</f>
        <v>0.94200805302231327</v>
      </c>
      <c r="K228">
        <f>IF(Table1342[[#This Row],[Pclass]]=1,1,0)</f>
        <v>0</v>
      </c>
      <c r="L228">
        <f>IF(Table1342[[#This Row],[Pclass]]=2,1,0)</f>
        <v>0</v>
      </c>
      <c r="M228">
        <f>IF(Table1342[[#This Row],[Embarked]]="S",1,0)</f>
        <v>0</v>
      </c>
      <c r="N228">
        <f>IF(Table1342[[#This Row],[Embarked]]="C",1,0)</f>
        <v>0</v>
      </c>
      <c r="O228">
        <f>IF(Table1342[[#This Row],[Sex]]="male",1,0)</f>
        <v>1</v>
      </c>
      <c r="P228">
        <v>1</v>
      </c>
      <c r="W228" s="5">
        <v>-0.15360976202238028</v>
      </c>
      <c r="X228" s="5">
        <v>-0.36418944740174441</v>
      </c>
      <c r="Y228" s="5">
        <v>-1.3676548269634965</v>
      </c>
      <c r="Z228" s="6">
        <f>IF(W228&lt;0,0,W228)</f>
        <v>0</v>
      </c>
      <c r="AA228" s="6">
        <f>IF(X228&lt;0,0,X228)</f>
        <v>0</v>
      </c>
      <c r="AB228" s="5">
        <f t="shared" si="3"/>
        <v>0</v>
      </c>
      <c r="AC228" s="6">
        <f>Z228+AA228</f>
        <v>0</v>
      </c>
      <c r="AD228" s="6">
        <f>(Table134[[#This Row],[Survived]]-AC228)^2</f>
        <v>0</v>
      </c>
      <c r="AK228" s="16"/>
      <c r="AL228" s="16"/>
      <c r="AM228" s="16"/>
      <c r="AN228" s="17"/>
      <c r="AO228" s="17"/>
      <c r="AP228" s="16"/>
      <c r="AQ228" s="17"/>
      <c r="AR228" s="17"/>
    </row>
    <row r="229" spans="1:44" x14ac:dyDescent="0.2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Table1342[[#This Row],[Age]]/$E$1</f>
        <v>0.35</v>
      </c>
      <c r="J229" s="6">
        <f>LOG10(Table1342[[#This Row],[Fare]]+1)</f>
        <v>0.94714932766263737</v>
      </c>
      <c r="K229">
        <f>IF(Table1342[[#This Row],[Pclass]]=1,1,0)</f>
        <v>0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>
        <f>IF(Table1342[[#This Row],[Sex]]="male",1,0)</f>
        <v>1</v>
      </c>
      <c r="P229">
        <v>1</v>
      </c>
      <c r="W229" s="5">
        <v>-0.56092006440695175</v>
      </c>
      <c r="X229" s="5">
        <v>0.11948498485115089</v>
      </c>
      <c r="Y229" s="5">
        <v>-1.0801677870639399</v>
      </c>
      <c r="Z229" s="6">
        <f>IF(W229&lt;0,0,W229)</f>
        <v>0</v>
      </c>
      <c r="AA229" s="6">
        <f>IF(X229&lt;0,0,X229)</f>
        <v>0.11948498485115089</v>
      </c>
      <c r="AB229" s="5">
        <f t="shared" si="3"/>
        <v>0</v>
      </c>
      <c r="AC229" s="6">
        <f>Z229+AA229</f>
        <v>0.11948498485115089</v>
      </c>
      <c r="AD229" s="6">
        <f>(Table134[[#This Row],[Survived]]-AC229)^2</f>
        <v>1.4276661604879757E-2</v>
      </c>
      <c r="AK229" s="16"/>
      <c r="AL229" s="16"/>
      <c r="AM229" s="16"/>
      <c r="AN229" s="17"/>
      <c r="AO229" s="17"/>
      <c r="AP229" s="16"/>
      <c r="AQ229" s="17"/>
      <c r="AR229" s="17"/>
    </row>
    <row r="230" spans="1:44" x14ac:dyDescent="0.2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Table1342[[#This Row],[Age]]/$E$1</f>
        <v>0.2</v>
      </c>
      <c r="J230" s="6">
        <f>LOG10(Table1342[[#This Row],[Fare]]+1)</f>
        <v>1.0211892990699381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>
        <f>IF(Table1342[[#This Row],[Sex]]="male",1,0)</f>
        <v>1</v>
      </c>
      <c r="P230">
        <v>1</v>
      </c>
      <c r="W230" s="5">
        <v>-0.68336343091628993</v>
      </c>
      <c r="X230" s="5">
        <v>0.27019496212780381</v>
      </c>
      <c r="Y230" s="5">
        <v>-1.039942301098074</v>
      </c>
      <c r="Z230" s="6">
        <f>IF(W230&lt;0,0,W230)</f>
        <v>0</v>
      </c>
      <c r="AA230" s="6">
        <f>IF(X230&lt;0,0,X230)</f>
        <v>0.27019496212780381</v>
      </c>
      <c r="AB230" s="5">
        <f t="shared" si="3"/>
        <v>0</v>
      </c>
      <c r="AC230" s="6">
        <f>Z230+AA230</f>
        <v>0.27019496212780381</v>
      </c>
      <c r="AD230" s="6">
        <f>(Table134[[#This Row],[Survived]]-AC230)^2</f>
        <v>7.3005317559245331E-2</v>
      </c>
      <c r="AK230" s="16"/>
      <c r="AL230" s="16"/>
      <c r="AM230" s="16"/>
      <c r="AN230" s="17"/>
      <c r="AO230" s="17"/>
      <c r="AP230" s="16"/>
      <c r="AQ230" s="17"/>
      <c r="AR230" s="17"/>
    </row>
    <row r="231" spans="1:44" x14ac:dyDescent="0.2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Table1342[[#This Row],[Age]]/$E$1</f>
        <v>0.23749999999999999</v>
      </c>
      <c r="J231" s="6">
        <f>LOG10(Table1342[[#This Row],[Fare]]+1)</f>
        <v>0.9566485792052033</v>
      </c>
      <c r="K231">
        <f>IF(Table1342[[#This Row],[Pclass]]=1,1,0)</f>
        <v>0</v>
      </c>
      <c r="L231">
        <f>IF(Table1342[[#This Row],[Pclass]]=2,1,0)</f>
        <v>0</v>
      </c>
      <c r="M231">
        <f>IF(Table1342[[#This Row],[Embarked]]="S",1,0)</f>
        <v>1</v>
      </c>
      <c r="N231">
        <f>IF(Table1342[[#This Row],[Embarked]]="C",1,0)</f>
        <v>0</v>
      </c>
      <c r="O231">
        <f>IF(Table1342[[#This Row],[Sex]]="male",1,0)</f>
        <v>1</v>
      </c>
      <c r="P231">
        <v>1</v>
      </c>
      <c r="W231" s="5">
        <v>-0.64598021660623228</v>
      </c>
      <c r="X231" s="5">
        <v>0.22925872995009533</v>
      </c>
      <c r="Y231" s="5">
        <v>-1.0296768554199809</v>
      </c>
      <c r="Z231" s="6">
        <f>IF(W231&lt;0,0,W231)</f>
        <v>0</v>
      </c>
      <c r="AA231" s="6">
        <f>IF(X231&lt;0,0,X231)</f>
        <v>0.22925872995009533</v>
      </c>
      <c r="AB231" s="5">
        <f t="shared" si="3"/>
        <v>0</v>
      </c>
      <c r="AC231" s="6">
        <f>Z231+AA231</f>
        <v>0.22925872995009533</v>
      </c>
      <c r="AD231" s="6">
        <f>(Table134[[#This Row],[Survived]]-AC231)^2</f>
        <v>0.59404210535814006</v>
      </c>
      <c r="AK231" s="16"/>
      <c r="AL231" s="16"/>
      <c r="AM231" s="16"/>
      <c r="AN231" s="17"/>
      <c r="AO231" s="17"/>
      <c r="AP231" s="16"/>
      <c r="AQ231" s="17"/>
      <c r="AR231" s="17"/>
    </row>
    <row r="232" spans="1:44" x14ac:dyDescent="0.2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Table1342[[#This Row],[Age]]/$E$1</f>
        <v>0.41249999999999998</v>
      </c>
      <c r="J232" s="6">
        <f>LOG10(Table1342[[#This Row],[Fare]]+1)</f>
        <v>0.98508950692638131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0</v>
      </c>
      <c r="N232">
        <f>IF(Table1342[[#This Row],[Embarked]]="C",1,0)</f>
        <v>1</v>
      </c>
      <c r="O232">
        <f>IF(Table1342[[#This Row],[Sex]]="male",1,0)</f>
        <v>1</v>
      </c>
      <c r="P232">
        <v>1</v>
      </c>
      <c r="W232" s="5">
        <v>-0.63790363568319519</v>
      </c>
      <c r="X232" s="5">
        <v>0.17706004401002207</v>
      </c>
      <c r="Y232" s="5">
        <v>-1.212010681177276</v>
      </c>
      <c r="Z232" s="6">
        <f>IF(W232&lt;0,0,W232)</f>
        <v>0</v>
      </c>
      <c r="AA232" s="6">
        <f>IF(X232&lt;0,0,X232)</f>
        <v>0.17706004401002207</v>
      </c>
      <c r="AB232" s="5">
        <f t="shared" si="3"/>
        <v>0</v>
      </c>
      <c r="AC232" s="6">
        <f>Z232+AA232</f>
        <v>0.17706004401002207</v>
      </c>
      <c r="AD232" s="6">
        <f>(Table134[[#This Row],[Survived]]-AC232)^2</f>
        <v>3.1350259184830948E-2</v>
      </c>
      <c r="AK232" s="16"/>
      <c r="AL232" s="16"/>
      <c r="AM232" s="16"/>
      <c r="AN232" s="17"/>
      <c r="AO232" s="17"/>
      <c r="AP232" s="16"/>
      <c r="AQ232" s="17"/>
      <c r="AR232" s="17"/>
    </row>
    <row r="233" spans="1:44" x14ac:dyDescent="0.2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Table1342[[#This Row],[Age]]/$E$1</f>
        <v>0.375</v>
      </c>
      <c r="J233" s="6">
        <f>LOG10(Table1342[[#This Row],[Fare]]+1)</f>
        <v>1.0211892990699381</v>
      </c>
      <c r="K233">
        <f>IF(Table1342[[#This Row],[Pclass]]=1,1,0)</f>
        <v>0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>
        <f>IF(Table1342[[#This Row],[Sex]]="male",1,0)</f>
        <v>1</v>
      </c>
      <c r="P233">
        <v>1</v>
      </c>
      <c r="W233" s="5">
        <v>-0.55322168060338972</v>
      </c>
      <c r="X233" s="5">
        <v>0.10048191104359949</v>
      </c>
      <c r="Y233" s="5">
        <v>-1.1250073848078312</v>
      </c>
      <c r="Z233" s="6">
        <f>IF(W233&lt;0,0,W233)</f>
        <v>0</v>
      </c>
      <c r="AA233" s="6">
        <f>IF(X233&lt;0,0,X233)</f>
        <v>0.10048191104359949</v>
      </c>
      <c r="AB233" s="5">
        <f t="shared" si="3"/>
        <v>0</v>
      </c>
      <c r="AC233" s="6">
        <f>Z233+AA233</f>
        <v>0.10048191104359949</v>
      </c>
      <c r="AD233" s="6">
        <f>(Table134[[#This Row],[Survived]]-AC233)^2</f>
        <v>0.80913279235977487</v>
      </c>
      <c r="AK233" s="16"/>
      <c r="AL233" s="16"/>
      <c r="AM233" s="16"/>
      <c r="AN233" s="17"/>
      <c r="AO233" s="17"/>
      <c r="AP233" s="16"/>
      <c r="AQ233" s="17"/>
      <c r="AR233" s="17"/>
    </row>
    <row r="234" spans="1:44" x14ac:dyDescent="0.2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Table1342[[#This Row],[Age]]/$E$1</f>
        <v>0.27500000000000002</v>
      </c>
      <c r="J234" s="6">
        <f>LOG10(Table1342[[#This Row],[Fare]]+1)</f>
        <v>0.94918501031343461</v>
      </c>
      <c r="K234">
        <f>IF(Table1342[[#This Row],[Pclass]]=1,1,0)</f>
        <v>0</v>
      </c>
      <c r="L234">
        <f>IF(Table1342[[#This Row],[Pclass]]=2,1,0)</f>
        <v>0</v>
      </c>
      <c r="M234">
        <f>IF(Table1342[[#This Row],[Embarked]]="S",1,0)</f>
        <v>1</v>
      </c>
      <c r="N234">
        <f>IF(Table1342[[#This Row],[Embarked]]="C",1,0)</f>
        <v>0</v>
      </c>
      <c r="O234">
        <f>IF(Table1342[[#This Row],[Sex]]="male",1,0)</f>
        <v>1</v>
      </c>
      <c r="P234">
        <v>1</v>
      </c>
      <c r="W234" s="5">
        <v>-0.61699460457494304</v>
      </c>
      <c r="X234" s="5">
        <v>0.19236326542485827</v>
      </c>
      <c r="Y234" s="5">
        <v>-1.0446100433916814</v>
      </c>
      <c r="Z234" s="6">
        <f>IF(W234&lt;0,0,W234)</f>
        <v>0</v>
      </c>
      <c r="AA234" s="6">
        <f>IF(X234&lt;0,0,X234)</f>
        <v>0.19236326542485827</v>
      </c>
      <c r="AB234" s="5">
        <f t="shared" si="3"/>
        <v>0</v>
      </c>
      <c r="AC234" s="6">
        <f>Z234+AA234</f>
        <v>0.19236326542485827</v>
      </c>
      <c r="AD234" s="6">
        <f>(Table134[[#This Row],[Survived]]-AC234)^2</f>
        <v>3.7003625884914473E-2</v>
      </c>
      <c r="AK234" s="16"/>
      <c r="AL234" s="16"/>
      <c r="AM234" s="16"/>
      <c r="AN234" s="17"/>
      <c r="AO234" s="17"/>
      <c r="AP234" s="16"/>
      <c r="AQ234" s="17"/>
      <c r="AR234" s="17"/>
    </row>
    <row r="235" spans="1:44" x14ac:dyDescent="0.2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Table1342[[#This Row],[Age]]/$E$1</f>
        <v>0.52500000000000002</v>
      </c>
      <c r="J235" s="6">
        <f>LOG10(Table1342[[#This Row],[Fare]]+1)</f>
        <v>1.146128035678238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>
        <f>IF(Table1342[[#This Row],[Sex]]="male",1,0)</f>
        <v>1</v>
      </c>
      <c r="P235">
        <v>1</v>
      </c>
      <c r="W235" s="5">
        <v>3.1840369920381223E-2</v>
      </c>
      <c r="X235" s="5">
        <v>-1.4033632406130869E-2</v>
      </c>
      <c r="Y235" s="5">
        <v>4.9812832029179688E-2</v>
      </c>
      <c r="Z235" s="6">
        <f>IF(W235&lt;0,0,W235)</f>
        <v>3.1840369920381223E-2</v>
      </c>
      <c r="AA235" s="6">
        <f>IF(X235&lt;0,0,X235)</f>
        <v>0</v>
      </c>
      <c r="AB235" s="5">
        <f t="shared" si="3"/>
        <v>4.9812832029179688E-2</v>
      </c>
      <c r="AC235" s="6">
        <f>Z235+AA235</f>
        <v>3.1840369920381223E-2</v>
      </c>
      <c r="AD235" s="6">
        <f>(Table134[[#This Row],[Survived]]-AC235)^2</f>
        <v>0.93733306931590432</v>
      </c>
      <c r="AK235" s="16"/>
      <c r="AL235" s="16"/>
      <c r="AM235" s="16"/>
      <c r="AN235" s="17"/>
      <c r="AO235" s="17"/>
      <c r="AP235" s="16"/>
      <c r="AQ235" s="17"/>
      <c r="AR235" s="17"/>
    </row>
    <row r="236" spans="1:44" x14ac:dyDescent="0.2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Table1342[[#This Row],[Age]]/$E$1</f>
        <v>0.27500000000000002</v>
      </c>
      <c r="J236" s="6">
        <f>LOG10(Table1342[[#This Row],[Fare]]+1)</f>
        <v>0.94200805302231327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0</v>
      </c>
      <c r="O236">
        <f>IF(Table1342[[#This Row],[Sex]]="male",1,0)</f>
        <v>0</v>
      </c>
      <c r="P236">
        <v>1</v>
      </c>
      <c r="W236" s="5">
        <v>0.13773220145922752</v>
      </c>
      <c r="X236" s="5">
        <v>0.35840224438473911</v>
      </c>
      <c r="Y236" s="5">
        <v>-0.62371992119554442</v>
      </c>
      <c r="Z236" s="6">
        <f>IF(W236&lt;0,0,W236)</f>
        <v>0.13773220145922752</v>
      </c>
      <c r="AA236" s="6">
        <f>IF(X236&lt;0,0,X236)</f>
        <v>0.35840224438473911</v>
      </c>
      <c r="AB236" s="5">
        <f t="shared" si="3"/>
        <v>0</v>
      </c>
      <c r="AC236" s="6">
        <f>Z236+AA236</f>
        <v>0.4961344458439666</v>
      </c>
      <c r="AD236" s="6">
        <f>(Table134[[#This Row],[Survived]]-AC236)^2</f>
        <v>0.25388049666496665</v>
      </c>
      <c r="AK236" s="16"/>
      <c r="AL236" s="16"/>
      <c r="AM236" s="16"/>
      <c r="AN236" s="17"/>
      <c r="AO236" s="17"/>
      <c r="AP236" s="16"/>
      <c r="AQ236" s="17"/>
      <c r="AR236" s="17"/>
    </row>
    <row r="237" spans="1:44" x14ac:dyDescent="0.2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Table1342[[#This Row],[Age]]/$E$1</f>
        <v>0.32500000000000001</v>
      </c>
      <c r="J237" s="6">
        <f>LOG10(Table1342[[#This Row],[Fare]]+1)</f>
        <v>1.9022749204745018</v>
      </c>
      <c r="K237">
        <f>IF(Table1342[[#This Row],[Pclass]]=1,1,0)</f>
        <v>1</v>
      </c>
      <c r="L237">
        <f>IF(Table1342[[#This Row],[Pclass]]=2,1,0)</f>
        <v>0</v>
      </c>
      <c r="M237">
        <f>IF(Table1342[[#This Row],[Embarked]]="S",1,0)</f>
        <v>1</v>
      </c>
      <c r="N237">
        <f>IF(Table1342[[#This Row],[Embarked]]="C",1,0)</f>
        <v>0</v>
      </c>
      <c r="O237">
        <f>IF(Table1342[[#This Row],[Sex]]="male",1,0)</f>
        <v>0</v>
      </c>
      <c r="P237">
        <v>1</v>
      </c>
      <c r="W237" s="5">
        <v>0.28081425692966089</v>
      </c>
      <c r="X237" s="5">
        <v>0.75356321607527876</v>
      </c>
      <c r="Y237" s="5">
        <v>-0.67020769374551503</v>
      </c>
      <c r="Z237" s="6">
        <f>IF(W237&lt;0,0,W237)</f>
        <v>0.28081425692966089</v>
      </c>
      <c r="AA237" s="6">
        <f>IF(X237&lt;0,0,X237)</f>
        <v>0.75356321607527876</v>
      </c>
      <c r="AB237" s="5">
        <f t="shared" si="3"/>
        <v>0</v>
      </c>
      <c r="AC237" s="6">
        <f>Z237+AA237</f>
        <v>1.0343774730049398</v>
      </c>
      <c r="AD237" s="6">
        <f>(Table134[[#This Row],[Survived]]-AC237)^2</f>
        <v>1.1818106502053621E-3</v>
      </c>
      <c r="AK237" s="16"/>
      <c r="AL237" s="16"/>
      <c r="AM237" s="16"/>
      <c r="AN237" s="17"/>
      <c r="AO237" s="17"/>
      <c r="AP237" s="16"/>
      <c r="AQ237" s="17"/>
      <c r="AR237" s="17"/>
    </row>
    <row r="238" spans="1:44" x14ac:dyDescent="0.2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Table1342[[#This Row],[Age]]/$E$1</f>
        <v>0.23749999999999999</v>
      </c>
      <c r="J238" s="6">
        <f>LOG10(Table1342[[#This Row],[Fare]]+1)</f>
        <v>1.9641615374126258</v>
      </c>
      <c r="K238">
        <f>IF(Table1342[[#This Row],[Pclass]]=1,1,0)</f>
        <v>1</v>
      </c>
      <c r="L238">
        <f>IF(Table1342[[#This Row],[Pclass]]=2,1,0)</f>
        <v>0</v>
      </c>
      <c r="M238">
        <f>IF(Table1342[[#This Row],[Embarked]]="S",1,0)</f>
        <v>0</v>
      </c>
      <c r="N238">
        <f>IF(Table1342[[#This Row],[Embarked]]="C",1,0)</f>
        <v>1</v>
      </c>
      <c r="O238">
        <f>IF(Table1342[[#This Row],[Sex]]="male",1,0)</f>
        <v>0</v>
      </c>
      <c r="P238">
        <v>1</v>
      </c>
      <c r="W238" s="5">
        <v>0.13767951921734942</v>
      </c>
      <c r="X238" s="5">
        <v>0.88019891615672208</v>
      </c>
      <c r="Y238" s="5">
        <v>-0.63212629007898991</v>
      </c>
      <c r="Z238" s="6">
        <f>IF(W238&lt;0,0,W238)</f>
        <v>0.13767951921734942</v>
      </c>
      <c r="AA238" s="6">
        <f>IF(X238&lt;0,0,X238)</f>
        <v>0.88019891615672208</v>
      </c>
      <c r="AB238" s="5">
        <f t="shared" si="3"/>
        <v>0</v>
      </c>
      <c r="AC238" s="6">
        <f>Z238+AA238</f>
        <v>1.0178784353740715</v>
      </c>
      <c r="AD238" s="6">
        <f>(Table134[[#This Row],[Survived]]-AC238)^2</f>
        <v>3.1963845142485189E-4</v>
      </c>
      <c r="AK238" s="16"/>
      <c r="AL238" s="16"/>
      <c r="AM238" s="16"/>
      <c r="AN238" s="17"/>
      <c r="AO238" s="17"/>
      <c r="AP238" s="16"/>
      <c r="AQ238" s="17"/>
      <c r="AR238" s="17"/>
    </row>
    <row r="239" spans="1:44" x14ac:dyDescent="0.2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Table1342[[#This Row],[Age]]/$E$1</f>
        <v>0.45</v>
      </c>
      <c r="J239" s="6">
        <f>LOG10(Table1342[[#This Row],[Fare]]+1)</f>
        <v>1.1422329917947138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0</v>
      </c>
      <c r="N239">
        <f>IF(Table1342[[#This Row],[Embarked]]="C",1,0)</f>
        <v>1</v>
      </c>
      <c r="O239">
        <f>IF(Table1342[[#This Row],[Sex]]="male",1,0)</f>
        <v>1</v>
      </c>
      <c r="P239">
        <v>1</v>
      </c>
      <c r="W239" s="5">
        <v>-0.14124233386229487</v>
      </c>
      <c r="X239" s="5">
        <v>0.17392567761940347</v>
      </c>
      <c r="Y239" s="5">
        <v>3.2763598654823034E-3</v>
      </c>
      <c r="Z239" s="6">
        <f>IF(W239&lt;0,0,W239)</f>
        <v>0</v>
      </c>
      <c r="AA239" s="6">
        <f>IF(X239&lt;0,0,X239)</f>
        <v>0.17392567761940347</v>
      </c>
      <c r="AB239" s="5">
        <f t="shared" si="3"/>
        <v>3.2763598654823034E-3</v>
      </c>
      <c r="AC239" s="6">
        <f>Z239+AA239</f>
        <v>0.17392567761940347</v>
      </c>
      <c r="AD239" s="6">
        <f>(Table134[[#This Row],[Survived]]-AC239)^2</f>
        <v>3.0250141335368668E-2</v>
      </c>
      <c r="AK239" s="16"/>
      <c r="AL239" s="16"/>
      <c r="AM239" s="16"/>
      <c r="AN239" s="17"/>
      <c r="AO239" s="17"/>
      <c r="AP239" s="16"/>
      <c r="AQ239" s="17"/>
      <c r="AR239" s="17"/>
    </row>
    <row r="240" spans="1:44" x14ac:dyDescent="0.2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Table1342[[#This Row],[Age]]/$E$1</f>
        <v>0.3</v>
      </c>
      <c r="J240" s="6">
        <f>LOG10(Table1342[[#This Row],[Fare]]+1)</f>
        <v>0.99343623049761176</v>
      </c>
      <c r="K240">
        <f>IF(Table1342[[#This Row],[Pclass]]=1,1,0)</f>
        <v>0</v>
      </c>
      <c r="L240">
        <f>IF(Table1342[[#This Row],[Pclass]]=2,1,0)</f>
        <v>0</v>
      </c>
      <c r="M240">
        <f>IF(Table1342[[#This Row],[Embarked]]="S",1,0)</f>
        <v>1</v>
      </c>
      <c r="N240">
        <f>IF(Table1342[[#This Row],[Embarked]]="C",1,0)</f>
        <v>0</v>
      </c>
      <c r="O240">
        <f>IF(Table1342[[#This Row],[Sex]]="male",1,0)</f>
        <v>0</v>
      </c>
      <c r="P240">
        <v>1</v>
      </c>
      <c r="W240" s="5">
        <v>8.6149568971118237E-2</v>
      </c>
      <c r="X240" s="5">
        <v>0.37258147954455728</v>
      </c>
      <c r="Y240" s="5">
        <v>-0.59363481482939084</v>
      </c>
      <c r="Z240" s="6">
        <f>IF(W240&lt;0,0,W240)</f>
        <v>8.6149568971118237E-2</v>
      </c>
      <c r="AA240" s="6">
        <f>IF(X240&lt;0,0,X240)</f>
        <v>0.37258147954455728</v>
      </c>
      <c r="AB240" s="5">
        <f t="shared" si="3"/>
        <v>0</v>
      </c>
      <c r="AC240" s="6">
        <f>Z240+AA240</f>
        <v>0.45873104851567553</v>
      </c>
      <c r="AD240" s="6">
        <f>(Table134[[#This Row],[Survived]]-AC240)^2</f>
        <v>0.21043417487229105</v>
      </c>
      <c r="AK240" s="16"/>
      <c r="AL240" s="16"/>
      <c r="AM240" s="16"/>
      <c r="AN240" s="17"/>
      <c r="AO240" s="17"/>
      <c r="AP240" s="16"/>
      <c r="AQ240" s="17"/>
      <c r="AR240" s="17"/>
    </row>
    <row r="241" spans="1:44" x14ac:dyDescent="0.2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Table1342[[#This Row],[Age]]/$E$1</f>
        <v>0.3</v>
      </c>
      <c r="J241" s="6">
        <f>LOG10(Table1342[[#This Row],[Fare]]+1)</f>
        <v>0.94918501031343461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>
        <f>IF(Table1342[[#This Row],[Sex]]="male",1,0)</f>
        <v>1</v>
      </c>
      <c r="P241">
        <v>1</v>
      </c>
      <c r="W241" s="5">
        <v>-0.5984029259588145</v>
      </c>
      <c r="X241" s="5">
        <v>0.16811854384140057</v>
      </c>
      <c r="Y241" s="5">
        <v>-1.0567621982073609</v>
      </c>
      <c r="Z241" s="6">
        <f>IF(W241&lt;0,0,W241)</f>
        <v>0</v>
      </c>
      <c r="AA241" s="6">
        <f>IF(X241&lt;0,0,X241)</f>
        <v>0.16811854384140057</v>
      </c>
      <c r="AB241" s="5">
        <f t="shared" si="3"/>
        <v>0</v>
      </c>
      <c r="AC241" s="6">
        <f>Z241+AA241</f>
        <v>0.16811854384140057</v>
      </c>
      <c r="AD241" s="6">
        <f>(Table134[[#This Row],[Survived]]-AC241)^2</f>
        <v>2.8263844783352924E-2</v>
      </c>
      <c r="AK241" s="16"/>
      <c r="AL241" s="16"/>
      <c r="AM241" s="16"/>
      <c r="AN241" s="17"/>
      <c r="AO241" s="17"/>
      <c r="AP241" s="16"/>
      <c r="AQ241" s="17"/>
      <c r="AR241" s="17"/>
    </row>
    <row r="242" spans="1:44" x14ac:dyDescent="0.2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Table1342[[#This Row],[Age]]/$E$1</f>
        <v>0.29375000000000001</v>
      </c>
      <c r="J242" s="6">
        <f>LOG10(Table1342[[#This Row],[Fare]]+1)</f>
        <v>0.91535761741483168</v>
      </c>
      <c r="K242">
        <f>IF(Table1342[[#This Row],[Pclass]]=1,1,0)</f>
        <v>0</v>
      </c>
      <c r="L242">
        <f>IF(Table1342[[#This Row],[Pclass]]=2,1,0)</f>
        <v>0</v>
      </c>
      <c r="M242">
        <f>IF(Table1342[[#This Row],[Embarked]]="S",1,0)</f>
        <v>0</v>
      </c>
      <c r="N242">
        <f>IF(Table1342[[#This Row],[Embarked]]="C",1,0)</f>
        <v>1</v>
      </c>
      <c r="O242">
        <f>IF(Table1342[[#This Row],[Sex]]="male",1,0)</f>
        <v>1</v>
      </c>
      <c r="P242">
        <v>1</v>
      </c>
      <c r="W242" s="5">
        <v>-0.71595465038975947</v>
      </c>
      <c r="X242" s="5">
        <v>0.28728581371512629</v>
      </c>
      <c r="Y242" s="5">
        <v>-1.1235024509496705</v>
      </c>
      <c r="Z242" s="6">
        <f>IF(W242&lt;0,0,W242)</f>
        <v>0</v>
      </c>
      <c r="AA242" s="6">
        <f>IF(X242&lt;0,0,X242)</f>
        <v>0.28728581371512629</v>
      </c>
      <c r="AB242" s="5">
        <f t="shared" si="3"/>
        <v>0</v>
      </c>
      <c r="AC242" s="6">
        <f>Z242+AA242</f>
        <v>0.28728581371512629</v>
      </c>
      <c r="AD242" s="6">
        <f>(Table134[[#This Row],[Survived]]-AC242)^2</f>
        <v>8.2533138761962249E-2</v>
      </c>
      <c r="AK242" s="16"/>
      <c r="AL242" s="16"/>
      <c r="AM242" s="16"/>
      <c r="AN242" s="17"/>
      <c r="AO242" s="17"/>
      <c r="AP242" s="16"/>
      <c r="AQ242" s="17"/>
      <c r="AR242" s="17"/>
    </row>
    <row r="243" spans="1:44" x14ac:dyDescent="0.2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Table1342[[#This Row],[Age]]/$E$1</f>
        <v>2.5000000000000001E-2</v>
      </c>
      <c r="J243" s="6">
        <f>LOG10(Table1342[[#This Row],[Fare]]+1)</f>
        <v>2.1834122119784261</v>
      </c>
      <c r="K243">
        <f>IF(Table1342[[#This Row],[Pclass]]=1,1,0)</f>
        <v>1</v>
      </c>
      <c r="L243">
        <f>IF(Table1342[[#This Row],[Pclass]]=2,1,0)</f>
        <v>0</v>
      </c>
      <c r="M243">
        <f>IF(Table1342[[#This Row],[Embarked]]="S",1,0)</f>
        <v>1</v>
      </c>
      <c r="N243">
        <f>IF(Table1342[[#This Row],[Embarked]]="C",1,0)</f>
        <v>0</v>
      </c>
      <c r="O243">
        <f>IF(Table1342[[#This Row],[Sex]]="male",1,0)</f>
        <v>0</v>
      </c>
      <c r="P243">
        <v>1</v>
      </c>
      <c r="W243" s="5">
        <v>-6.9030863539265575E-8</v>
      </c>
      <c r="X243" s="5">
        <v>1.0199124425311525</v>
      </c>
      <c r="Y243" s="5">
        <v>-0.2373719597684063</v>
      </c>
      <c r="Z243" s="6">
        <f>IF(W243&lt;0,0,W243)</f>
        <v>0</v>
      </c>
      <c r="AA243" s="6">
        <f>IF(X243&lt;0,0,X243)</f>
        <v>1.0199124425311525</v>
      </c>
      <c r="AB243" s="5">
        <f t="shared" si="3"/>
        <v>0</v>
      </c>
      <c r="AC243" s="6">
        <f>Z243+AA243</f>
        <v>1.0199124425311525</v>
      </c>
      <c r="AD243" s="6">
        <f>(Table134[[#This Row],[Survived]]-AC243)^2</f>
        <v>1.0402213904298616</v>
      </c>
      <c r="AK243" s="16"/>
      <c r="AL243" s="16"/>
      <c r="AM243" s="16"/>
      <c r="AN243" s="17"/>
      <c r="AO243" s="17"/>
      <c r="AP243" s="16"/>
      <c r="AQ243" s="17"/>
      <c r="AR243" s="17"/>
    </row>
    <row r="244" spans="1:44" x14ac:dyDescent="0.2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Table1342[[#This Row],[Age]]/$E$1</f>
        <v>0.625</v>
      </c>
      <c r="J244" s="6">
        <f>LOG10(Table1342[[#This Row],[Fare]]+1)</f>
        <v>2.3953627429574396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0</v>
      </c>
      <c r="N244">
        <f>IF(Table1342[[#This Row],[Embarked]]="C",1,0)</f>
        <v>1</v>
      </c>
      <c r="O244">
        <f>IF(Table1342[[#This Row],[Sex]]="male",1,0)</f>
        <v>0</v>
      </c>
      <c r="P244">
        <v>1</v>
      </c>
      <c r="W244" s="5">
        <v>0.28085037036441618</v>
      </c>
      <c r="X244" s="5">
        <v>0.62984175943558351</v>
      </c>
      <c r="Y244" s="5">
        <v>-0.9666642962537586</v>
      </c>
      <c r="Z244" s="6">
        <f>IF(W244&lt;0,0,W244)</f>
        <v>0.28085037036441618</v>
      </c>
      <c r="AA244" s="6">
        <f>IF(X244&lt;0,0,X244)</f>
        <v>0.62984175943558351</v>
      </c>
      <c r="AB244" s="5">
        <f t="shared" si="3"/>
        <v>0</v>
      </c>
      <c r="AC244" s="6">
        <f>Z244+AA244</f>
        <v>0.91069212979999969</v>
      </c>
      <c r="AD244" s="6">
        <f>(Table134[[#This Row],[Survived]]-AC244)^2</f>
        <v>7.9758956796601027E-3</v>
      </c>
      <c r="AK244" s="16"/>
      <c r="AL244" s="16"/>
      <c r="AM244" s="16"/>
      <c r="AN244" s="17"/>
      <c r="AO244" s="17"/>
      <c r="AP244" s="16"/>
      <c r="AQ244" s="17"/>
      <c r="AR244" s="17"/>
    </row>
    <row r="245" spans="1:44" x14ac:dyDescent="0.2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Table1342[[#This Row],[Age]]/$E$1</f>
        <v>0.23749999999999999</v>
      </c>
      <c r="J245" s="6">
        <f>LOG10(Table1342[[#This Row],[Fare]]+1)</f>
        <v>0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>
        <f>IF(Table1342[[#This Row],[Sex]]="male",1,0)</f>
        <v>1</v>
      </c>
      <c r="P245">
        <v>1</v>
      </c>
      <c r="W245" s="5">
        <v>-0.50523117514620619</v>
      </c>
      <c r="X245" s="5">
        <v>0.16153294883207919</v>
      </c>
      <c r="Y245" s="5">
        <v>-0.60733207001881384</v>
      </c>
      <c r="Z245" s="6">
        <f>IF(W245&lt;0,0,W245)</f>
        <v>0</v>
      </c>
      <c r="AA245" s="6">
        <f>IF(X245&lt;0,0,X245)</f>
        <v>0.16153294883207919</v>
      </c>
      <c r="AB245" s="5">
        <f t="shared" si="3"/>
        <v>0</v>
      </c>
      <c r="AC245" s="6">
        <f>Z245+AA245</f>
        <v>0.16153294883207919</v>
      </c>
      <c r="AD245" s="6">
        <f>(Table134[[#This Row],[Survived]]-AC245)^2</f>
        <v>2.6092893558387113E-2</v>
      </c>
      <c r="AK245" s="16"/>
      <c r="AL245" s="16"/>
      <c r="AM245" s="16"/>
      <c r="AN245" s="17"/>
      <c r="AO245" s="17"/>
      <c r="AP245" s="16"/>
      <c r="AQ245" s="17"/>
      <c r="AR245" s="17"/>
    </row>
    <row r="246" spans="1:44" x14ac:dyDescent="0.2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Table1342[[#This Row],[Age]]/$E$1</f>
        <v>1.15E-2</v>
      </c>
      <c r="J246" s="6">
        <f>LOG10(Table1342[[#This Row],[Fare]]+1)</f>
        <v>2.1834122119784261</v>
      </c>
      <c r="K246">
        <f>IF(Table1342[[#This Row],[Pclass]]=1,1,0)</f>
        <v>1</v>
      </c>
      <c r="L246">
        <f>IF(Table1342[[#This Row],[Pclass]]=2,1,0)</f>
        <v>0</v>
      </c>
      <c r="M246">
        <f>IF(Table1342[[#This Row],[Embarked]]="S",1,0)</f>
        <v>1</v>
      </c>
      <c r="N246">
        <f>IF(Table1342[[#This Row],[Embarked]]="C",1,0)</f>
        <v>0</v>
      </c>
      <c r="O246">
        <f>IF(Table1342[[#This Row],[Sex]]="male",1,0)</f>
        <v>1</v>
      </c>
      <c r="P246">
        <v>1</v>
      </c>
      <c r="W246" s="5">
        <v>-0.70110262921194566</v>
      </c>
      <c r="X246" s="5">
        <v>0.83167441444407797</v>
      </c>
      <c r="Y246" s="5">
        <v>-0.71347337339878014</v>
      </c>
      <c r="Z246" s="6">
        <f>IF(W246&lt;0,0,W246)</f>
        <v>0</v>
      </c>
      <c r="AA246" s="6">
        <f>IF(X246&lt;0,0,X246)</f>
        <v>0.83167441444407797</v>
      </c>
      <c r="AB246" s="5">
        <f t="shared" si="3"/>
        <v>0</v>
      </c>
      <c r="AC246" s="6">
        <f>Z246+AA246</f>
        <v>0.83167441444407797</v>
      </c>
      <c r="AD246" s="6">
        <f>(Table134[[#This Row],[Survived]]-AC246)^2</f>
        <v>2.8333502752744027E-2</v>
      </c>
      <c r="AK246" s="16"/>
      <c r="AL246" s="16"/>
      <c r="AM246" s="16"/>
      <c r="AN246" s="17"/>
      <c r="AO246" s="17"/>
      <c r="AP246" s="16"/>
      <c r="AQ246" s="17"/>
      <c r="AR246" s="17"/>
    </row>
    <row r="247" spans="1:44" x14ac:dyDescent="0.2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Table1342[[#This Row],[Age]]/$E$1</f>
        <v>0.21249999999999999</v>
      </c>
      <c r="J247" s="6">
        <f>LOG10(Table1342[[#This Row],[Fare]]+1)</f>
        <v>2.0409976924234905</v>
      </c>
      <c r="K247">
        <f>IF(Table1342[[#This Row],[Pclass]]=1,1,0)</f>
        <v>1</v>
      </c>
      <c r="L247">
        <f>IF(Table1342[[#This Row],[Pclass]]=2,1,0)</f>
        <v>0</v>
      </c>
      <c r="M247">
        <f>IF(Table1342[[#This Row],[Embarked]]="S",1,0)</f>
        <v>0</v>
      </c>
      <c r="N247">
        <f>IF(Table1342[[#This Row],[Embarked]]="C",1,0)</f>
        <v>1</v>
      </c>
      <c r="O247">
        <f>IF(Table1342[[#This Row],[Sex]]="male",1,0)</f>
        <v>0</v>
      </c>
      <c r="P247">
        <v>1</v>
      </c>
      <c r="W247" s="5">
        <v>0.10778315108165018</v>
      </c>
      <c r="X247" s="5">
        <v>0.90988324088111494</v>
      </c>
      <c r="Y247" s="5">
        <v>-0.65389604776547006</v>
      </c>
      <c r="Z247" s="6">
        <f>IF(W247&lt;0,0,W247)</f>
        <v>0.10778315108165018</v>
      </c>
      <c r="AA247" s="6">
        <f>IF(X247&lt;0,0,X247)</f>
        <v>0.90988324088111494</v>
      </c>
      <c r="AB247" s="5">
        <f t="shared" si="3"/>
        <v>0</v>
      </c>
      <c r="AC247" s="6">
        <f>Z247+AA247</f>
        <v>1.0176663919627651</v>
      </c>
      <c r="AD247" s="6">
        <f>(Table134[[#This Row],[Survived]]-AC247)^2</f>
        <v>3.1210140498205111E-4</v>
      </c>
      <c r="AK247" s="16"/>
      <c r="AL247" s="16"/>
      <c r="AM247" s="16"/>
      <c r="AN247" s="17"/>
      <c r="AO247" s="17"/>
      <c r="AP247" s="16"/>
      <c r="AQ247" s="17"/>
      <c r="AR247" s="17"/>
    </row>
    <row r="248" spans="1:44" x14ac:dyDescent="0.2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Table1342[[#This Row],[Age]]/$E$1</f>
        <v>0.375</v>
      </c>
      <c r="J248" s="6">
        <f>LOG10(Table1342[[#This Row],[Fare]]+1)</f>
        <v>1.3979400086720377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0</v>
      </c>
      <c r="N248">
        <f>IF(Table1342[[#This Row],[Embarked]]="C",1,0)</f>
        <v>1</v>
      </c>
      <c r="O248">
        <f>IF(Table1342[[#This Row],[Sex]]="male",1,0)</f>
        <v>1</v>
      </c>
      <c r="P248">
        <v>1</v>
      </c>
      <c r="W248" s="5">
        <v>-0.18571675307978505</v>
      </c>
      <c r="X248" s="5">
        <v>0.18665960643416379</v>
      </c>
      <c r="Y248" s="5">
        <v>3.4425667654431724E-2</v>
      </c>
      <c r="Z248" s="6">
        <f>IF(W248&lt;0,0,W248)</f>
        <v>0</v>
      </c>
      <c r="AA248" s="6">
        <f>IF(X248&lt;0,0,X248)</f>
        <v>0.18665960643416379</v>
      </c>
      <c r="AB248" s="5">
        <f t="shared" si="3"/>
        <v>3.4425667654431724E-2</v>
      </c>
      <c r="AC248" s="6">
        <f>Z248+AA248</f>
        <v>0.18665960643416379</v>
      </c>
      <c r="AD248" s="6">
        <f>(Table134[[#This Row],[Survived]]-AC248)^2</f>
        <v>3.484180867415692E-2</v>
      </c>
      <c r="AK248" s="16"/>
      <c r="AL248" s="16"/>
      <c r="AM248" s="16"/>
      <c r="AN248" s="17"/>
      <c r="AO248" s="17"/>
      <c r="AP248" s="16"/>
      <c r="AQ248" s="17"/>
      <c r="AR248" s="17"/>
    </row>
    <row r="249" spans="1:44" x14ac:dyDescent="0.2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Table1342[[#This Row],[Age]]/$E$1</f>
        <v>0.375</v>
      </c>
      <c r="J249" s="6">
        <f>LOG10(Table1342[[#This Row],[Fare]]+1)</f>
        <v>1.7628975309505581</v>
      </c>
      <c r="K249">
        <f>IF(Table1342[[#This Row],[Pclass]]=1,1,0)</f>
        <v>1</v>
      </c>
      <c r="L249">
        <f>IF(Table1342[[#This Row],[Pclass]]=2,1,0)</f>
        <v>0</v>
      </c>
      <c r="M249">
        <f>IF(Table1342[[#This Row],[Embarked]]="S",1,0)</f>
        <v>0</v>
      </c>
      <c r="N249">
        <f>IF(Table1342[[#This Row],[Embarked]]="C",1,0)</f>
        <v>1</v>
      </c>
      <c r="O249">
        <f>IF(Table1342[[#This Row],[Sex]]="male",1,0)</f>
        <v>0</v>
      </c>
      <c r="P249">
        <v>1</v>
      </c>
      <c r="W249" s="5">
        <v>0.22062308646130457</v>
      </c>
      <c r="X249" s="5">
        <v>0.81070746748192835</v>
      </c>
      <c r="Y249" s="5">
        <v>-0.71769168835168662</v>
      </c>
      <c r="Z249" s="6">
        <f>IF(W249&lt;0,0,W249)</f>
        <v>0.22062308646130457</v>
      </c>
      <c r="AA249" s="6">
        <f>IF(X249&lt;0,0,X249)</f>
        <v>0.81070746748192835</v>
      </c>
      <c r="AB249" s="5">
        <f t="shared" si="3"/>
        <v>0</v>
      </c>
      <c r="AC249" s="6">
        <f>Z249+AA249</f>
        <v>1.0313305539432329</v>
      </c>
      <c r="AD249" s="6">
        <f>(Table134[[#This Row],[Survived]]-AC249)^2</f>
        <v>9.8160361038982782E-4</v>
      </c>
      <c r="AK249" s="16"/>
      <c r="AL249" s="16"/>
      <c r="AM249" s="16"/>
      <c r="AN249" s="17"/>
      <c r="AO249" s="17"/>
      <c r="AP249" s="16"/>
      <c r="AQ249" s="17"/>
      <c r="AR249" s="17"/>
    </row>
    <row r="250" spans="1:44" x14ac:dyDescent="0.2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Table1342[[#This Row],[Age]]/$E$1</f>
        <v>0.3</v>
      </c>
      <c r="J250" s="6">
        <f>LOG10(Table1342[[#This Row],[Fare]]+1)</f>
        <v>1.9250969541376577</v>
      </c>
      <c r="K250">
        <f>IF(Table1342[[#This Row],[Pclass]]=1,1,0)</f>
        <v>1</v>
      </c>
      <c r="L250">
        <f>IF(Table1342[[#This Row],[Pclass]]=2,1,0)</f>
        <v>0</v>
      </c>
      <c r="M250">
        <f>IF(Table1342[[#This Row],[Embarked]]="S",1,0)</f>
        <v>0</v>
      </c>
      <c r="N250">
        <f>IF(Table1342[[#This Row],[Embarked]]="C",1,0)</f>
        <v>1</v>
      </c>
      <c r="O250">
        <f>IF(Table1342[[#This Row],[Sex]]="male",1,0)</f>
        <v>0</v>
      </c>
      <c r="P250">
        <v>1</v>
      </c>
      <c r="W250" s="5">
        <v>0.14098410115937926</v>
      </c>
      <c r="X250" s="5">
        <v>0.89492451410870033</v>
      </c>
      <c r="Y250" s="5">
        <v>-0.75284363065633375</v>
      </c>
      <c r="Z250" s="6">
        <f>IF(W250&lt;0,0,W250)</f>
        <v>0.14098410115937926</v>
      </c>
      <c r="AA250" s="6">
        <f>IF(X250&lt;0,0,X250)</f>
        <v>0.89492451410870033</v>
      </c>
      <c r="AB250" s="5">
        <f t="shared" si="3"/>
        <v>0</v>
      </c>
      <c r="AC250" s="6">
        <f>Z250+AA250</f>
        <v>1.0359086152680796</v>
      </c>
      <c r="AD250" s="6">
        <f>(Table134[[#This Row],[Survived]]-AC250)^2</f>
        <v>1.2894286504709627E-3</v>
      </c>
      <c r="AK250" s="16"/>
      <c r="AL250" s="16"/>
      <c r="AM250" s="16"/>
      <c r="AN250" s="17"/>
      <c r="AO250" s="17"/>
      <c r="AP250" s="16"/>
      <c r="AQ250" s="17"/>
      <c r="AR250" s="17"/>
    </row>
    <row r="251" spans="1:44" x14ac:dyDescent="0.2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Table1342[[#This Row],[Age]]/$E$1</f>
        <v>0.22500000000000001</v>
      </c>
      <c r="J251" s="6">
        <f>LOG10(Table1342[[#This Row],[Fare]]+1)</f>
        <v>2.4205745486161567</v>
      </c>
      <c r="K251">
        <f>IF(Table1342[[#This Row],[Pclass]]=1,1,0)</f>
        <v>1</v>
      </c>
      <c r="L251">
        <f>IF(Table1342[[#This Row],[Pclass]]=2,1,0)</f>
        <v>0</v>
      </c>
      <c r="M251">
        <f>IF(Table1342[[#This Row],[Embarked]]="S",1,0)</f>
        <v>0</v>
      </c>
      <c r="N251">
        <f>IF(Table1342[[#This Row],[Embarked]]="C",1,0)</f>
        <v>1</v>
      </c>
      <c r="O251">
        <f>IF(Table1342[[#This Row],[Sex]]="male",1,0)</f>
        <v>0</v>
      </c>
      <c r="P251">
        <v>1</v>
      </c>
      <c r="W251" s="5">
        <v>4.4881668796703633E-2</v>
      </c>
      <c r="X251" s="5">
        <v>0.8801424605715199</v>
      </c>
      <c r="Y251" s="5">
        <v>-0.41642171542499301</v>
      </c>
      <c r="Z251" s="6">
        <f>IF(W251&lt;0,0,W251)</f>
        <v>4.4881668796703633E-2</v>
      </c>
      <c r="AA251" s="6">
        <f>IF(X251&lt;0,0,X251)</f>
        <v>0.8801424605715199</v>
      </c>
      <c r="AB251" s="5">
        <f t="shared" si="3"/>
        <v>0</v>
      </c>
      <c r="AC251" s="6">
        <f>Z251+AA251</f>
        <v>0.92502412936822354</v>
      </c>
      <c r="AD251" s="6">
        <f>(Table134[[#This Row],[Survived]]-AC251)^2</f>
        <v>5.6213811769928804E-3</v>
      </c>
      <c r="AK251" s="16"/>
      <c r="AL251" s="16"/>
      <c r="AM251" s="16"/>
      <c r="AN251" s="17"/>
      <c r="AO251" s="17"/>
      <c r="AP251" s="16"/>
      <c r="AQ251" s="17"/>
      <c r="AR251" s="17"/>
    </row>
    <row r="252" spans="1:44" x14ac:dyDescent="0.2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Table1342[[#This Row],[Age]]/$E$1</f>
        <v>0.32500000000000001</v>
      </c>
      <c r="J252" s="6">
        <f>LOG10(Table1342[[#This Row],[Fare]]+1)</f>
        <v>1.4313637641589874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>
        <f>IF(Table1342[[#This Row],[Sex]]="male",1,0)</f>
        <v>0</v>
      </c>
      <c r="P252">
        <v>1</v>
      </c>
      <c r="W252" s="5">
        <v>0.54848947738747278</v>
      </c>
      <c r="X252" s="5">
        <v>0.3401507980299015</v>
      </c>
      <c r="Y252" s="5">
        <v>0.76312208801727199</v>
      </c>
      <c r="Z252" s="6">
        <f>IF(W252&lt;0,0,W252)</f>
        <v>0.54848947738747278</v>
      </c>
      <c r="AA252" s="6">
        <f>IF(X252&lt;0,0,X252)</f>
        <v>0.3401507980299015</v>
      </c>
      <c r="AB252" s="5">
        <f t="shared" si="3"/>
        <v>0.76312208801727199</v>
      </c>
      <c r="AC252" s="6">
        <f>Z252+AA252</f>
        <v>0.88864027541737434</v>
      </c>
      <c r="AD252" s="6">
        <f>(Table134[[#This Row],[Survived]]-AC252)^2</f>
        <v>0.78968153909386696</v>
      </c>
      <c r="AK252" s="16"/>
      <c r="AL252" s="16"/>
      <c r="AM252" s="16"/>
      <c r="AN252" s="17"/>
      <c r="AO252" s="17"/>
      <c r="AP252" s="16"/>
      <c r="AQ252" s="17"/>
      <c r="AR252" s="17"/>
    </row>
    <row r="253" spans="1:44" x14ac:dyDescent="0.2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Table1342[[#This Row],[Age]]/$E$1</f>
        <v>0.35</v>
      </c>
      <c r="J253" s="6">
        <f>LOG10(Table1342[[#This Row],[Fare]]+1)</f>
        <v>0.94918501031343461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>
        <f>IF(Table1342[[#This Row],[Sex]]="male",1,0)</f>
        <v>1</v>
      </c>
      <c r="P253">
        <v>1</v>
      </c>
      <c r="W253" s="5">
        <v>-0.56121956872655732</v>
      </c>
      <c r="X253" s="5">
        <v>0.11962910067448507</v>
      </c>
      <c r="Y253" s="5">
        <v>-1.08106650783872</v>
      </c>
      <c r="Z253" s="6">
        <f>IF(W253&lt;0,0,W253)</f>
        <v>0</v>
      </c>
      <c r="AA253" s="6">
        <f>IF(X253&lt;0,0,X253)</f>
        <v>0.11962910067448507</v>
      </c>
      <c r="AB253" s="5">
        <f t="shared" si="3"/>
        <v>0</v>
      </c>
      <c r="AC253" s="6">
        <f>Z253+AA253</f>
        <v>0.11962910067448507</v>
      </c>
      <c r="AD253" s="6">
        <f>(Table134[[#This Row],[Survived]]-AC253)^2</f>
        <v>1.4311121728186084E-2</v>
      </c>
      <c r="AK253" s="16"/>
      <c r="AL253" s="16"/>
      <c r="AM253" s="16"/>
      <c r="AN253" s="17"/>
      <c r="AO253" s="17"/>
      <c r="AP253" s="16"/>
      <c r="AQ253" s="17"/>
      <c r="AR253" s="17"/>
    </row>
    <row r="254" spans="1:44" x14ac:dyDescent="0.2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Table1342[[#This Row],[Age]]/$E$1</f>
        <v>0.53749999999999998</v>
      </c>
      <c r="J254" s="6">
        <f>LOG10(Table1342[[#This Row],[Fare]]+1)</f>
        <v>1.4353665066126613</v>
      </c>
      <c r="K254">
        <f>IF(Table1342[[#This Row],[Pclass]]=1,1,0)</f>
        <v>0</v>
      </c>
      <c r="L254">
        <f>IF(Table1342[[#This Row],[Pclass]]=2,1,0)</f>
        <v>1</v>
      </c>
      <c r="M254">
        <f>IF(Table1342[[#This Row],[Embarked]]="S",1,0)</f>
        <v>1</v>
      </c>
      <c r="N254">
        <f>IF(Table1342[[#This Row],[Embarked]]="C",1,0)</f>
        <v>0</v>
      </c>
      <c r="O254">
        <f>IF(Table1342[[#This Row],[Sex]]="male",1,0)</f>
        <v>1</v>
      </c>
      <c r="P254">
        <v>1</v>
      </c>
      <c r="W254" s="5">
        <v>1.4866779545501113E-2</v>
      </c>
      <c r="X254" s="5">
        <v>-6.697613966835958E-2</v>
      </c>
      <c r="Y254" s="5">
        <v>0.17539804917462581</v>
      </c>
      <c r="Z254" s="6">
        <f>IF(W254&lt;0,0,W254)</f>
        <v>1.4866779545501113E-2</v>
      </c>
      <c r="AA254" s="6">
        <f>IF(X254&lt;0,0,X254)</f>
        <v>0</v>
      </c>
      <c r="AB254" s="5">
        <f t="shared" si="3"/>
        <v>0.17539804917462581</v>
      </c>
      <c r="AC254" s="6">
        <f>Z254+AA254</f>
        <v>1.4866779545501113E-2</v>
      </c>
      <c r="AD254" s="6">
        <f>(Table134[[#This Row],[Survived]]-AC254)^2</f>
        <v>2.2102113405453029E-4</v>
      </c>
      <c r="AK254" s="16"/>
      <c r="AL254" s="16"/>
      <c r="AM254" s="16"/>
      <c r="AN254" s="17"/>
      <c r="AO254" s="17"/>
      <c r="AP254" s="16"/>
      <c r="AQ254" s="17"/>
      <c r="AR254" s="17"/>
    </row>
    <row r="255" spans="1:44" x14ac:dyDescent="0.2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Table1342[[#This Row],[Age]]/$E$1</f>
        <v>0.32500000000000001</v>
      </c>
      <c r="J255" s="6">
        <f>LOG10(Table1342[[#This Row],[Fare]]+1)</f>
        <v>0.94714932766263737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1</v>
      </c>
      <c r="N255">
        <f>IF(Table1342[[#This Row],[Embarked]]="C",1,0)</f>
        <v>0</v>
      </c>
      <c r="O255">
        <f>IF(Table1342[[#This Row],[Sex]]="male",1,0)</f>
        <v>0</v>
      </c>
      <c r="P255">
        <v>1</v>
      </c>
      <c r="W255" s="5">
        <v>0.11155131070529238</v>
      </c>
      <c r="X255" s="5">
        <v>0.34505988417675038</v>
      </c>
      <c r="Y255" s="5">
        <v>-0.58535205501741938</v>
      </c>
      <c r="Z255" s="6">
        <f>IF(W255&lt;0,0,W255)</f>
        <v>0.11155131070529238</v>
      </c>
      <c r="AA255" s="6">
        <f>IF(X255&lt;0,0,X255)</f>
        <v>0.34505988417675038</v>
      </c>
      <c r="AB255" s="5">
        <f t="shared" si="3"/>
        <v>0</v>
      </c>
      <c r="AC255" s="6">
        <f>Z255+AA255</f>
        <v>0.45661119488204277</v>
      </c>
      <c r="AD255" s="6">
        <f>(Table134[[#This Row],[Survived]]-AC255)^2</f>
        <v>0.29527139352752124</v>
      </c>
      <c r="AK255" s="16"/>
      <c r="AL255" s="16"/>
      <c r="AM255" s="16"/>
      <c r="AN255" s="17"/>
      <c r="AO255" s="17"/>
      <c r="AP255" s="16"/>
      <c r="AQ255" s="17"/>
      <c r="AR255" s="17"/>
    </row>
    <row r="256" spans="1:44" x14ac:dyDescent="0.2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Table1342[[#This Row],[Age]]/$E$1</f>
        <v>0.3</v>
      </c>
      <c r="J256" s="6">
        <f>LOG10(Table1342[[#This Row],[Fare]]+1)</f>
        <v>1.4313637641589874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>
        <f>IF(Table1342[[#This Row],[Sex]]="male",1,0)</f>
        <v>0</v>
      </c>
      <c r="P256">
        <v>1</v>
      </c>
      <c r="W256" s="5">
        <v>0.56253445562547399</v>
      </c>
      <c r="X256" s="5">
        <v>0.34758928400367822</v>
      </c>
      <c r="Y256" s="5">
        <v>0.62350220012959845</v>
      </c>
      <c r="Z256" s="6">
        <f>IF(W256&lt;0,0,W256)</f>
        <v>0.56253445562547399</v>
      </c>
      <c r="AA256" s="6">
        <f>IF(X256&lt;0,0,X256)</f>
        <v>0.34758928400367822</v>
      </c>
      <c r="AB256" s="5">
        <f t="shared" si="3"/>
        <v>0.62350220012959845</v>
      </c>
      <c r="AC256" s="6">
        <f>Z256+AA256</f>
        <v>0.91012373962915216</v>
      </c>
      <c r="AD256" s="6">
        <f>(Table134[[#This Row],[Survived]]-AC256)^2</f>
        <v>8.077742178248434E-3</v>
      </c>
      <c r="AK256" s="16"/>
      <c r="AL256" s="16"/>
      <c r="AM256" s="16"/>
      <c r="AN256" s="17"/>
      <c r="AO256" s="17"/>
      <c r="AP256" s="16"/>
      <c r="AQ256" s="17"/>
      <c r="AR256" s="17"/>
    </row>
    <row r="257" spans="1:44" x14ac:dyDescent="0.2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Table1342[[#This Row],[Age]]/$E$1</f>
        <v>0.67500000000000004</v>
      </c>
      <c r="J257" s="6">
        <f>LOG10(Table1342[[#This Row],[Fare]]+1)</f>
        <v>1.1760912590556813</v>
      </c>
      <c r="K257">
        <f>IF(Table1342[[#This Row],[Pclass]]=1,1,0)</f>
        <v>0</v>
      </c>
      <c r="L257">
        <f>IF(Table1342[[#This Row],[Pclass]]=2,1,0)</f>
        <v>1</v>
      </c>
      <c r="M257">
        <f>IF(Table1342[[#This Row],[Embarked]]="S",1,0)</f>
        <v>1</v>
      </c>
      <c r="N257">
        <f>IF(Table1342[[#This Row],[Embarked]]="C",1,0)</f>
        <v>0</v>
      </c>
      <c r="O257">
        <f>IF(Table1342[[#This Row],[Sex]]="male",1,0)</f>
        <v>1</v>
      </c>
      <c r="P257">
        <v>1</v>
      </c>
      <c r="W257" s="5">
        <v>0.13898203600081707</v>
      </c>
      <c r="X257" s="5">
        <v>-0.157380720364098</v>
      </c>
      <c r="Y257" s="5">
        <v>-3.6328372558138755E-2</v>
      </c>
      <c r="Z257" s="6">
        <f>IF(W257&lt;0,0,W257)</f>
        <v>0.13898203600081707</v>
      </c>
      <c r="AA257" s="6">
        <f>IF(X257&lt;0,0,X257)</f>
        <v>0</v>
      </c>
      <c r="AB257" s="5">
        <f t="shared" si="3"/>
        <v>0</v>
      </c>
      <c r="AC257" s="6">
        <f>Z257+AA257</f>
        <v>0.13898203600081707</v>
      </c>
      <c r="AD257" s="6">
        <f>(Table134[[#This Row],[Survived]]-AC257)^2</f>
        <v>1.9316006330932414E-2</v>
      </c>
      <c r="AK257" s="16"/>
      <c r="AL257" s="16"/>
      <c r="AM257" s="16"/>
      <c r="AN257" s="17"/>
      <c r="AO257" s="17"/>
      <c r="AP257" s="16"/>
      <c r="AQ257" s="17"/>
      <c r="AR257" s="17"/>
    </row>
    <row r="258" spans="1:44" x14ac:dyDescent="0.2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Table1342[[#This Row],[Age]]/$E$1</f>
        <v>0.38750000000000001</v>
      </c>
      <c r="J258" s="6">
        <f>LOG10(Table1342[[#This Row],[Fare]]+1)</f>
        <v>2.2197592042409209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1</v>
      </c>
      <c r="N258">
        <f>IF(Table1342[[#This Row],[Embarked]]="C",1,0)</f>
        <v>0</v>
      </c>
      <c r="O258">
        <f>IF(Table1342[[#This Row],[Sex]]="male",1,0)</f>
        <v>0</v>
      </c>
      <c r="P258">
        <v>1</v>
      </c>
      <c r="W258" s="5">
        <v>0.21530956119600556</v>
      </c>
      <c r="X258" s="5">
        <v>0.74904013174963935</v>
      </c>
      <c r="Y258" s="5">
        <v>-0.53720814197296041</v>
      </c>
      <c r="Z258" s="6">
        <f>IF(W258&lt;0,0,W258)</f>
        <v>0.21530956119600556</v>
      </c>
      <c r="AA258" s="6">
        <f>IF(X258&lt;0,0,X258)</f>
        <v>0.74904013174963935</v>
      </c>
      <c r="AB258" s="5">
        <f t="shared" si="3"/>
        <v>0</v>
      </c>
      <c r="AC258" s="6">
        <f>Z258+AA258</f>
        <v>0.96434969294564488</v>
      </c>
      <c r="AD258" s="6">
        <f>(Table134[[#This Row],[Survived]]-AC258)^2</f>
        <v>1.2709443930698026E-3</v>
      </c>
      <c r="AK258" s="16"/>
      <c r="AL258" s="16"/>
      <c r="AM258" s="16"/>
      <c r="AN258" s="17"/>
      <c r="AO258" s="17"/>
      <c r="AP258" s="16"/>
      <c r="AQ258" s="17"/>
      <c r="AR258" s="17"/>
    </row>
    <row r="259" spans="1:44" x14ac:dyDescent="0.2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Table1342[[#This Row],[Age]]/$E$1</f>
        <v>0.5</v>
      </c>
      <c r="J259" s="6">
        <f>LOG10(Table1342[[#This Row],[Fare]]+1)</f>
        <v>2.1319392952104246</v>
      </c>
      <c r="K259">
        <f>IF(Table1342[[#This Row],[Pclass]]=1,1,0)</f>
        <v>1</v>
      </c>
      <c r="L259">
        <f>IF(Table1342[[#This Row],[Pclass]]=2,1,0)</f>
        <v>0</v>
      </c>
      <c r="M259">
        <f>IF(Table1342[[#This Row],[Embarked]]="S",1,0)</f>
        <v>0</v>
      </c>
      <c r="N259">
        <f>IF(Table1342[[#This Row],[Embarked]]="C",1,0)</f>
        <v>1</v>
      </c>
      <c r="O259">
        <f>IF(Table1342[[#This Row],[Sex]]="male",1,0)</f>
        <v>0</v>
      </c>
      <c r="P259">
        <v>1</v>
      </c>
      <c r="W259" s="5">
        <v>0.27557081354185814</v>
      </c>
      <c r="X259" s="5">
        <v>0.65431337431116288</v>
      </c>
      <c r="Y259" s="5">
        <v>-0.68202302367680701</v>
      </c>
      <c r="Z259" s="6">
        <f>IF(W259&lt;0,0,W259)</f>
        <v>0.27557081354185814</v>
      </c>
      <c r="AA259" s="6">
        <f>IF(X259&lt;0,0,X259)</f>
        <v>0.65431337431116288</v>
      </c>
      <c r="AB259" s="5">
        <f t="shared" si="3"/>
        <v>0</v>
      </c>
      <c r="AC259" s="6">
        <f>Z259+AA259</f>
        <v>0.92988418785302107</v>
      </c>
      <c r="AD259" s="6">
        <f>(Table134[[#This Row],[Survived]]-AC259)^2</f>
        <v>4.9162271130304379E-3</v>
      </c>
      <c r="AK259" s="16"/>
      <c r="AL259" s="16"/>
      <c r="AM259" s="16"/>
      <c r="AN259" s="17"/>
      <c r="AO259" s="17"/>
      <c r="AP259" s="16"/>
      <c r="AQ259" s="17"/>
      <c r="AR259" s="17"/>
    </row>
    <row r="260" spans="1:44" x14ac:dyDescent="0.2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Table1342[[#This Row],[Age]]/$E$1</f>
        <v>0.27500000000000002</v>
      </c>
      <c r="J260" s="6">
        <f>LOG10(Table1342[[#This Row],[Fare]]+1)</f>
        <v>0.91645394854992512</v>
      </c>
      <c r="K260">
        <f>IF(Table1342[[#This Row],[Pclass]]=1,1,0)</f>
        <v>0</v>
      </c>
      <c r="L260">
        <f>IF(Table1342[[#This Row],[Pclass]]=2,1,0)</f>
        <v>0</v>
      </c>
      <c r="M260">
        <f>IF(Table1342[[#This Row],[Embarked]]="S",1,0)</f>
        <v>1</v>
      </c>
      <c r="N260">
        <f>IF(Table1342[[#This Row],[Embarked]]="C",1,0)</f>
        <v>0</v>
      </c>
      <c r="O260">
        <f>IF(Table1342[[#This Row],[Sex]]="male",1,0)</f>
        <v>1</v>
      </c>
      <c r="P260">
        <v>1</v>
      </c>
      <c r="W260" s="5">
        <v>-0.61217897460452031</v>
      </c>
      <c r="X260" s="5">
        <v>0.19004607521212891</v>
      </c>
      <c r="Y260" s="5">
        <v>-1.0301598120769109</v>
      </c>
      <c r="Z260" s="6">
        <f>IF(W260&lt;0,0,W260)</f>
        <v>0</v>
      </c>
      <c r="AA260" s="6">
        <f>IF(X260&lt;0,0,X260)</f>
        <v>0.19004607521212891</v>
      </c>
      <c r="AB260" s="5">
        <f t="shared" si="3"/>
        <v>0</v>
      </c>
      <c r="AC260" s="6">
        <f>Z260+AA260</f>
        <v>0.19004607521212891</v>
      </c>
      <c r="AD260" s="6">
        <f>(Table134[[#This Row],[Survived]]-AC260)^2</f>
        <v>3.611751070353416E-2</v>
      </c>
      <c r="AK260" s="16"/>
      <c r="AL260" s="16"/>
      <c r="AM260" s="16"/>
      <c r="AN260" s="17"/>
      <c r="AO260" s="17"/>
      <c r="AP260" s="16"/>
      <c r="AQ260" s="17"/>
      <c r="AR260" s="17"/>
    </row>
    <row r="261" spans="1:44" x14ac:dyDescent="0.2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Table1342[[#This Row],[Age]]/$E$1</f>
        <v>0.33750000000000002</v>
      </c>
      <c r="J261" s="6">
        <f>LOG10(Table1342[[#This Row],[Fare]]+1)</f>
        <v>0.94918501031343461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>
        <f>IF(Table1342[[#This Row],[Sex]]="male",1,0)</f>
        <v>1</v>
      </c>
      <c r="P261">
        <v>1</v>
      </c>
      <c r="W261" s="5">
        <v>-0.57051540803462153</v>
      </c>
      <c r="X261" s="5">
        <v>0.13175146146621386</v>
      </c>
      <c r="Y261" s="5">
        <v>-1.0749904304308806</v>
      </c>
      <c r="Z261" s="6">
        <f>IF(W261&lt;0,0,W261)</f>
        <v>0</v>
      </c>
      <c r="AA261" s="6">
        <f>IF(X261&lt;0,0,X261)</f>
        <v>0.13175146146621386</v>
      </c>
      <c r="AB261" s="5">
        <f t="shared" ref="AB261:AB324" si="4">IF(Y261&lt;0,0,Y261)</f>
        <v>0</v>
      </c>
      <c r="AC261" s="6">
        <f>Z261+AA261</f>
        <v>0.13175146146621386</v>
      </c>
      <c r="AD261" s="6">
        <f>(Table134[[#This Row],[Survived]]-AC261)^2</f>
        <v>1.7358447598483234E-2</v>
      </c>
      <c r="AK261" s="16"/>
      <c r="AL261" s="16"/>
      <c r="AM261" s="16"/>
      <c r="AN261" s="17"/>
      <c r="AO261" s="17"/>
      <c r="AP261" s="16"/>
      <c r="AQ261" s="17"/>
      <c r="AR261" s="17"/>
    </row>
    <row r="262" spans="1:44" x14ac:dyDescent="0.2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Table1342[[#This Row],[Age]]/$E$1</f>
        <v>0.375</v>
      </c>
      <c r="J262" s="6">
        <f>LOG10(Table1342[[#This Row],[Fare]]+1)</f>
        <v>1.1254812657005939</v>
      </c>
      <c r="K262">
        <f>IF(Table1342[[#This Row],[Pclass]]=1,1,0)</f>
        <v>0</v>
      </c>
      <c r="L262">
        <f>IF(Table1342[[#This Row],[Pclass]]=2,1,0)</f>
        <v>1</v>
      </c>
      <c r="M262">
        <f>IF(Table1342[[#This Row],[Embarked]]="S",1,0)</f>
        <v>0</v>
      </c>
      <c r="N262">
        <f>IF(Table1342[[#This Row],[Embarked]]="C",1,0)</f>
        <v>0</v>
      </c>
      <c r="O262">
        <f>IF(Table1342[[#This Row],[Sex]]="male",1,0)</f>
        <v>0</v>
      </c>
      <c r="P262">
        <v>1</v>
      </c>
      <c r="W262" s="5">
        <v>0.67699888028869137</v>
      </c>
      <c r="X262" s="5">
        <v>0.29652008284844589</v>
      </c>
      <c r="Y262" s="5">
        <v>0.54956258629979282</v>
      </c>
      <c r="Z262" s="6">
        <f>IF(W262&lt;0,0,W262)</f>
        <v>0.67699888028869137</v>
      </c>
      <c r="AA262" s="6">
        <f>IF(X262&lt;0,0,X262)</f>
        <v>0.29652008284844589</v>
      </c>
      <c r="AB262" s="5">
        <f t="shared" si="4"/>
        <v>0.54956258629979282</v>
      </c>
      <c r="AC262" s="6">
        <f>Z262+AA262</f>
        <v>0.97351896313713726</v>
      </c>
      <c r="AD262" s="6">
        <f>(Table134[[#This Row],[Survived]]-AC262)^2</f>
        <v>7.012453133322953E-4</v>
      </c>
      <c r="AK262" s="16"/>
      <c r="AL262" s="16"/>
      <c r="AM262" s="16"/>
      <c r="AN262" s="17"/>
      <c r="AO262" s="17"/>
      <c r="AP262" s="16"/>
      <c r="AQ262" s="17"/>
      <c r="AR262" s="17"/>
    </row>
    <row r="263" spans="1:44" x14ac:dyDescent="0.2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Table1342[[#This Row],[Age]]/$E$1</f>
        <v>0.27500000000000002</v>
      </c>
      <c r="J263" s="6">
        <f>LOG10(Table1342[[#This Row],[Fare]]+1)</f>
        <v>1.4771212547196624</v>
      </c>
      <c r="K263">
        <f>IF(Table1342[[#This Row],[Pclass]]=1,1,0)</f>
        <v>0</v>
      </c>
      <c r="L263">
        <f>IF(Table1342[[#This Row],[Pclass]]=2,1,0)</f>
        <v>1</v>
      </c>
      <c r="M263">
        <f>IF(Table1342[[#This Row],[Embarked]]="S",1,0)</f>
        <v>1</v>
      </c>
      <c r="N263">
        <f>IF(Table1342[[#This Row],[Embarked]]="C",1,0)</f>
        <v>0</v>
      </c>
      <c r="O263">
        <f>IF(Table1342[[#This Row],[Sex]]="male",1,0)</f>
        <v>0</v>
      </c>
      <c r="P263">
        <v>1</v>
      </c>
      <c r="W263" s="5">
        <v>0.50457394799082278</v>
      </c>
      <c r="X263" s="5">
        <v>0.39187963532501047</v>
      </c>
      <c r="Y263" s="5">
        <v>0.76722520992784848</v>
      </c>
      <c r="Z263" s="6">
        <f>IF(W263&lt;0,0,W263)</f>
        <v>0.50457394799082278</v>
      </c>
      <c r="AA263" s="6">
        <f>IF(X263&lt;0,0,X263)</f>
        <v>0.39187963532501047</v>
      </c>
      <c r="AB263" s="5">
        <f t="shared" si="4"/>
        <v>0.76722520992784848</v>
      </c>
      <c r="AC263" s="6">
        <f>Z263+AA263</f>
        <v>0.89645358331583325</v>
      </c>
      <c r="AD263" s="6">
        <f>(Table134[[#This Row],[Survived]]-AC263)^2</f>
        <v>1.0721860408131088E-2</v>
      </c>
      <c r="AK263" s="16"/>
      <c r="AL263" s="16"/>
      <c r="AM263" s="16"/>
      <c r="AN263" s="17"/>
      <c r="AO263" s="17"/>
      <c r="AP263" s="16"/>
      <c r="AQ263" s="17"/>
      <c r="AR263" s="17"/>
    </row>
    <row r="264" spans="1:44" x14ac:dyDescent="0.2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Table1342[[#This Row],[Age]]/$E$1</f>
        <v>0.45</v>
      </c>
      <c r="J264" s="6">
        <f>LOG10(Table1342[[#This Row],[Fare]]+1)</f>
        <v>2.1355565576455011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0</v>
      </c>
      <c r="N264">
        <f>IF(Table1342[[#This Row],[Embarked]]="C",1,0)</f>
        <v>1</v>
      </c>
      <c r="O264">
        <f>IF(Table1342[[#This Row],[Sex]]="male",1,0)</f>
        <v>0</v>
      </c>
      <c r="P264">
        <v>1</v>
      </c>
      <c r="W264" s="5">
        <v>0.22156983746310982</v>
      </c>
      <c r="X264" s="5">
        <v>0.76435563812849183</v>
      </c>
      <c r="Y264" s="5">
        <v>-0.91867105083934741</v>
      </c>
      <c r="Z264" s="6">
        <f>IF(W264&lt;0,0,W264)</f>
        <v>0.22156983746310982</v>
      </c>
      <c r="AA264" s="6">
        <f>IF(X264&lt;0,0,X264)</f>
        <v>0.76435563812849183</v>
      </c>
      <c r="AB264" s="5">
        <f t="shared" si="4"/>
        <v>0</v>
      </c>
      <c r="AC264" s="6">
        <f>Z264+AA264</f>
        <v>0.9859254755916016</v>
      </c>
      <c r="AD264" s="6">
        <f>(Table134[[#This Row],[Survived]]-AC264)^2</f>
        <v>1.9809223732260243E-4</v>
      </c>
      <c r="AK264" s="16"/>
      <c r="AL264" s="16"/>
      <c r="AM264" s="16"/>
      <c r="AN264" s="17"/>
      <c r="AO264" s="17"/>
      <c r="AP264" s="16"/>
      <c r="AQ264" s="17"/>
      <c r="AR264" s="17"/>
    </row>
    <row r="265" spans="1:44" x14ac:dyDescent="0.2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Table1342[[#This Row],[Age]]/$E$1</f>
        <v>0.76249999999999996</v>
      </c>
      <c r="J265" s="6">
        <f>LOG10(Table1342[[#This Row],[Fare]]+1)</f>
        <v>0.8595885767354926</v>
      </c>
      <c r="K265">
        <f>IF(Table1342[[#This Row],[Pclass]]=1,1,0)</f>
        <v>0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>
        <f>IF(Table1342[[#This Row],[Sex]]="male",1,0)</f>
        <v>1</v>
      </c>
      <c r="P265">
        <v>1</v>
      </c>
      <c r="W265" s="5">
        <v>-0.24127479778909369</v>
      </c>
      <c r="X265" s="5">
        <v>-0.28675177044656386</v>
      </c>
      <c r="Y265" s="5">
        <v>-1.2420216943862366</v>
      </c>
      <c r="Z265" s="6">
        <f>IF(W265&lt;0,0,W265)</f>
        <v>0</v>
      </c>
      <c r="AA265" s="6">
        <f>IF(X265&lt;0,0,X265)</f>
        <v>0</v>
      </c>
      <c r="AB265" s="5">
        <f t="shared" si="4"/>
        <v>0</v>
      </c>
      <c r="AC265" s="6">
        <f>Z265+AA265</f>
        <v>0</v>
      </c>
      <c r="AD265" s="6">
        <f>(Table134[[#This Row],[Survived]]-AC265)^2</f>
        <v>0</v>
      </c>
      <c r="AK265" s="16"/>
      <c r="AL265" s="16"/>
      <c r="AM265" s="16"/>
      <c r="AN265" s="17"/>
      <c r="AO265" s="17"/>
      <c r="AP265" s="16"/>
      <c r="AQ265" s="17"/>
      <c r="AR265" s="17"/>
    </row>
    <row r="266" spans="1:44" x14ac:dyDescent="0.2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Table1342[[#This Row],[Age]]/$E$1</f>
        <v>0.45</v>
      </c>
      <c r="J266" s="6">
        <f>LOG10(Table1342[[#This Row],[Fare]]+1)</f>
        <v>1.146128035678238</v>
      </c>
      <c r="K266">
        <f>IF(Table1342[[#This Row],[Pclass]]=1,1,0)</f>
        <v>0</v>
      </c>
      <c r="L266">
        <f>IF(Table1342[[#This Row],[Pclass]]=2,1,0)</f>
        <v>1</v>
      </c>
      <c r="M266">
        <f>IF(Table1342[[#This Row],[Embarked]]="S",1,0)</f>
        <v>1</v>
      </c>
      <c r="N266">
        <f>IF(Table1342[[#This Row],[Embarked]]="C",1,0)</f>
        <v>0</v>
      </c>
      <c r="O266">
        <f>IF(Table1342[[#This Row],[Sex]]="male",1,0)</f>
        <v>0</v>
      </c>
      <c r="P266">
        <v>1</v>
      </c>
      <c r="W266" s="5">
        <v>0.66712838780036809</v>
      </c>
      <c r="X266" s="5">
        <v>0.26003071008638423</v>
      </c>
      <c r="Y266" s="5">
        <v>0.56893287370705914</v>
      </c>
      <c r="Z266" s="6">
        <f>IF(W266&lt;0,0,W266)</f>
        <v>0.66712838780036809</v>
      </c>
      <c r="AA266" s="6">
        <f>IF(X266&lt;0,0,X266)</f>
        <v>0.26003071008638423</v>
      </c>
      <c r="AB266" s="5">
        <f t="shared" si="4"/>
        <v>0.56893287370705914</v>
      </c>
      <c r="AC266" s="6">
        <f>Z266+AA266</f>
        <v>0.92715909788675233</v>
      </c>
      <c r="AD266" s="6">
        <f>(Table134[[#This Row],[Survived]]-AC266)^2</f>
        <v>5.3057970206717292E-3</v>
      </c>
      <c r="AK266" s="16"/>
      <c r="AL266" s="16"/>
      <c r="AM266" s="16"/>
      <c r="AN266" s="17"/>
      <c r="AO266" s="17"/>
      <c r="AP266" s="16"/>
      <c r="AQ266" s="17"/>
      <c r="AR266" s="17"/>
    </row>
    <row r="267" spans="1:44" x14ac:dyDescent="0.2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Table1342[[#This Row],[Age]]/$E$1</f>
        <v>0.38750000000000001</v>
      </c>
      <c r="J267" s="6">
        <f>LOG10(Table1342[[#This Row],[Fare]]+1)</f>
        <v>1.3329431601256923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>
        <f>IF(Table1342[[#This Row],[Sex]]="male",1,0)</f>
        <v>0</v>
      </c>
      <c r="P267">
        <v>1</v>
      </c>
      <c r="W267" s="5">
        <v>0.11755515610060872</v>
      </c>
      <c r="X267" s="5">
        <v>0.25046355491801753</v>
      </c>
      <c r="Y267" s="5">
        <v>-0.52669876890012823</v>
      </c>
      <c r="Z267" s="6">
        <f>IF(W267&lt;0,0,W267)</f>
        <v>0.11755515610060872</v>
      </c>
      <c r="AA267" s="6">
        <f>IF(X267&lt;0,0,X267)</f>
        <v>0.25046355491801753</v>
      </c>
      <c r="AB267" s="5">
        <f t="shared" si="4"/>
        <v>0</v>
      </c>
      <c r="AC267" s="6">
        <f>Z267+AA267</f>
        <v>0.36801871101862627</v>
      </c>
      <c r="AD267" s="6">
        <f>(Table134[[#This Row],[Survived]]-AC267)^2</f>
        <v>0.3994003496225586</v>
      </c>
      <c r="AK267" s="16"/>
      <c r="AL267" s="16"/>
      <c r="AM267" s="16"/>
      <c r="AN267" s="17"/>
      <c r="AO267" s="17"/>
      <c r="AP267" s="16"/>
      <c r="AQ267" s="17"/>
      <c r="AR267" s="17"/>
    </row>
    <row r="268" spans="1:44" x14ac:dyDescent="0.2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Table1342[[#This Row],[Age]]/$E$1</f>
        <v>0.2</v>
      </c>
      <c r="J268" s="6">
        <f>LOG10(Table1342[[#This Row],[Fare]]+1)</f>
        <v>1.770698877440231</v>
      </c>
      <c r="K268">
        <f>IF(Table1342[[#This Row],[Pclass]]=1,1,0)</f>
        <v>1</v>
      </c>
      <c r="L268">
        <f>IF(Table1342[[#This Row],[Pclass]]=2,1,0)</f>
        <v>0</v>
      </c>
      <c r="M268">
        <f>IF(Table1342[[#This Row],[Embarked]]="S",1,0)</f>
        <v>0</v>
      </c>
      <c r="N268">
        <f>IF(Table1342[[#This Row],[Embarked]]="C",1,0)</f>
        <v>1</v>
      </c>
      <c r="O268">
        <f>IF(Table1342[[#This Row],[Sex]]="male",1,0)</f>
        <v>0</v>
      </c>
      <c r="P268">
        <v>1</v>
      </c>
      <c r="W268" s="5">
        <v>5.6696888909814669E-2</v>
      </c>
      <c r="X268" s="5">
        <v>0.99777904923616323</v>
      </c>
      <c r="Y268" s="5">
        <v>-0.48429872950505976</v>
      </c>
      <c r="Z268" s="6">
        <f>IF(W268&lt;0,0,W268)</f>
        <v>5.6696888909814669E-2</v>
      </c>
      <c r="AA268" s="6">
        <f>IF(X268&lt;0,0,X268)</f>
        <v>0.99777904923616323</v>
      </c>
      <c r="AB268" s="5">
        <f t="shared" si="4"/>
        <v>0</v>
      </c>
      <c r="AC268" s="6">
        <f>Z268+AA268</f>
        <v>1.0544759381459778</v>
      </c>
      <c r="AD268" s="6">
        <f>(Table134[[#This Row],[Survived]]-AC268)^2</f>
        <v>2.9676278368844038E-3</v>
      </c>
      <c r="AK268" s="16"/>
      <c r="AL268" s="16"/>
      <c r="AM268" s="16"/>
      <c r="AN268" s="17"/>
      <c r="AO268" s="17"/>
      <c r="AP268" s="16"/>
      <c r="AQ268" s="17"/>
      <c r="AR268" s="17"/>
    </row>
    <row r="269" spans="1:44" x14ac:dyDescent="0.2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Table1342[[#This Row],[Age]]/$E$1</f>
        <v>0.56874999999999998</v>
      </c>
      <c r="J269" s="6">
        <f>LOG10(Table1342[[#This Row],[Fare]]+1)</f>
        <v>1.469822015978163</v>
      </c>
      <c r="K269">
        <f>IF(Table1342[[#This Row],[Pclass]]=1,1,0)</f>
        <v>1</v>
      </c>
      <c r="L269">
        <f>IF(Table1342[[#This Row],[Pclass]]=2,1,0)</f>
        <v>0</v>
      </c>
      <c r="M269">
        <f>IF(Table1342[[#This Row],[Embarked]]="S",1,0)</f>
        <v>1</v>
      </c>
      <c r="N269">
        <f>IF(Table1342[[#This Row],[Embarked]]="C",1,0)</f>
        <v>0</v>
      </c>
      <c r="O269">
        <f>IF(Table1342[[#This Row],[Sex]]="male",1,0)</f>
        <v>1</v>
      </c>
      <c r="P269">
        <v>1</v>
      </c>
      <c r="W269" s="5">
        <v>-0.1653543387131656</v>
      </c>
      <c r="X269" s="5">
        <v>0.28523156960950496</v>
      </c>
      <c r="Y269" s="5">
        <v>-1.0804338580385238</v>
      </c>
      <c r="Z269" s="6">
        <f>IF(W269&lt;0,0,W269)</f>
        <v>0</v>
      </c>
      <c r="AA269" s="6">
        <f>IF(X269&lt;0,0,X269)</f>
        <v>0.28523156960950496</v>
      </c>
      <c r="AB269" s="5">
        <f t="shared" si="4"/>
        <v>0</v>
      </c>
      <c r="AC269" s="6">
        <f>Z269+AA269</f>
        <v>0.28523156960950496</v>
      </c>
      <c r="AD269" s="6">
        <f>(Table134[[#This Row],[Survived]]-AC269)^2</f>
        <v>8.135704830190188E-2</v>
      </c>
      <c r="AK269" s="16"/>
      <c r="AL269" s="16"/>
      <c r="AM269" s="16"/>
      <c r="AN269" s="17"/>
      <c r="AO269" s="17"/>
      <c r="AP269" s="16"/>
      <c r="AQ269" s="17"/>
      <c r="AR269" s="17"/>
    </row>
    <row r="270" spans="1:44" x14ac:dyDescent="0.2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Table1342[[#This Row],[Age]]/$E$1</f>
        <v>0.47499999999999998</v>
      </c>
      <c r="J270" s="6">
        <f>LOG10(Table1342[[#This Row],[Fare]]+1)</f>
        <v>2.1888230596841365</v>
      </c>
      <c r="K270">
        <f>IF(Table1342[[#This Row],[Pclass]]=1,1,0)</f>
        <v>1</v>
      </c>
      <c r="L270">
        <f>IF(Table1342[[#This Row],[Pclass]]=2,1,0)</f>
        <v>0</v>
      </c>
      <c r="M270">
        <f>IF(Table1342[[#This Row],[Embarked]]="S",1,0)</f>
        <v>1</v>
      </c>
      <c r="N270">
        <f>IF(Table1342[[#This Row],[Embarked]]="C",1,0)</f>
        <v>0</v>
      </c>
      <c r="O270">
        <f>IF(Table1342[[#This Row],[Sex]]="male",1,0)</f>
        <v>1</v>
      </c>
      <c r="P270">
        <v>1</v>
      </c>
      <c r="W270" s="5">
        <v>-0.3734944117216481</v>
      </c>
      <c r="X270" s="5">
        <v>0.44385707351572767</v>
      </c>
      <c r="Y270" s="5">
        <v>-1.2005184991951461</v>
      </c>
      <c r="Z270" s="6">
        <f>IF(W270&lt;0,0,W270)</f>
        <v>0</v>
      </c>
      <c r="AA270" s="6">
        <f>IF(X270&lt;0,0,X270)</f>
        <v>0.44385707351572767</v>
      </c>
      <c r="AB270" s="5">
        <f t="shared" si="4"/>
        <v>0</v>
      </c>
      <c r="AC270" s="6">
        <f>Z270+AA270</f>
        <v>0.44385707351572767</v>
      </c>
      <c r="AD270" s="6">
        <f>(Table134[[#This Row],[Survived]]-AC270)^2</f>
        <v>0.19700910170994609</v>
      </c>
      <c r="AK270" s="16"/>
      <c r="AL270" s="16"/>
      <c r="AM270" s="16"/>
      <c r="AN270" s="17"/>
      <c r="AO270" s="17"/>
      <c r="AP270" s="16"/>
      <c r="AQ270" s="17"/>
      <c r="AR270" s="17"/>
    </row>
    <row r="271" spans="1:44" x14ac:dyDescent="0.2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Table1342[[#This Row],[Age]]/$E$1</f>
        <v>0.2</v>
      </c>
      <c r="J271" s="6">
        <f>LOG10(Table1342[[#This Row],[Fare]]+1)</f>
        <v>1.2787536009528289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>
        <f>IF(Table1342[[#This Row],[Sex]]="male",1,0)</f>
        <v>1</v>
      </c>
      <c r="P271">
        <v>1</v>
      </c>
      <c r="W271" s="5">
        <v>-0.62341399350463345</v>
      </c>
      <c r="X271" s="5">
        <v>0.13222323963088084</v>
      </c>
      <c r="Y271" s="5">
        <v>-0.9384860873032479</v>
      </c>
      <c r="Z271" s="6">
        <f>IF(W271&lt;0,0,W271)</f>
        <v>0</v>
      </c>
      <c r="AA271" s="6">
        <f>IF(X271&lt;0,0,X271)</f>
        <v>0.13222323963088084</v>
      </c>
      <c r="AB271" s="5">
        <f t="shared" si="4"/>
        <v>0</v>
      </c>
      <c r="AC271" s="6">
        <f>Z271+AA271</f>
        <v>0.13222323963088084</v>
      </c>
      <c r="AD271" s="6">
        <f>(Table134[[#This Row],[Survived]]-AC271)^2</f>
        <v>1.7482985098485337E-2</v>
      </c>
      <c r="AK271" s="16"/>
      <c r="AL271" s="16"/>
      <c r="AM271" s="16"/>
      <c r="AN271" s="17"/>
      <c r="AO271" s="17"/>
      <c r="AP271" s="16"/>
      <c r="AQ271" s="17"/>
      <c r="AR271" s="17"/>
    </row>
    <row r="272" spans="1:44" x14ac:dyDescent="0.2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Table1342[[#This Row],[Age]]/$E$1</f>
        <v>0.36249999999999999</v>
      </c>
      <c r="J272" s="6">
        <f>LOG10(Table1342[[#This Row],[Fare]]+1)</f>
        <v>1.8299466959416359</v>
      </c>
      <c r="K272">
        <f>IF(Table1342[[#This Row],[Pclass]]=1,1,0)</f>
        <v>1</v>
      </c>
      <c r="L272">
        <f>IF(Table1342[[#This Row],[Pclass]]=2,1,0)</f>
        <v>0</v>
      </c>
      <c r="M272">
        <f>IF(Table1342[[#This Row],[Embarked]]="S",1,0)</f>
        <v>1</v>
      </c>
      <c r="N272">
        <f>IF(Table1342[[#This Row],[Embarked]]="C",1,0)</f>
        <v>0</v>
      </c>
      <c r="O272">
        <f>IF(Table1342[[#This Row],[Sex]]="male",1,0)</f>
        <v>1</v>
      </c>
      <c r="P272">
        <v>1</v>
      </c>
      <c r="W272" s="5">
        <v>-0.32279775066124083</v>
      </c>
      <c r="X272" s="5">
        <v>0.43264251827232825</v>
      </c>
      <c r="Y272" s="5">
        <v>-1.0315844371014002</v>
      </c>
      <c r="Z272" s="6">
        <f>IF(W272&lt;0,0,W272)</f>
        <v>0</v>
      </c>
      <c r="AA272" s="6">
        <f>IF(X272&lt;0,0,X272)</f>
        <v>0.43264251827232825</v>
      </c>
      <c r="AB272" s="5">
        <f t="shared" si="4"/>
        <v>0</v>
      </c>
      <c r="AC272" s="6">
        <f>Z272+AA272</f>
        <v>0.43264251827232825</v>
      </c>
      <c r="AD272" s="6">
        <f>(Table134[[#This Row],[Survived]]-AC272)^2</f>
        <v>0.18717954861702188</v>
      </c>
      <c r="AK272" s="16"/>
      <c r="AL272" s="16"/>
      <c r="AM272" s="16"/>
      <c r="AN272" s="17"/>
      <c r="AO272" s="17"/>
      <c r="AP272" s="16"/>
      <c r="AQ272" s="17"/>
      <c r="AR272" s="17"/>
    </row>
    <row r="273" spans="1:44" x14ac:dyDescent="0.2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Table1342[[#This Row],[Age]]/$E$1</f>
        <v>0.51249999999999996</v>
      </c>
      <c r="J273" s="6">
        <f>LOG10(Table1342[[#This Row],[Fare]]+1)</f>
        <v>2.1319392952104246</v>
      </c>
      <c r="K273">
        <f>IF(Table1342[[#This Row],[Pclass]]=1,1,0)</f>
        <v>1</v>
      </c>
      <c r="L273">
        <f>IF(Table1342[[#This Row],[Pclass]]=2,1,0)</f>
        <v>0</v>
      </c>
      <c r="M273">
        <f>IF(Table1342[[#This Row],[Embarked]]="S",1,0)</f>
        <v>0</v>
      </c>
      <c r="N273">
        <f>IF(Table1342[[#This Row],[Embarked]]="C",1,0)</f>
        <v>1</v>
      </c>
      <c r="O273">
        <f>IF(Table1342[[#This Row],[Sex]]="male",1,0)</f>
        <v>0</v>
      </c>
      <c r="P273">
        <v>1</v>
      </c>
      <c r="W273" s="5">
        <v>0.26858123175244103</v>
      </c>
      <c r="X273" s="5">
        <v>0.70348775066201652</v>
      </c>
      <c r="Y273" s="5">
        <v>-0.94745447535741723</v>
      </c>
      <c r="Z273" s="6">
        <f>IF(W273&lt;0,0,W273)</f>
        <v>0.26858123175244103</v>
      </c>
      <c r="AA273" s="6">
        <f>IF(X273&lt;0,0,X273)</f>
        <v>0.70348775066201652</v>
      </c>
      <c r="AB273" s="5">
        <f t="shared" si="4"/>
        <v>0</v>
      </c>
      <c r="AC273" s="6">
        <f>Z273+AA273</f>
        <v>0.97206898241445749</v>
      </c>
      <c r="AD273" s="6">
        <f>(Table134[[#This Row],[Survived]]-AC273)^2</f>
        <v>7.801417433638847E-4</v>
      </c>
      <c r="AK273" s="16"/>
      <c r="AL273" s="16"/>
      <c r="AM273" s="16"/>
      <c r="AN273" s="17"/>
      <c r="AO273" s="17"/>
      <c r="AP273" s="16"/>
      <c r="AQ273" s="17"/>
      <c r="AR273" s="17"/>
    </row>
    <row r="274" spans="1:44" x14ac:dyDescent="0.2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Table1342[[#This Row],[Age]]/$E$1</f>
        <v>0.5625</v>
      </c>
      <c r="J274" s="6">
        <f>LOG10(Table1342[[#This Row],[Fare]]+1)</f>
        <v>0.9566485792052033</v>
      </c>
      <c r="K274">
        <f>IF(Table1342[[#This Row],[Pclass]]=1,1,0)</f>
        <v>0</v>
      </c>
      <c r="L274">
        <f>IF(Table1342[[#This Row],[Pclass]]=2,1,0)</f>
        <v>0</v>
      </c>
      <c r="M274">
        <f>IF(Table1342[[#This Row],[Embarked]]="S",1,0)</f>
        <v>1</v>
      </c>
      <c r="N274">
        <f>IF(Table1342[[#This Row],[Embarked]]="C",1,0)</f>
        <v>0</v>
      </c>
      <c r="O274">
        <f>IF(Table1342[[#This Row],[Sex]]="male",1,0)</f>
        <v>1</v>
      </c>
      <c r="P274">
        <v>1</v>
      </c>
      <c r="W274" s="5">
        <v>-0.40428839459656052</v>
      </c>
      <c r="X274" s="5">
        <v>-8.592265063485538E-2</v>
      </c>
      <c r="Y274" s="5">
        <v>-1.1876548680238159</v>
      </c>
      <c r="Z274" s="6">
        <f>IF(W274&lt;0,0,W274)</f>
        <v>0</v>
      </c>
      <c r="AA274" s="6">
        <f>IF(X274&lt;0,0,X274)</f>
        <v>0</v>
      </c>
      <c r="AB274" s="5">
        <f t="shared" si="4"/>
        <v>0</v>
      </c>
      <c r="AC274" s="6">
        <f>Z274+AA274</f>
        <v>0</v>
      </c>
      <c r="AD274" s="6">
        <f>(Table134[[#This Row],[Survived]]-AC274)^2</f>
        <v>1</v>
      </c>
      <c r="AK274" s="16"/>
      <c r="AL274" s="16"/>
      <c r="AM274" s="16"/>
      <c r="AN274" s="17"/>
      <c r="AO274" s="17"/>
      <c r="AP274" s="16"/>
      <c r="AQ274" s="17"/>
      <c r="AR274" s="17"/>
    </row>
    <row r="275" spans="1:44" x14ac:dyDescent="0.2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Table1342[[#This Row],[Age]]/$E$1</f>
        <v>0.5625</v>
      </c>
      <c r="J275" s="6">
        <f>LOG10(Table1342[[#This Row],[Fare]]+1)</f>
        <v>1.5622928644564746</v>
      </c>
      <c r="K275">
        <f>IF(Table1342[[#This Row],[Pclass]]=1,1,0)</f>
        <v>1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>
        <f>IF(Table1342[[#This Row],[Sex]]="male",1,0)</f>
        <v>1</v>
      </c>
      <c r="P275">
        <v>1</v>
      </c>
      <c r="W275" s="5">
        <v>-0.18360723679839017</v>
      </c>
      <c r="X275" s="5">
        <v>0.29783920873637232</v>
      </c>
      <c r="Y275" s="5">
        <v>-1.1182201946646584</v>
      </c>
      <c r="Z275" s="6">
        <f>IF(W275&lt;0,0,W275)</f>
        <v>0</v>
      </c>
      <c r="AA275" s="6">
        <f>IF(X275&lt;0,0,X275)</f>
        <v>0.29783920873637232</v>
      </c>
      <c r="AB275" s="5">
        <f t="shared" si="4"/>
        <v>0</v>
      </c>
      <c r="AC275" s="6">
        <f>Z275+AA275</f>
        <v>0.29783920873637232</v>
      </c>
      <c r="AD275" s="6">
        <f>(Table134[[#This Row],[Survived]]-AC275)^2</f>
        <v>8.8708194260708362E-2</v>
      </c>
      <c r="AK275" s="16"/>
      <c r="AL275" s="16"/>
      <c r="AM275" s="16"/>
      <c r="AN275" s="17"/>
      <c r="AO275" s="17"/>
      <c r="AP275" s="16"/>
      <c r="AQ275" s="17"/>
      <c r="AR275" s="17"/>
    </row>
    <row r="276" spans="1:44" x14ac:dyDescent="0.2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Table1342[[#This Row],[Age]]/$E$1</f>
        <v>2.5000000000000001E-2</v>
      </c>
      <c r="J276" s="6">
        <f>LOG10(Table1342[[#This Row],[Fare]]+1)</f>
        <v>1.4313637641589874</v>
      </c>
      <c r="K276">
        <f>IF(Table1342[[#This Row],[Pclass]]=1,1,0)</f>
        <v>0</v>
      </c>
      <c r="L276">
        <f>IF(Table1342[[#This Row],[Pclass]]=2,1,0)</f>
        <v>1</v>
      </c>
      <c r="M276">
        <f>IF(Table1342[[#This Row],[Embarked]]="S",1,0)</f>
        <v>1</v>
      </c>
      <c r="N276">
        <f>IF(Table1342[[#This Row],[Embarked]]="C",1,0)</f>
        <v>0</v>
      </c>
      <c r="O276">
        <f>IF(Table1342[[#This Row],[Sex]]="male",1,0)</f>
        <v>1</v>
      </c>
      <c r="P276">
        <v>1</v>
      </c>
      <c r="W276" s="5">
        <v>-0.36567371973444307</v>
      </c>
      <c r="X276" s="5">
        <v>0.42975727928925272</v>
      </c>
      <c r="Y276" s="5">
        <v>0.42628436857458646</v>
      </c>
      <c r="Z276" s="6">
        <f>IF(W276&lt;0,0,W276)</f>
        <v>0</v>
      </c>
      <c r="AA276" s="6">
        <f>IF(X276&lt;0,0,X276)</f>
        <v>0.42975727928925272</v>
      </c>
      <c r="AB276" s="5">
        <f t="shared" si="4"/>
        <v>0.42628436857458646</v>
      </c>
      <c r="AC276" s="6">
        <f>Z276+AA276</f>
        <v>0.42975727928925272</v>
      </c>
      <c r="AD276" s="6">
        <f>(Table134[[#This Row],[Survived]]-AC276)^2</f>
        <v>0.32517676052359523</v>
      </c>
      <c r="AK276" s="16"/>
      <c r="AL276" s="16"/>
      <c r="AM276" s="16"/>
      <c r="AN276" s="17"/>
      <c r="AO276" s="17"/>
      <c r="AP276" s="16"/>
      <c r="AQ276" s="17"/>
      <c r="AR276" s="17"/>
    </row>
    <row r="277" spans="1:44" x14ac:dyDescent="0.2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Table1342[[#This Row],[Age]]/$E$1</f>
        <v>0.3</v>
      </c>
      <c r="J277" s="6">
        <f>LOG10(Table1342[[#This Row],[Fare]]+1)</f>
        <v>2.4216039268698313</v>
      </c>
      <c r="K277">
        <f>IF(Table1342[[#This Row],[Pclass]]=1,1,0)</f>
        <v>1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>
        <f>IF(Table1342[[#This Row],[Sex]]="male",1,0)</f>
        <v>0</v>
      </c>
      <c r="P277">
        <v>1</v>
      </c>
      <c r="W277" s="5">
        <v>0.26730806793503425</v>
      </c>
      <c r="X277" s="5">
        <v>0.61387730345990366</v>
      </c>
      <c r="Y277" s="5">
        <v>-0.26103676693362654</v>
      </c>
      <c r="Z277" s="6">
        <f>IF(W277&lt;0,0,W277)</f>
        <v>0.26730806793503425</v>
      </c>
      <c r="AA277" s="6">
        <f>IF(X277&lt;0,0,X277)</f>
        <v>0.61387730345990366</v>
      </c>
      <c r="AB277" s="5">
        <f t="shared" si="4"/>
        <v>0</v>
      </c>
      <c r="AC277" s="6">
        <f>Z277+AA277</f>
        <v>0.88118537139493791</v>
      </c>
      <c r="AD277" s="6">
        <f>(Table134[[#This Row],[Survived]]-AC277)^2</f>
        <v>1.4116915970558839E-2</v>
      </c>
      <c r="AK277" s="16"/>
      <c r="AL277" s="16"/>
      <c r="AM277" s="16"/>
      <c r="AN277" s="17"/>
      <c r="AO277" s="17"/>
      <c r="AP277" s="16"/>
      <c r="AQ277" s="17"/>
      <c r="AR277" s="17"/>
    </row>
    <row r="278" spans="1:44" x14ac:dyDescent="0.2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Table1342[[#This Row],[Age]]/$E$1</f>
        <v>0.35</v>
      </c>
      <c r="J278" s="6">
        <f>LOG10(Table1342[[#This Row],[Fare]]+1)</f>
        <v>1.146128035678238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>
        <f>IF(Table1342[[#This Row],[Sex]]="male",1,0)</f>
        <v>1</v>
      </c>
      <c r="P278">
        <v>1</v>
      </c>
      <c r="W278" s="5">
        <v>-9.8301380392518983E-2</v>
      </c>
      <c r="X278" s="5">
        <v>0.1556794186780735</v>
      </c>
      <c r="Y278" s="5">
        <v>0.13487791573893687</v>
      </c>
      <c r="Z278" s="6">
        <f>IF(W278&lt;0,0,W278)</f>
        <v>0</v>
      </c>
      <c r="AA278" s="6">
        <f>IF(X278&lt;0,0,X278)</f>
        <v>0.1556794186780735</v>
      </c>
      <c r="AB278" s="5">
        <f t="shared" si="4"/>
        <v>0.13487791573893687</v>
      </c>
      <c r="AC278" s="6">
        <f>Z278+AA278</f>
        <v>0.1556794186780735</v>
      </c>
      <c r="AD278" s="6">
        <f>(Table134[[#This Row],[Survived]]-AC278)^2</f>
        <v>2.4236081399942901E-2</v>
      </c>
      <c r="AK278" s="16"/>
      <c r="AL278" s="16"/>
      <c r="AM278" s="16"/>
      <c r="AN278" s="17"/>
      <c r="AO278" s="17"/>
      <c r="AP278" s="16"/>
      <c r="AQ278" s="17"/>
      <c r="AR278" s="17"/>
    </row>
    <row r="279" spans="1:44" x14ac:dyDescent="0.2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Table1342[[#This Row],[Age]]/$E$1</f>
        <v>0.3125</v>
      </c>
      <c r="J279" s="6">
        <f>LOG10(Table1342[[#This Row],[Fare]]+1)</f>
        <v>1.146128035678238</v>
      </c>
      <c r="K279">
        <f>IF(Table1342[[#This Row],[Pclass]]=1,1,0)</f>
        <v>0</v>
      </c>
      <c r="L279">
        <f>IF(Table1342[[#This Row],[Pclass]]=2,1,0)</f>
        <v>1</v>
      </c>
      <c r="M279">
        <f>IF(Table1342[[#This Row],[Embarked]]="S",1,0)</f>
        <v>1</v>
      </c>
      <c r="N279">
        <f>IF(Table1342[[#This Row],[Embarked]]="C",1,0)</f>
        <v>0</v>
      </c>
      <c r="O279">
        <f>IF(Table1342[[#This Row],[Sex]]="male",1,0)</f>
        <v>1</v>
      </c>
      <c r="P279">
        <v>1</v>
      </c>
      <c r="W279" s="5">
        <v>-0.12618889831671184</v>
      </c>
      <c r="X279" s="5">
        <v>0.1920465010532601</v>
      </c>
      <c r="Y279" s="5">
        <v>0.1531061479624562</v>
      </c>
      <c r="Z279" s="6">
        <f>IF(W279&lt;0,0,W279)</f>
        <v>0</v>
      </c>
      <c r="AA279" s="6">
        <f>IF(X279&lt;0,0,X279)</f>
        <v>0.1920465010532601</v>
      </c>
      <c r="AB279" s="5">
        <f t="shared" si="4"/>
        <v>0.1531061479624562</v>
      </c>
      <c r="AC279" s="6">
        <f>Z279+AA279</f>
        <v>0.1920465010532601</v>
      </c>
      <c r="AD279" s="6">
        <f>(Table134[[#This Row],[Survived]]-AC279)^2</f>
        <v>3.6881858566799833E-2</v>
      </c>
      <c r="AK279" s="16"/>
      <c r="AL279" s="16"/>
      <c r="AM279" s="16"/>
      <c r="AN279" s="17"/>
      <c r="AO279" s="17"/>
      <c r="AP279" s="16"/>
      <c r="AQ279" s="17"/>
      <c r="AR279" s="17"/>
    </row>
    <row r="280" spans="1:44" x14ac:dyDescent="0.2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Table1342[[#This Row],[Age]]/$E$1</f>
        <v>0.45</v>
      </c>
      <c r="J280" s="6">
        <f>LOG10(Table1342[[#This Row],[Fare]]+1)</f>
        <v>1.146128035678238</v>
      </c>
      <c r="K280">
        <f>IF(Table1342[[#This Row],[Pclass]]=1,1,0)</f>
        <v>0</v>
      </c>
      <c r="L280">
        <f>IF(Table1342[[#This Row],[Pclass]]=2,1,0)</f>
        <v>1</v>
      </c>
      <c r="M280">
        <f>IF(Table1342[[#This Row],[Embarked]]="S",1,0)</f>
        <v>1</v>
      </c>
      <c r="N280">
        <f>IF(Table1342[[#This Row],[Embarked]]="C",1,0)</f>
        <v>0</v>
      </c>
      <c r="O280">
        <f>IF(Table1342[[#This Row],[Sex]]="male",1,0)</f>
        <v>1</v>
      </c>
      <c r="P280">
        <v>1</v>
      </c>
      <c r="W280" s="5">
        <v>-2.39346659280045E-2</v>
      </c>
      <c r="X280" s="5">
        <v>5.870053234424244E-2</v>
      </c>
      <c r="Y280" s="5">
        <v>8.6269296476218449E-2</v>
      </c>
      <c r="Z280" s="6">
        <f>IF(W280&lt;0,0,W280)</f>
        <v>0</v>
      </c>
      <c r="AA280" s="6">
        <f>IF(X280&lt;0,0,X280)</f>
        <v>5.870053234424244E-2</v>
      </c>
      <c r="AB280" s="5">
        <f t="shared" si="4"/>
        <v>8.6269296476218449E-2</v>
      </c>
      <c r="AC280" s="6">
        <f>Z280+AA280</f>
        <v>5.870053234424244E-2</v>
      </c>
      <c r="AD280" s="6">
        <f>(Table134[[#This Row],[Survived]]-AC280)^2</f>
        <v>3.4457524974974528E-3</v>
      </c>
      <c r="AK280" s="16"/>
      <c r="AL280" s="16"/>
      <c r="AM280" s="16"/>
      <c r="AN280" s="17"/>
      <c r="AO280" s="17"/>
      <c r="AP280" s="16"/>
      <c r="AQ280" s="17"/>
      <c r="AR280" s="17"/>
    </row>
    <row r="281" spans="1:44" x14ac:dyDescent="0.2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Table1342[[#This Row],[Age]]/$E$1</f>
        <v>0.3</v>
      </c>
      <c r="J281" s="6">
        <f>LOG10(Table1342[[#This Row],[Fare]]+1)</f>
        <v>1.146128035678238</v>
      </c>
      <c r="K281">
        <f>IF(Table1342[[#This Row],[Pclass]]=1,1,0)</f>
        <v>0</v>
      </c>
      <c r="L281">
        <f>IF(Table1342[[#This Row],[Pclass]]=2,1,0)</f>
        <v>1</v>
      </c>
      <c r="M281">
        <f>IF(Table1342[[#This Row],[Embarked]]="S",1,0)</f>
        <v>1</v>
      </c>
      <c r="N281">
        <f>IF(Table1342[[#This Row],[Embarked]]="C",1,0)</f>
        <v>0</v>
      </c>
      <c r="O281">
        <f>IF(Table1342[[#This Row],[Sex]]="male",1,0)</f>
        <v>0</v>
      </c>
      <c r="P281">
        <v>1</v>
      </c>
      <c r="W281" s="5">
        <v>0.55557831610359643</v>
      </c>
      <c r="X281" s="5">
        <v>0.40549903958713079</v>
      </c>
      <c r="Y281" s="5">
        <v>0.64184580260113688</v>
      </c>
      <c r="Z281" s="6">
        <f>IF(W281&lt;0,0,W281)</f>
        <v>0.55557831610359643</v>
      </c>
      <c r="AA281" s="6">
        <f>IF(X281&lt;0,0,X281)</f>
        <v>0.40549903958713079</v>
      </c>
      <c r="AB281" s="5">
        <f t="shared" si="4"/>
        <v>0.64184580260113688</v>
      </c>
      <c r="AC281" s="6">
        <f>Z281+AA281</f>
        <v>0.96107735569072728</v>
      </c>
      <c r="AD281" s="6">
        <f>(Table134[[#This Row],[Survived]]-AC281)^2</f>
        <v>1.5149722400261605E-3</v>
      </c>
      <c r="AK281" s="16"/>
      <c r="AL281" s="16"/>
      <c r="AM281" s="16"/>
      <c r="AN281" s="17"/>
      <c r="AO281" s="17"/>
      <c r="AP281" s="16"/>
      <c r="AQ281" s="17"/>
      <c r="AR281" s="17"/>
    </row>
    <row r="282" spans="1:44" x14ac:dyDescent="0.2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Table1342[[#This Row],[Age]]/$E$1</f>
        <v>0.5</v>
      </c>
      <c r="J282" s="6">
        <f>LOG10(Table1342[[#This Row],[Fare]]+1)</f>
        <v>1.146128035678238</v>
      </c>
      <c r="K282">
        <f>IF(Table1342[[#This Row],[Pclass]]=1,1,0)</f>
        <v>0</v>
      </c>
      <c r="L282">
        <f>IF(Table1342[[#This Row],[Pclass]]=2,1,0)</f>
        <v>1</v>
      </c>
      <c r="M282">
        <f>IF(Table1342[[#This Row],[Embarked]]="S",1,0)</f>
        <v>1</v>
      </c>
      <c r="N282">
        <f>IF(Table1342[[#This Row],[Embarked]]="C",1,0)</f>
        <v>0</v>
      </c>
      <c r="O282">
        <f>IF(Table1342[[#This Row],[Sex]]="male",1,0)</f>
        <v>0</v>
      </c>
      <c r="P282">
        <v>1</v>
      </c>
      <c r="W282" s="5">
        <v>0.70431174503262517</v>
      </c>
      <c r="X282" s="5">
        <v>0.21154126691946873</v>
      </c>
      <c r="Y282" s="5">
        <v>0.54462856407570004</v>
      </c>
      <c r="Z282" s="6">
        <f>IF(W282&lt;0,0,W282)</f>
        <v>0.70431174503262517</v>
      </c>
      <c r="AA282" s="6">
        <f>IF(X282&lt;0,0,X282)</f>
        <v>0.21154126691946873</v>
      </c>
      <c r="AB282" s="5">
        <f t="shared" si="4"/>
        <v>0.54462856407570004</v>
      </c>
      <c r="AC282" s="6">
        <f>Z282+AA282</f>
        <v>0.9158530119520939</v>
      </c>
      <c r="AD282" s="6">
        <f>(Table134[[#This Row],[Survived]]-AC282)^2</f>
        <v>7.0807155975344521E-3</v>
      </c>
      <c r="AK282" s="16"/>
      <c r="AL282" s="16"/>
      <c r="AM282" s="16"/>
      <c r="AN282" s="17"/>
      <c r="AO282" s="17"/>
      <c r="AP282" s="16"/>
      <c r="AQ282" s="17"/>
      <c r="AR282" s="17"/>
    </row>
    <row r="283" spans="1:44" x14ac:dyDescent="0.2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Table1342[[#This Row],[Age]]/$E$1</f>
        <v>3.7499999999999999E-2</v>
      </c>
      <c r="J283" s="6">
        <f>LOG10(Table1342[[#This Row],[Fare]]+1)</f>
        <v>1.2278867046136734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1</v>
      </c>
      <c r="N283">
        <f>IF(Table1342[[#This Row],[Embarked]]="C",1,0)</f>
        <v>0</v>
      </c>
      <c r="O283">
        <f>IF(Table1342[[#This Row],[Sex]]="male",1,0)</f>
        <v>1</v>
      </c>
      <c r="P283">
        <v>1</v>
      </c>
      <c r="W283" s="5">
        <v>-0.8183347345068942</v>
      </c>
      <c r="X283" s="5">
        <v>0.38112202460311606</v>
      </c>
      <c r="Y283" s="5">
        <v>-0.79285146261286998</v>
      </c>
      <c r="Z283" s="6">
        <f>IF(W283&lt;0,0,W283)</f>
        <v>0</v>
      </c>
      <c r="AA283" s="6">
        <f>IF(X283&lt;0,0,X283)</f>
        <v>0.38112202460311606</v>
      </c>
      <c r="AB283" s="5">
        <f t="shared" si="4"/>
        <v>0</v>
      </c>
      <c r="AC283" s="6">
        <f>Z283+AA283</f>
        <v>0.38112202460311606</v>
      </c>
      <c r="AD283" s="6">
        <f>(Table134[[#This Row],[Survived]]-AC283)^2</f>
        <v>0.38300994843134606</v>
      </c>
      <c r="AK283" s="16"/>
      <c r="AL283" s="16"/>
      <c r="AM283" s="16"/>
      <c r="AN283" s="17"/>
      <c r="AO283" s="17"/>
      <c r="AP283" s="16"/>
      <c r="AQ283" s="17"/>
      <c r="AR283" s="17"/>
    </row>
    <row r="284" spans="1:44" x14ac:dyDescent="0.2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Table1342[[#This Row],[Age]]/$E$1</f>
        <v>0.52500000000000002</v>
      </c>
      <c r="J284" s="6">
        <f>LOG10(Table1342[[#This Row],[Fare]]+1)</f>
        <v>0.98508950692638131</v>
      </c>
      <c r="K284">
        <f>IF(Table1342[[#This Row],[Pclass]]=1,1,0)</f>
        <v>0</v>
      </c>
      <c r="L284">
        <f>IF(Table1342[[#This Row],[Pclass]]=2,1,0)</f>
        <v>0</v>
      </c>
      <c r="M284">
        <f>IF(Table1342[[#This Row],[Embarked]]="S",1,0)</f>
        <v>1</v>
      </c>
      <c r="N284">
        <f>IF(Table1342[[#This Row],[Embarked]]="C",1,0)</f>
        <v>0</v>
      </c>
      <c r="O284">
        <f>IF(Table1342[[#This Row],[Sex]]="male",1,0)</f>
        <v>1</v>
      </c>
      <c r="P284">
        <v>1</v>
      </c>
      <c r="W284" s="5">
        <v>-0.43636034701634996</v>
      </c>
      <c r="X284" s="5">
        <v>-4.7542097391151894E-2</v>
      </c>
      <c r="Y284" s="5">
        <v>-1.1819828427252996</v>
      </c>
      <c r="Z284" s="6">
        <f>IF(W284&lt;0,0,W284)</f>
        <v>0</v>
      </c>
      <c r="AA284" s="6">
        <f>IF(X284&lt;0,0,X284)</f>
        <v>0</v>
      </c>
      <c r="AB284" s="5">
        <f t="shared" si="4"/>
        <v>0</v>
      </c>
      <c r="AC284" s="6">
        <f>Z284+AA284</f>
        <v>0</v>
      </c>
      <c r="AD284" s="6">
        <f>(Table134[[#This Row],[Survived]]-AC284)^2</f>
        <v>0</v>
      </c>
      <c r="AK284" s="16"/>
      <c r="AL284" s="16"/>
      <c r="AM284" s="16"/>
      <c r="AN284" s="17"/>
      <c r="AO284" s="17"/>
      <c r="AP284" s="16"/>
      <c r="AQ284" s="17"/>
      <c r="AR284" s="17"/>
    </row>
    <row r="285" spans="1:44" x14ac:dyDescent="0.2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Table1342[[#This Row],[Age]]/$E$1</f>
        <v>0.28749999999999998</v>
      </c>
      <c r="J285" s="6">
        <f>LOG10(Table1342[[#This Row],[Fare]]+1)</f>
        <v>1.0096633166793794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>
        <f>IF(Table1342[[#This Row],[Sex]]="male",1,0)</f>
        <v>1</v>
      </c>
      <c r="P285">
        <v>1</v>
      </c>
      <c r="W285" s="5">
        <v>-0.6165967700673507</v>
      </c>
      <c r="X285" s="5">
        <v>0.18452245653041155</v>
      </c>
      <c r="Y285" s="5">
        <v>-1.0773863092268872</v>
      </c>
      <c r="Z285" s="6">
        <f>IF(W285&lt;0,0,W285)</f>
        <v>0</v>
      </c>
      <c r="AA285" s="6">
        <f>IF(X285&lt;0,0,X285)</f>
        <v>0.18452245653041155</v>
      </c>
      <c r="AB285" s="5">
        <f t="shared" si="4"/>
        <v>0</v>
      </c>
      <c r="AC285" s="6">
        <f>Z285+AA285</f>
        <v>0.18452245653041155</v>
      </c>
      <c r="AD285" s="6">
        <f>(Table134[[#This Row],[Survived]]-AC285)^2</f>
        <v>3.404853696401762E-2</v>
      </c>
      <c r="AK285" s="16"/>
      <c r="AL285" s="16"/>
      <c r="AM285" s="16"/>
      <c r="AN285" s="17"/>
      <c r="AO285" s="17"/>
      <c r="AP285" s="16"/>
      <c r="AQ285" s="17"/>
      <c r="AR285" s="17"/>
    </row>
    <row r="286" spans="1:44" x14ac:dyDescent="0.2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Table1342[[#This Row],[Age]]/$E$1</f>
        <v>0.1875</v>
      </c>
      <c r="J286" s="6">
        <f>LOG10(Table1342[[#This Row],[Fare]]+1)</f>
        <v>0.91535761741483168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0</v>
      </c>
      <c r="N286">
        <f>IF(Table1342[[#This Row],[Embarked]]="C",1,0)</f>
        <v>1</v>
      </c>
      <c r="O286">
        <f>IF(Table1342[[#This Row],[Sex]]="male",1,0)</f>
        <v>1</v>
      </c>
      <c r="P286">
        <v>1</v>
      </c>
      <c r="W286" s="5">
        <v>-0.77868386341082463</v>
      </c>
      <c r="X286" s="5">
        <v>0.3290291433022392</v>
      </c>
      <c r="Y286" s="5">
        <v>-0.8125004187102618</v>
      </c>
      <c r="Z286" s="6">
        <f>IF(W286&lt;0,0,W286)</f>
        <v>0</v>
      </c>
      <c r="AA286" s="6">
        <f>IF(X286&lt;0,0,X286)</f>
        <v>0.3290291433022392</v>
      </c>
      <c r="AB286" s="5">
        <f t="shared" si="4"/>
        <v>0</v>
      </c>
      <c r="AC286" s="6">
        <f>Z286+AA286</f>
        <v>0.3290291433022392</v>
      </c>
      <c r="AD286" s="6">
        <f>(Table134[[#This Row],[Survived]]-AC286)^2</f>
        <v>0.10826017714220545</v>
      </c>
      <c r="AK286" s="16"/>
      <c r="AL286" s="16"/>
      <c r="AM286" s="16"/>
      <c r="AN286" s="17"/>
      <c r="AO286" s="17"/>
      <c r="AP286" s="16"/>
      <c r="AQ286" s="17"/>
      <c r="AR286" s="17"/>
    </row>
    <row r="287" spans="1:44" x14ac:dyDescent="0.2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Table1342[[#This Row],[Age]]/$E$1</f>
        <v>0.3125</v>
      </c>
      <c r="J287" s="6">
        <f>LOG10(Table1342[[#This Row],[Fare]]+1)</f>
        <v>1.2741578492636798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1</v>
      </c>
      <c r="N287">
        <f>IF(Table1342[[#This Row],[Embarked]]="C",1,0)</f>
        <v>0</v>
      </c>
      <c r="O287">
        <f>IF(Table1342[[#This Row],[Sex]]="male",1,0)</f>
        <v>1</v>
      </c>
      <c r="P287">
        <v>1</v>
      </c>
      <c r="W287" s="5">
        <v>-0.58799735753552307</v>
      </c>
      <c r="X287" s="5">
        <v>0.10089960976159806</v>
      </c>
      <c r="Y287" s="5">
        <v>-1.0987251659340334</v>
      </c>
      <c r="Z287" s="6">
        <f>IF(W287&lt;0,0,W287)</f>
        <v>0</v>
      </c>
      <c r="AA287" s="6">
        <f>IF(X287&lt;0,0,X287)</f>
        <v>0.10089960976159806</v>
      </c>
      <c r="AB287" s="5">
        <f t="shared" si="4"/>
        <v>0</v>
      </c>
      <c r="AC287" s="6">
        <f>Z287+AA287</f>
        <v>0.10089960976159806</v>
      </c>
      <c r="AD287" s="6">
        <f>(Table134[[#This Row],[Survived]]-AC287)^2</f>
        <v>1.0180731250042775E-2</v>
      </c>
      <c r="AK287" s="16"/>
      <c r="AL287" s="16"/>
      <c r="AM287" s="16"/>
      <c r="AN287" s="17"/>
      <c r="AO287" s="17"/>
      <c r="AP287" s="16"/>
      <c r="AQ287" s="17"/>
      <c r="AR287" s="17"/>
    </row>
    <row r="288" spans="1:44" x14ac:dyDescent="0.2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Table1342[[#This Row],[Age]]/$E$1</f>
        <v>0.35</v>
      </c>
      <c r="J288" s="6">
        <f>LOG10(Table1342[[#This Row],[Fare]]+1)</f>
        <v>1.0211892990699381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>
        <f>IF(Table1342[[#This Row],[Sex]]="male",1,0)</f>
        <v>1</v>
      </c>
      <c r="P288">
        <v>1</v>
      </c>
      <c r="W288" s="5">
        <v>-0.57181335921951837</v>
      </c>
      <c r="X288" s="5">
        <v>0.1247266326270573</v>
      </c>
      <c r="Y288" s="5">
        <v>-1.1128552299921515</v>
      </c>
      <c r="Z288" s="6">
        <f>IF(W288&lt;0,0,W288)</f>
        <v>0</v>
      </c>
      <c r="AA288" s="6">
        <f>IF(X288&lt;0,0,X288)</f>
        <v>0.1247266326270573</v>
      </c>
      <c r="AB288" s="5">
        <f t="shared" si="4"/>
        <v>0</v>
      </c>
      <c r="AC288" s="6">
        <f>Z288+AA288</f>
        <v>0.1247266326270573</v>
      </c>
      <c r="AD288" s="6">
        <f>(Table134[[#This Row],[Survived]]-AC288)^2</f>
        <v>1.5556732886484915E-2</v>
      </c>
      <c r="AK288" s="16"/>
      <c r="AL288" s="16"/>
      <c r="AM288" s="16"/>
      <c r="AN288" s="17"/>
      <c r="AO288" s="17"/>
      <c r="AP288" s="16"/>
      <c r="AQ288" s="17"/>
      <c r="AR288" s="17"/>
    </row>
    <row r="289" spans="1:44" x14ac:dyDescent="0.2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Table1342[[#This Row],[Age]]/$E$1</f>
        <v>0.27500000000000002</v>
      </c>
      <c r="J289" s="6">
        <f>LOG10(Table1342[[#This Row],[Fare]]+1)</f>
        <v>1.7481880270062005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1</v>
      </c>
      <c r="N289">
        <f>IF(Table1342[[#This Row],[Embarked]]="C",1,0)</f>
        <v>0</v>
      </c>
      <c r="O289">
        <f>IF(Table1342[[#This Row],[Sex]]="male",1,0)</f>
        <v>0</v>
      </c>
      <c r="P289">
        <v>1</v>
      </c>
      <c r="W289" s="5">
        <v>0.2336646183904105</v>
      </c>
      <c r="X289" s="5">
        <v>0.80795033820209761</v>
      </c>
      <c r="Y289" s="5">
        <v>-0.42610448455907368</v>
      </c>
      <c r="Z289" s="6">
        <f>IF(W289&lt;0,0,W289)</f>
        <v>0.2336646183904105</v>
      </c>
      <c r="AA289" s="6">
        <f>IF(X289&lt;0,0,X289)</f>
        <v>0.80795033820209761</v>
      </c>
      <c r="AB289" s="5">
        <f t="shared" si="4"/>
        <v>0</v>
      </c>
      <c r="AC289" s="6">
        <f>Z289+AA289</f>
        <v>1.0416149565925081</v>
      </c>
      <c r="AD289" s="6">
        <f>(Table134[[#This Row],[Survived]]-AC289)^2</f>
        <v>1.7318046121963361E-3</v>
      </c>
      <c r="AK289" s="16"/>
      <c r="AL289" s="16"/>
      <c r="AM289" s="16"/>
      <c r="AN289" s="17"/>
      <c r="AO289" s="17"/>
      <c r="AP289" s="16"/>
      <c r="AQ289" s="17"/>
      <c r="AR289" s="17"/>
    </row>
    <row r="290" spans="1:44" x14ac:dyDescent="0.2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Table1342[[#This Row],[Age]]/$E$1</f>
        <v>0.47499999999999998</v>
      </c>
      <c r="J290" s="6">
        <f>LOG10(Table1342[[#This Row],[Fare]]+1)</f>
        <v>1.146128035678238</v>
      </c>
      <c r="K290">
        <f>IF(Table1342[[#This Row],[Pclass]]=1,1,0)</f>
        <v>0</v>
      </c>
      <c r="L290">
        <f>IF(Table1342[[#This Row],[Pclass]]=2,1,0)</f>
        <v>1</v>
      </c>
      <c r="M290">
        <f>IF(Table1342[[#This Row],[Embarked]]="S",1,0)</f>
        <v>1</v>
      </c>
      <c r="N290">
        <f>IF(Table1342[[#This Row],[Embarked]]="C",1,0)</f>
        <v>0</v>
      </c>
      <c r="O290">
        <f>IF(Table1342[[#This Row],[Sex]]="male",1,0)</f>
        <v>0</v>
      </c>
      <c r="P290">
        <v>1</v>
      </c>
      <c r="W290" s="5">
        <v>0.68572006641649663</v>
      </c>
      <c r="X290" s="5">
        <v>0.23578598850292648</v>
      </c>
      <c r="Y290" s="5">
        <v>0.55678071889137959</v>
      </c>
      <c r="Z290" s="6">
        <f>IF(W290&lt;0,0,W290)</f>
        <v>0.68572006641649663</v>
      </c>
      <c r="AA290" s="6">
        <f>IF(X290&lt;0,0,X290)</f>
        <v>0.23578598850292648</v>
      </c>
      <c r="AB290" s="5">
        <f t="shared" si="4"/>
        <v>0.55678071889137959</v>
      </c>
      <c r="AC290" s="6">
        <f>Z290+AA290</f>
        <v>0.92150605491942317</v>
      </c>
      <c r="AD290" s="6">
        <f>(Table134[[#This Row],[Survived]]-AC290)^2</f>
        <v>0.84917340925315898</v>
      </c>
      <c r="AK290" s="16"/>
      <c r="AL290" s="16"/>
      <c r="AM290" s="16"/>
      <c r="AN290" s="17"/>
      <c r="AO290" s="17"/>
      <c r="AP290" s="16"/>
      <c r="AQ290" s="17"/>
      <c r="AR290" s="17"/>
    </row>
    <row r="291" spans="1:44" x14ac:dyDescent="0.2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Table1342[[#This Row],[Age]]/$E$1</f>
        <v>0.5</v>
      </c>
      <c r="J291" s="6">
        <f>LOG10(Table1342[[#This Row],[Fare]]+1)</f>
        <v>1.4608978427565478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>
        <f>IF(Table1342[[#This Row],[Sex]]="male",1,0)</f>
        <v>1</v>
      </c>
      <c r="P291">
        <v>1</v>
      </c>
      <c r="W291" s="5">
        <v>-0.6065809305550881</v>
      </c>
      <c r="X291" s="5">
        <v>-4.9063210177713312E-4</v>
      </c>
      <c r="Y291" s="5">
        <v>-0.66522082556521944</v>
      </c>
      <c r="Z291" s="6">
        <f>IF(W291&lt;0,0,W291)</f>
        <v>0</v>
      </c>
      <c r="AA291" s="6">
        <f>IF(X291&lt;0,0,X291)</f>
        <v>0</v>
      </c>
      <c r="AB291" s="5">
        <f t="shared" si="4"/>
        <v>0</v>
      </c>
      <c r="AC291" s="6">
        <f>Z291+AA291</f>
        <v>0</v>
      </c>
      <c r="AD291" s="6">
        <f>(Table134[[#This Row],[Survived]]-AC291)^2</f>
        <v>0</v>
      </c>
      <c r="AK291" s="16"/>
      <c r="AL291" s="16"/>
      <c r="AM291" s="16"/>
      <c r="AN291" s="17"/>
      <c r="AO291" s="17"/>
      <c r="AP291" s="16"/>
      <c r="AQ291" s="17"/>
      <c r="AR291" s="17"/>
    </row>
    <row r="292" spans="1:44" x14ac:dyDescent="0.2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Table1342[[#This Row],[Age]]/$E$1</f>
        <v>0.36249999999999999</v>
      </c>
      <c r="J292" s="6">
        <f>LOG10(Table1342[[#This Row],[Fare]]+1)</f>
        <v>1.4581965327411079</v>
      </c>
      <c r="K292">
        <f>IF(Table1342[[#This Row],[Pclass]]=1,1,0)</f>
        <v>0</v>
      </c>
      <c r="L292">
        <f>IF(Table1342[[#This Row],[Pclass]]=2,1,0)</f>
        <v>1</v>
      </c>
      <c r="M292">
        <f>IF(Table1342[[#This Row],[Embarked]]="S",1,0)</f>
        <v>0</v>
      </c>
      <c r="N292">
        <f>IF(Table1342[[#This Row],[Embarked]]="C",1,0)</f>
        <v>1</v>
      </c>
      <c r="O292">
        <f>IF(Table1342[[#This Row],[Sex]]="male",1,0)</f>
        <v>1</v>
      </c>
      <c r="P292">
        <v>1</v>
      </c>
      <c r="W292" s="5">
        <v>-0.20387796697658364</v>
      </c>
      <c r="X292" s="5">
        <v>0.20304781808141248</v>
      </c>
      <c r="Y292" s="5">
        <v>1.3899469911123397E-2</v>
      </c>
      <c r="Z292" s="6">
        <f>IF(W292&lt;0,0,W292)</f>
        <v>0</v>
      </c>
      <c r="AA292" s="6">
        <f>IF(X292&lt;0,0,X292)</f>
        <v>0.20304781808141248</v>
      </c>
      <c r="AB292" s="5">
        <f t="shared" si="4"/>
        <v>1.3899469911123397E-2</v>
      </c>
      <c r="AC292" s="6">
        <f>Z292+AA292</f>
        <v>0.20304781808141248</v>
      </c>
      <c r="AD292" s="6">
        <f>(Table134[[#This Row],[Survived]]-AC292)^2</f>
        <v>4.1228416427622379E-2</v>
      </c>
      <c r="AK292" s="16"/>
      <c r="AL292" s="16"/>
      <c r="AM292" s="16"/>
      <c r="AN292" s="17"/>
      <c r="AO292" s="17"/>
      <c r="AP292" s="16"/>
      <c r="AQ292" s="17"/>
      <c r="AR292" s="17"/>
    </row>
    <row r="293" spans="1:44" x14ac:dyDescent="0.2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Table1342[[#This Row],[Age]]/$E$1</f>
        <v>0.5625</v>
      </c>
      <c r="J293" s="6">
        <f>LOG10(Table1342[[#This Row],[Fare]]+1)</f>
        <v>1.1890465283525415</v>
      </c>
      <c r="K293">
        <f>IF(Table1342[[#This Row],[Pclass]]=1,1,0)</f>
        <v>0</v>
      </c>
      <c r="L293">
        <f>IF(Table1342[[#This Row],[Pclass]]=2,1,0)</f>
        <v>0</v>
      </c>
      <c r="M293">
        <f>IF(Table1342[[#This Row],[Embarked]]="S",1,0)</f>
        <v>0</v>
      </c>
      <c r="N293">
        <f>IF(Table1342[[#This Row],[Embarked]]="C",1,0)</f>
        <v>1</v>
      </c>
      <c r="O293">
        <f>IF(Table1342[[#This Row],[Sex]]="male",1,0)</f>
        <v>0</v>
      </c>
      <c r="P293">
        <v>1</v>
      </c>
      <c r="W293" s="5">
        <v>0.10206520428858579</v>
      </c>
      <c r="X293" s="5">
        <v>0.26416723213705606</v>
      </c>
      <c r="Y293" s="5">
        <v>-0.74053169721803913</v>
      </c>
      <c r="Z293" s="6">
        <f>IF(W293&lt;0,0,W293)</f>
        <v>0.10206520428858579</v>
      </c>
      <c r="AA293" s="6">
        <f>IF(X293&lt;0,0,X293)</f>
        <v>0.26416723213705606</v>
      </c>
      <c r="AB293" s="5">
        <f t="shared" si="4"/>
        <v>0</v>
      </c>
      <c r="AC293" s="6">
        <f>Z293+AA293</f>
        <v>0.36623243642564185</v>
      </c>
      <c r="AD293" s="6">
        <f>(Table134[[#This Row],[Survived]]-AC293)^2</f>
        <v>0.13412619749026181</v>
      </c>
      <c r="AK293" s="16"/>
      <c r="AL293" s="16"/>
      <c r="AM293" s="16"/>
      <c r="AN293" s="17"/>
      <c r="AO293" s="17"/>
      <c r="AP293" s="16"/>
      <c r="AQ293" s="17"/>
      <c r="AR293" s="17"/>
    </row>
    <row r="294" spans="1:44" x14ac:dyDescent="0.2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Table1342[[#This Row],[Age]]/$E$1</f>
        <v>0.4375</v>
      </c>
      <c r="J294" s="6">
        <f>LOG10(Table1342[[#This Row],[Fare]]+1)</f>
        <v>0.90579588036786851</v>
      </c>
      <c r="K294">
        <f>IF(Table1342[[#This Row],[Pclass]]=1,1,0)</f>
        <v>0</v>
      </c>
      <c r="L294">
        <f>IF(Table1342[[#This Row],[Pclass]]=2,1,0)</f>
        <v>0</v>
      </c>
      <c r="M294">
        <f>IF(Table1342[[#This Row],[Embarked]]="S",1,0)</f>
        <v>1</v>
      </c>
      <c r="N294">
        <f>IF(Table1342[[#This Row],[Embarked]]="C",1,0)</f>
        <v>0</v>
      </c>
      <c r="O294">
        <f>IF(Table1342[[#This Row],[Sex]]="male",1,0)</f>
        <v>1</v>
      </c>
      <c r="P294">
        <v>1</v>
      </c>
      <c r="W294" s="5">
        <v>-0.48976497170779421</v>
      </c>
      <c r="X294" s="5">
        <v>3.1700848710088936E-2</v>
      </c>
      <c r="Y294" s="5">
        <v>-1.1044434546569886</v>
      </c>
      <c r="Z294" s="6">
        <f>IF(W294&lt;0,0,W294)</f>
        <v>0</v>
      </c>
      <c r="AA294" s="6">
        <f>IF(X294&lt;0,0,X294)</f>
        <v>3.1700848710088936E-2</v>
      </c>
      <c r="AB294" s="5">
        <f t="shared" si="4"/>
        <v>0</v>
      </c>
      <c r="AC294" s="6">
        <f>Z294+AA294</f>
        <v>3.1700848710088936E-2</v>
      </c>
      <c r="AD294" s="6">
        <f>(Table134[[#This Row],[Survived]]-AC294)^2</f>
        <v>1.0049438089399473E-3</v>
      </c>
      <c r="AK294" s="16"/>
      <c r="AL294" s="16"/>
      <c r="AM294" s="16"/>
      <c r="AN294" s="17"/>
      <c r="AO294" s="17"/>
      <c r="AP294" s="16"/>
      <c r="AQ294" s="17"/>
      <c r="AR294" s="17"/>
    </row>
    <row r="295" spans="1:44" x14ac:dyDescent="0.2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Table1342[[#This Row],[Age]]/$E$1</f>
        <v>0.375</v>
      </c>
      <c r="J295" s="6">
        <f>LOG10(Table1342[[#This Row],[Fare]]+1)</f>
        <v>0.91645394854992512</v>
      </c>
      <c r="K295">
        <f>IF(Table1342[[#This Row],[Pclass]]=1,1,0)</f>
        <v>0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>
        <f>IF(Table1342[[#This Row],[Sex]]="male",1,0)</f>
        <v>1</v>
      </c>
      <c r="P295">
        <v>1</v>
      </c>
      <c r="W295" s="5">
        <v>-0.53781226014000605</v>
      </c>
      <c r="X295" s="5">
        <v>9.3067188878297902E-2</v>
      </c>
      <c r="Y295" s="5">
        <v>-1.0787684313396293</v>
      </c>
      <c r="Z295" s="6">
        <f>IF(W295&lt;0,0,W295)</f>
        <v>0</v>
      </c>
      <c r="AA295" s="6">
        <f>IF(X295&lt;0,0,X295)</f>
        <v>9.3067188878297902E-2</v>
      </c>
      <c r="AB295" s="5">
        <f t="shared" si="4"/>
        <v>0</v>
      </c>
      <c r="AC295" s="6">
        <f>Z295+AA295</f>
        <v>9.3067188878297902E-2</v>
      </c>
      <c r="AD295" s="6">
        <f>(Table134[[#This Row],[Survived]]-AC295)^2</f>
        <v>8.6615016457087766E-3</v>
      </c>
      <c r="AK295" s="16"/>
      <c r="AL295" s="16"/>
      <c r="AM295" s="16"/>
      <c r="AN295" s="17"/>
      <c r="AO295" s="17"/>
      <c r="AP295" s="16"/>
      <c r="AQ295" s="17"/>
      <c r="AR295" s="17"/>
    </row>
    <row r="296" spans="1:44" x14ac:dyDescent="0.2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Table1342[[#This Row],[Age]]/$E$1</f>
        <v>0.75</v>
      </c>
      <c r="J296" s="6">
        <f>LOG10(Table1342[[#This Row],[Fare]]+1)</f>
        <v>1.8822398480188234</v>
      </c>
      <c r="K296">
        <f>IF(Table1342[[#This Row],[Pclass]]=1,1,0)</f>
        <v>1</v>
      </c>
      <c r="L296">
        <f>IF(Table1342[[#This Row],[Pclass]]=2,1,0)</f>
        <v>0</v>
      </c>
      <c r="M296">
        <f>IF(Table1342[[#This Row],[Embarked]]="S",1,0)</f>
        <v>0</v>
      </c>
      <c r="N296">
        <f>IF(Table1342[[#This Row],[Embarked]]="C",1,0)</f>
        <v>1</v>
      </c>
      <c r="O296">
        <f>IF(Table1342[[#This Row],[Sex]]="male",1,0)</f>
        <v>0</v>
      </c>
      <c r="P296">
        <v>1</v>
      </c>
      <c r="W296" s="5">
        <v>0.53086184087952859</v>
      </c>
      <c r="X296" s="5">
        <v>0.3773824909724901</v>
      </c>
      <c r="Y296" s="5">
        <v>-0.84507837059732283</v>
      </c>
      <c r="Z296" s="6">
        <f>IF(W296&lt;0,0,W296)</f>
        <v>0.53086184087952859</v>
      </c>
      <c r="AA296" s="6">
        <f>IF(X296&lt;0,0,X296)</f>
        <v>0.3773824909724901</v>
      </c>
      <c r="AB296" s="5">
        <f t="shared" si="4"/>
        <v>0</v>
      </c>
      <c r="AC296" s="6">
        <f>Z296+AA296</f>
        <v>0.90824433185201869</v>
      </c>
      <c r="AD296" s="6">
        <f>(Table134[[#This Row],[Survived]]-AC296)^2</f>
        <v>8.4191026372824711E-3</v>
      </c>
      <c r="AK296" s="16"/>
      <c r="AL296" s="16"/>
      <c r="AM296" s="16"/>
      <c r="AN296" s="17"/>
      <c r="AO296" s="17"/>
      <c r="AP296" s="16"/>
      <c r="AQ296" s="17"/>
      <c r="AR296" s="17"/>
    </row>
    <row r="297" spans="1:44" x14ac:dyDescent="0.2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Table1342[[#This Row],[Age]]/$E$1</f>
        <v>0.3</v>
      </c>
      <c r="J297" s="6">
        <f>LOG10(Table1342[[#This Row],[Fare]]+1)</f>
        <v>1.8469553250198238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0</v>
      </c>
      <c r="N297">
        <f>IF(Table1342[[#This Row],[Embarked]]="C",1,0)</f>
        <v>1</v>
      </c>
      <c r="O297">
        <f>IF(Table1342[[#This Row],[Sex]]="male",1,0)</f>
        <v>0</v>
      </c>
      <c r="P297">
        <v>1</v>
      </c>
      <c r="W297" s="5">
        <v>0.15248086144892842</v>
      </c>
      <c r="X297" s="5">
        <v>0.88939249013994437</v>
      </c>
      <c r="Y297" s="5">
        <v>-0.71834537257279774</v>
      </c>
      <c r="Z297" s="6">
        <f>IF(W297&lt;0,0,W297)</f>
        <v>0.15248086144892842</v>
      </c>
      <c r="AA297" s="6">
        <f>IF(X297&lt;0,0,X297)</f>
        <v>0.88939249013994437</v>
      </c>
      <c r="AB297" s="5">
        <f t="shared" si="4"/>
        <v>0</v>
      </c>
      <c r="AC297" s="6">
        <f>Z297+AA297</f>
        <v>1.0418733515888727</v>
      </c>
      <c r="AD297" s="6">
        <f>(Table134[[#This Row],[Survived]]-AC297)^2</f>
        <v>1.7533775732853506E-3</v>
      </c>
      <c r="AK297" s="16"/>
      <c r="AL297" s="16"/>
      <c r="AM297" s="16"/>
      <c r="AN297" s="17"/>
      <c r="AO297" s="17"/>
      <c r="AP297" s="16"/>
      <c r="AQ297" s="17"/>
      <c r="AR297" s="17"/>
    </row>
    <row r="298" spans="1:44" x14ac:dyDescent="0.2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Table1342[[#This Row],[Age]]/$E$1</f>
        <v>0.3125</v>
      </c>
      <c r="J298" s="6">
        <f>LOG10(Table1342[[#This Row],[Fare]]+1)</f>
        <v>1.7516000860444023</v>
      </c>
      <c r="K298">
        <f>IF(Table1342[[#This Row],[Pclass]]=1,1,0)</f>
        <v>1</v>
      </c>
      <c r="L298">
        <f>IF(Table1342[[#This Row],[Pclass]]=2,1,0)</f>
        <v>0</v>
      </c>
      <c r="M298">
        <f>IF(Table1342[[#This Row],[Embarked]]="S",1,0)</f>
        <v>0</v>
      </c>
      <c r="N298">
        <f>IF(Table1342[[#This Row],[Embarked]]="C",1,0)</f>
        <v>1</v>
      </c>
      <c r="O298">
        <f>IF(Table1342[[#This Row],[Sex]]="male",1,0)</f>
        <v>1</v>
      </c>
      <c r="P298">
        <v>1</v>
      </c>
      <c r="W298" s="5">
        <v>-0.46633492424695644</v>
      </c>
      <c r="X298" s="5">
        <v>0.59108632016504592</v>
      </c>
      <c r="Y298" s="5">
        <v>-1.0574039088294673</v>
      </c>
      <c r="Z298" s="6">
        <f>IF(W298&lt;0,0,W298)</f>
        <v>0</v>
      </c>
      <c r="AA298" s="6">
        <f>IF(X298&lt;0,0,X298)</f>
        <v>0.59108632016504592</v>
      </c>
      <c r="AB298" s="5">
        <f t="shared" si="4"/>
        <v>0</v>
      </c>
      <c r="AC298" s="6">
        <f>Z298+AA298</f>
        <v>0.59108632016504592</v>
      </c>
      <c r="AD298" s="6">
        <f>(Table134[[#This Row],[Survived]]-AC298)^2</f>
        <v>0.16721039755616332</v>
      </c>
      <c r="AK298" s="16"/>
      <c r="AL298" s="16"/>
      <c r="AM298" s="16"/>
      <c r="AN298" s="17"/>
      <c r="AO298" s="17"/>
      <c r="AP298" s="16"/>
      <c r="AQ298" s="17"/>
      <c r="AR298" s="17"/>
    </row>
    <row r="299" spans="1:44" x14ac:dyDescent="0.2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Table1342[[#This Row],[Age]]/$E$1</f>
        <v>0.22500000000000001</v>
      </c>
      <c r="J299" s="6">
        <f>LOG10(Table1342[[#This Row],[Fare]]+1)</f>
        <v>0.87481799035902574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1</v>
      </c>
      <c r="N299">
        <f>IF(Table1342[[#This Row],[Embarked]]="C",1,0)</f>
        <v>0</v>
      </c>
      <c r="O299">
        <f>IF(Table1342[[#This Row],[Sex]]="male",1,0)</f>
        <v>1</v>
      </c>
      <c r="P299">
        <v>1</v>
      </c>
      <c r="W299" s="5">
        <v>-0.59431447130102499</v>
      </c>
      <c r="X299" s="5">
        <v>0.15748493471471697</v>
      </c>
      <c r="Y299" s="5">
        <v>-0.87989057264941972</v>
      </c>
      <c r="Z299" s="6">
        <f>IF(W299&lt;0,0,W299)</f>
        <v>0</v>
      </c>
      <c r="AA299" s="6">
        <f>IF(X299&lt;0,0,X299)</f>
        <v>0.15748493471471697</v>
      </c>
      <c r="AB299" s="5">
        <f t="shared" si="4"/>
        <v>0</v>
      </c>
      <c r="AC299" s="6">
        <f>Z299+AA299</f>
        <v>0.15748493471471697</v>
      </c>
      <c r="AD299" s="6">
        <f>(Table134[[#This Row],[Survived]]-AC299)^2</f>
        <v>2.4801504662098666E-2</v>
      </c>
      <c r="AK299" s="16"/>
      <c r="AL299" s="16"/>
      <c r="AM299" s="16"/>
      <c r="AN299" s="17"/>
      <c r="AO299" s="17"/>
      <c r="AP299" s="16"/>
      <c r="AQ299" s="17"/>
      <c r="AR299" s="17"/>
    </row>
    <row r="300" spans="1:44" x14ac:dyDescent="0.2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Table1342[[#This Row],[Age]]/$E$1</f>
        <v>0.23749999999999999</v>
      </c>
      <c r="J300" s="6">
        <f>LOG10(Table1342[[#This Row],[Fare]]+1)</f>
        <v>0.9566485792052033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>
        <f>IF(Table1342[[#This Row],[Sex]]="male",1,0)</f>
        <v>1</v>
      </c>
      <c r="P300">
        <v>1</v>
      </c>
      <c r="W300" s="5">
        <v>-0.64598021660623228</v>
      </c>
      <c r="X300" s="5">
        <v>0.22925872995009533</v>
      </c>
      <c r="Y300" s="5">
        <v>-1.0296768554199809</v>
      </c>
      <c r="Z300" s="6">
        <f>IF(W300&lt;0,0,W300)</f>
        <v>0</v>
      </c>
      <c r="AA300" s="6">
        <f>IF(X300&lt;0,0,X300)</f>
        <v>0.22925872995009533</v>
      </c>
      <c r="AB300" s="5">
        <f t="shared" si="4"/>
        <v>0</v>
      </c>
      <c r="AC300" s="6">
        <f>Z300+AA300</f>
        <v>0.22925872995009533</v>
      </c>
      <c r="AD300" s="6">
        <f>(Table134[[#This Row],[Survived]]-AC300)^2</f>
        <v>5.2559565258330734E-2</v>
      </c>
      <c r="AK300" s="16"/>
      <c r="AL300" s="16"/>
      <c r="AM300" s="16"/>
      <c r="AN300" s="17"/>
      <c r="AO300" s="17"/>
      <c r="AP300" s="16"/>
      <c r="AQ300" s="17"/>
      <c r="AR300" s="17"/>
    </row>
    <row r="301" spans="1:44" x14ac:dyDescent="0.2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Table1342[[#This Row],[Age]]/$E$1</f>
        <v>0.27500000000000002</v>
      </c>
      <c r="J301" s="6">
        <f>LOG10(Table1342[[#This Row],[Fare]]+1)</f>
        <v>2.1355565576455011</v>
      </c>
      <c r="K301">
        <f>IF(Table1342[[#This Row],[Pclass]]=1,1,0)</f>
        <v>1</v>
      </c>
      <c r="L301">
        <f>IF(Table1342[[#This Row],[Pclass]]=2,1,0)</f>
        <v>0</v>
      </c>
      <c r="M301">
        <f>IF(Table1342[[#This Row],[Embarked]]="S",1,0)</f>
        <v>0</v>
      </c>
      <c r="N301">
        <f>IF(Table1342[[#This Row],[Embarked]]="C",1,0)</f>
        <v>1</v>
      </c>
      <c r="O301">
        <f>IF(Table1342[[#This Row],[Sex]]="male",1,0)</f>
        <v>1</v>
      </c>
      <c r="P301">
        <v>1</v>
      </c>
      <c r="W301" s="5">
        <v>-0.59963496657816295</v>
      </c>
      <c r="X301" s="5">
        <v>0.73273851147055435</v>
      </c>
      <c r="Y301" s="5">
        <v>-1.3162695443604313</v>
      </c>
      <c r="Z301" s="6">
        <f>IF(W301&lt;0,0,W301)</f>
        <v>0</v>
      </c>
      <c r="AA301" s="6">
        <f>IF(X301&lt;0,0,X301)</f>
        <v>0.73273851147055435</v>
      </c>
      <c r="AB301" s="5">
        <f t="shared" si="4"/>
        <v>0</v>
      </c>
      <c r="AC301" s="6">
        <f>Z301+AA301</f>
        <v>0.73273851147055435</v>
      </c>
      <c r="AD301" s="6">
        <f>(Table134[[#This Row],[Survived]]-AC301)^2</f>
        <v>0.53690572619208377</v>
      </c>
      <c r="AK301" s="16"/>
      <c r="AL301" s="16"/>
      <c r="AM301" s="16"/>
      <c r="AN301" s="17"/>
      <c r="AO301" s="17"/>
      <c r="AP301" s="16"/>
      <c r="AQ301" s="17"/>
      <c r="AR301" s="17"/>
    </row>
    <row r="302" spans="1:44" x14ac:dyDescent="0.2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Table1342[[#This Row],[Age]]/$E$1</f>
        <v>3.7499999999999999E-2</v>
      </c>
      <c r="J302" s="6">
        <f>LOG10(Table1342[[#This Row],[Fare]]+1)</f>
        <v>1.3439007122496063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>
        <f>IF(Table1342[[#This Row],[Sex]]="male",1,0)</f>
        <v>0</v>
      </c>
      <c r="P302">
        <v>1</v>
      </c>
      <c r="W302" s="5">
        <v>-4.6496342752246136E-2</v>
      </c>
      <c r="X302" s="5">
        <v>0.43445944970858918</v>
      </c>
      <c r="Y302" s="5">
        <v>-0.14623951935208229</v>
      </c>
      <c r="Z302" s="6">
        <f>IF(W302&lt;0,0,W302)</f>
        <v>0</v>
      </c>
      <c r="AA302" s="6">
        <f>IF(X302&lt;0,0,X302)</f>
        <v>0.43445944970858918</v>
      </c>
      <c r="AB302" s="5">
        <f t="shared" si="4"/>
        <v>0</v>
      </c>
      <c r="AC302" s="6">
        <f>Z302+AA302</f>
        <v>0.43445944970858918</v>
      </c>
      <c r="AD302" s="6">
        <f>(Table134[[#This Row],[Survived]]-AC302)^2</f>
        <v>0.18875501344109014</v>
      </c>
      <c r="AK302" s="16"/>
      <c r="AL302" s="16"/>
      <c r="AM302" s="16"/>
      <c r="AN302" s="17"/>
      <c r="AO302" s="17"/>
      <c r="AP302" s="16"/>
      <c r="AQ302" s="17"/>
      <c r="AR302" s="17"/>
    </row>
    <row r="303" spans="1:44" x14ac:dyDescent="0.2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Table1342[[#This Row],[Age]]/$E$1</f>
        <v>0.27500000000000002</v>
      </c>
      <c r="J303" s="6">
        <f>LOG10(Table1342[[#This Row],[Fare]]+1)</f>
        <v>0.91645394854992512</v>
      </c>
      <c r="K303">
        <f>IF(Table1342[[#This Row],[Pclass]]=1,1,0)</f>
        <v>0</v>
      </c>
      <c r="L303">
        <f>IF(Table1342[[#This Row],[Pclass]]=2,1,0)</f>
        <v>0</v>
      </c>
      <c r="M303">
        <f>IF(Table1342[[#This Row],[Embarked]]="S",1,0)</f>
        <v>1</v>
      </c>
      <c r="N303">
        <f>IF(Table1342[[#This Row],[Embarked]]="C",1,0)</f>
        <v>0</v>
      </c>
      <c r="O303">
        <f>IF(Table1342[[#This Row],[Sex]]="male",1,0)</f>
        <v>0</v>
      </c>
      <c r="P303">
        <v>1</v>
      </c>
      <c r="W303" s="5">
        <v>7.8884079123852299E-2</v>
      </c>
      <c r="X303" s="5">
        <v>0.3913762529542707</v>
      </c>
      <c r="Y303" s="5">
        <v>-0.54749623484607013</v>
      </c>
      <c r="Z303" s="6">
        <f>IF(W303&lt;0,0,W303)</f>
        <v>7.8884079123852299E-2</v>
      </c>
      <c r="AA303" s="6">
        <f>IF(X303&lt;0,0,X303)</f>
        <v>0.3913762529542707</v>
      </c>
      <c r="AB303" s="5">
        <f t="shared" si="4"/>
        <v>0</v>
      </c>
      <c r="AC303" s="6">
        <f>Z303+AA303</f>
        <v>0.47026033207812301</v>
      </c>
      <c r="AD303" s="6">
        <f>(Table134[[#This Row],[Survived]]-AC303)^2</f>
        <v>0.28062411576998053</v>
      </c>
      <c r="AK303" s="16"/>
      <c r="AL303" s="16"/>
      <c r="AM303" s="16"/>
      <c r="AN303" s="17"/>
      <c r="AO303" s="17"/>
      <c r="AP303" s="16"/>
      <c r="AQ303" s="17"/>
      <c r="AR303" s="17"/>
    </row>
    <row r="304" spans="1:44" x14ac:dyDescent="0.2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Table1342[[#This Row],[Age]]/$E$1</f>
        <v>0.33750000000000002</v>
      </c>
      <c r="J304" s="6">
        <f>LOG10(Table1342[[#This Row],[Fare]]+1)</f>
        <v>2.3273589343863303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0</v>
      </c>
      <c r="N304">
        <f>IF(Table1342[[#This Row],[Embarked]]="C",1,0)</f>
        <v>1</v>
      </c>
      <c r="O304">
        <f>IF(Table1342[[#This Row],[Sex]]="male",1,0)</f>
        <v>1</v>
      </c>
      <c r="P304">
        <v>1</v>
      </c>
      <c r="W304" s="5">
        <v>-0.64664843332006394</v>
      </c>
      <c r="X304" s="5">
        <v>0.71931779690667019</v>
      </c>
      <c r="Y304" s="5">
        <v>-1.1277834751713842</v>
      </c>
      <c r="Z304" s="6">
        <f>IF(W304&lt;0,0,W304)</f>
        <v>0</v>
      </c>
      <c r="AA304" s="6">
        <f>IF(X304&lt;0,0,X304)</f>
        <v>0.71931779690667019</v>
      </c>
      <c r="AB304" s="5">
        <f t="shared" si="4"/>
        <v>0</v>
      </c>
      <c r="AC304" s="6">
        <f>Z304+AA304</f>
        <v>0.71931779690667019</v>
      </c>
      <c r="AD304" s="6">
        <f>(Table134[[#This Row],[Survived]]-AC304)^2</f>
        <v>0.51741809294666563</v>
      </c>
      <c r="AK304" s="16"/>
      <c r="AL304" s="16"/>
      <c r="AM304" s="16"/>
      <c r="AN304" s="17"/>
      <c r="AO304" s="17"/>
      <c r="AP304" s="16"/>
      <c r="AQ304" s="17"/>
      <c r="AR304" s="17"/>
    </row>
    <row r="305" spans="1:44" x14ac:dyDescent="0.2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Table1342[[#This Row],[Age]]/$E$1</f>
        <v>0.25</v>
      </c>
      <c r="J305" s="6">
        <f>LOG10(Table1342[[#This Row],[Fare]]+1)</f>
        <v>0.70005438562823874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1</v>
      </c>
      <c r="O305">
        <f>IF(Table1342[[#This Row],[Sex]]="male",1,0)</f>
        <v>1</v>
      </c>
      <c r="P305">
        <v>1</v>
      </c>
      <c r="W305" s="5">
        <v>-0.71681312303443956</v>
      </c>
      <c r="X305" s="5">
        <v>0.31447171908666616</v>
      </c>
      <c r="Y305" s="5">
        <v>-1.0071833056421386</v>
      </c>
      <c r="Z305" s="6">
        <f>IF(W305&lt;0,0,W305)</f>
        <v>0</v>
      </c>
      <c r="AA305" s="6">
        <f>IF(X305&lt;0,0,X305)</f>
        <v>0.31447171908666616</v>
      </c>
      <c r="AB305" s="5">
        <f t="shared" si="4"/>
        <v>0</v>
      </c>
      <c r="AC305" s="6">
        <f>Z305+AA305</f>
        <v>0.31447171908666616</v>
      </c>
      <c r="AD305" s="6">
        <f>(Table134[[#This Row],[Survived]]-AC305)^2</f>
        <v>9.889246210532307E-2</v>
      </c>
      <c r="AK305" s="16"/>
      <c r="AL305" s="16"/>
      <c r="AM305" s="16"/>
      <c r="AN305" s="17"/>
      <c r="AO305" s="17"/>
      <c r="AP305" s="16"/>
      <c r="AQ305" s="17"/>
      <c r="AR305" s="17"/>
    </row>
    <row r="306" spans="1:44" x14ac:dyDescent="0.2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Table1342[[#This Row],[Age]]/$E$1</f>
        <v>0.23749999999999999</v>
      </c>
      <c r="J306" s="6">
        <f>LOG10(Table1342[[#This Row],[Fare]]+1)</f>
        <v>0.94324712513786169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>
        <f>IF(Table1342[[#This Row],[Sex]]="male",1,0)</f>
        <v>1</v>
      </c>
      <c r="P306">
        <v>1</v>
      </c>
      <c r="W306" s="5">
        <v>-0.6440084979886016</v>
      </c>
      <c r="X306" s="5">
        <v>0.22830997618141052</v>
      </c>
      <c r="Y306" s="5">
        <v>-1.0237603314579244</v>
      </c>
      <c r="Z306" s="6">
        <f>IF(W306&lt;0,0,W306)</f>
        <v>0</v>
      </c>
      <c r="AA306" s="6">
        <f>IF(X306&lt;0,0,X306)</f>
        <v>0.22830997618141052</v>
      </c>
      <c r="AB306" s="5">
        <f t="shared" si="4"/>
        <v>0</v>
      </c>
      <c r="AC306" s="6">
        <f>Z306+AA306</f>
        <v>0.22830997618141052</v>
      </c>
      <c r="AD306" s="6">
        <f>(Table134[[#This Row],[Survived]]-AC306)^2</f>
        <v>5.2125445223956242E-2</v>
      </c>
      <c r="AK306" s="16"/>
      <c r="AL306" s="16"/>
      <c r="AM306" s="16"/>
      <c r="AN306" s="17"/>
      <c r="AO306" s="17"/>
      <c r="AP306" s="16"/>
      <c r="AQ306" s="17"/>
      <c r="AR306" s="17"/>
    </row>
    <row r="307" spans="1:44" x14ac:dyDescent="0.2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Table1342[[#This Row],[Age]]/$E$1</f>
        <v>0.52500000000000002</v>
      </c>
      <c r="J307" s="6">
        <f>LOG10(Table1342[[#This Row],[Fare]]+1)</f>
        <v>2.3589337176143736</v>
      </c>
      <c r="K307">
        <f>IF(Table1342[[#This Row],[Pclass]]=1,1,0)</f>
        <v>1</v>
      </c>
      <c r="L307">
        <f>IF(Table1342[[#This Row],[Pclass]]=2,1,0)</f>
        <v>0</v>
      </c>
      <c r="M307">
        <f>IF(Table1342[[#This Row],[Embarked]]="S",1,0)</f>
        <v>0</v>
      </c>
      <c r="N307">
        <f>IF(Table1342[[#This Row],[Embarked]]="C",1,0)</f>
        <v>1</v>
      </c>
      <c r="O307">
        <f>IF(Table1342[[#This Row],[Sex]]="male",1,0)</f>
        <v>0</v>
      </c>
      <c r="P307">
        <v>1</v>
      </c>
      <c r="W307" s="5">
        <v>0.24448001380812123</v>
      </c>
      <c r="X307" s="5">
        <v>0.7074354232147293</v>
      </c>
      <c r="Y307" s="5">
        <v>-1.0537448976160151</v>
      </c>
      <c r="Z307" s="6">
        <f>IF(W307&lt;0,0,W307)</f>
        <v>0.24448001380812123</v>
      </c>
      <c r="AA307" s="6">
        <f>IF(X307&lt;0,0,X307)</f>
        <v>0.7074354232147293</v>
      </c>
      <c r="AB307" s="5">
        <f t="shared" si="4"/>
        <v>0</v>
      </c>
      <c r="AC307" s="6">
        <f>Z307+AA307</f>
        <v>0.95191543702285053</v>
      </c>
      <c r="AD307" s="6">
        <f>(Table134[[#This Row],[Survived]]-AC307)^2</f>
        <v>2.3121251967034534E-3</v>
      </c>
      <c r="AK307" s="16"/>
      <c r="AL307" s="16"/>
      <c r="AM307" s="16"/>
      <c r="AN307" s="17"/>
      <c r="AO307" s="17"/>
      <c r="AP307" s="16"/>
      <c r="AQ307" s="17"/>
      <c r="AR307" s="17"/>
    </row>
    <row r="308" spans="1:44" x14ac:dyDescent="0.2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Table1342[[#This Row],[Age]]/$E$1</f>
        <v>1.2500000000000001E-2</v>
      </c>
      <c r="J308" s="6">
        <f>LOG10(Table1342[[#This Row],[Fare]]+1)</f>
        <v>1.2237995553975871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0</v>
      </c>
      <c r="N308">
        <f>IF(Table1342[[#This Row],[Embarked]]="C",1,0)</f>
        <v>1</v>
      </c>
      <c r="O308">
        <f>IF(Table1342[[#This Row],[Sex]]="male",1,0)</f>
        <v>0</v>
      </c>
      <c r="P308">
        <v>1</v>
      </c>
      <c r="W308" s="5">
        <v>-0.3447014982120612</v>
      </c>
      <c r="X308" s="5">
        <v>0.8168176774999375</v>
      </c>
      <c r="Y308" s="5">
        <v>-0.33675514466390466</v>
      </c>
      <c r="Z308" s="6">
        <f>IF(W308&lt;0,0,W308)</f>
        <v>0</v>
      </c>
      <c r="AA308" s="6">
        <f>IF(X308&lt;0,0,X308)</f>
        <v>0.8168176774999375</v>
      </c>
      <c r="AB308" s="5">
        <f t="shared" si="4"/>
        <v>0</v>
      </c>
      <c r="AC308" s="6">
        <f>Z308+AA308</f>
        <v>0.8168176774999375</v>
      </c>
      <c r="AD308" s="6">
        <f>(Table134[[#This Row],[Survived]]-AC308)^2</f>
        <v>3.3555763276516902E-2</v>
      </c>
      <c r="AK308" s="16"/>
      <c r="AL308" s="16"/>
      <c r="AM308" s="16"/>
      <c r="AN308" s="17"/>
      <c r="AO308" s="17"/>
      <c r="AP308" s="16"/>
      <c r="AQ308" s="17"/>
      <c r="AR308" s="17"/>
    </row>
    <row r="309" spans="1:44" x14ac:dyDescent="0.2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Table1342[[#This Row],[Age]]/$E$1</f>
        <v>0.4</v>
      </c>
      <c r="J309" s="6">
        <f>LOG10(Table1342[[#This Row],[Fare]]+1)</f>
        <v>0.95060822478423079</v>
      </c>
      <c r="K309">
        <f>IF(Table1342[[#This Row],[Pclass]]=1,1,0)</f>
        <v>0</v>
      </c>
      <c r="L309">
        <f>IF(Table1342[[#This Row],[Pclass]]=2,1,0)</f>
        <v>0</v>
      </c>
      <c r="M309">
        <f>IF(Table1342[[#This Row],[Embarked]]="S",1,0)</f>
        <v>1</v>
      </c>
      <c r="N309">
        <f>IF(Table1342[[#This Row],[Embarked]]="C",1,0)</f>
        <v>0</v>
      </c>
      <c r="O309">
        <f>IF(Table1342[[#This Row],[Sex]]="male",1,0)</f>
        <v>1</v>
      </c>
      <c r="P309">
        <v>1</v>
      </c>
      <c r="W309" s="5">
        <v>-0.52424560507613449</v>
      </c>
      <c r="X309" s="5">
        <v>7.1240413745364994E-2</v>
      </c>
      <c r="Y309" s="5">
        <v>-1.1059991435067393</v>
      </c>
      <c r="Z309" s="6">
        <f>IF(W309&lt;0,0,W309)</f>
        <v>0</v>
      </c>
      <c r="AA309" s="6">
        <f>IF(X309&lt;0,0,X309)</f>
        <v>7.1240413745364994E-2</v>
      </c>
      <c r="AB309" s="5">
        <f t="shared" si="4"/>
        <v>0</v>
      </c>
      <c r="AC309" s="6">
        <f>Z309+AA309</f>
        <v>7.1240413745364994E-2</v>
      </c>
      <c r="AD309" s="6">
        <f>(Table134[[#This Row],[Survived]]-AC309)^2</f>
        <v>5.0751965506107893E-3</v>
      </c>
      <c r="AK309" s="16"/>
      <c r="AL309" s="16"/>
      <c r="AM309" s="16"/>
      <c r="AN309" s="17"/>
      <c r="AO309" s="17"/>
      <c r="AP309" s="16"/>
      <c r="AQ309" s="17"/>
      <c r="AR309" s="17"/>
    </row>
    <row r="310" spans="1:44" x14ac:dyDescent="0.2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Table1342[[#This Row],[Age]]/$E$1</f>
        <v>0.4375</v>
      </c>
      <c r="J310" s="6">
        <f>LOG10(Table1342[[#This Row],[Fare]]+1)</f>
        <v>1.7242758696007889</v>
      </c>
      <c r="K310">
        <f>IF(Table1342[[#This Row],[Pclass]]=1,1,0)</f>
        <v>1</v>
      </c>
      <c r="L310">
        <f>IF(Table1342[[#This Row],[Pclass]]=2,1,0)</f>
        <v>0</v>
      </c>
      <c r="M310">
        <f>IF(Table1342[[#This Row],[Embarked]]="S",1,0)</f>
        <v>1</v>
      </c>
      <c r="N310">
        <f>IF(Table1342[[#This Row],[Embarked]]="C",1,0)</f>
        <v>0</v>
      </c>
      <c r="O310">
        <f>IF(Table1342[[#This Row],[Sex]]="male",1,0)</f>
        <v>0</v>
      </c>
      <c r="P310">
        <v>1</v>
      </c>
      <c r="W310" s="5">
        <v>0.43958739333138241</v>
      </c>
      <c r="X310" s="5">
        <v>0.55375758223967453</v>
      </c>
      <c r="Y310" s="5">
        <v>-0.53872537349238736</v>
      </c>
      <c r="Z310" s="6">
        <f>IF(W310&lt;0,0,W310)</f>
        <v>0.43958739333138241</v>
      </c>
      <c r="AA310" s="6">
        <f>IF(X310&lt;0,0,X310)</f>
        <v>0.55375758223967453</v>
      </c>
      <c r="AB310" s="5">
        <f t="shared" si="4"/>
        <v>0</v>
      </c>
      <c r="AC310" s="6">
        <f>Z310+AA310</f>
        <v>0.99334497557105694</v>
      </c>
      <c r="AD310" s="6">
        <f>(Table134[[#This Row],[Survived]]-AC310)^2</f>
        <v>4.4289350149828866E-5</v>
      </c>
      <c r="AK310" s="16"/>
      <c r="AL310" s="16"/>
      <c r="AM310" s="16"/>
      <c r="AN310" s="17"/>
      <c r="AO310" s="17"/>
      <c r="AP310" s="16"/>
      <c r="AQ310" s="17"/>
      <c r="AR310" s="17"/>
    </row>
    <row r="311" spans="1:44" x14ac:dyDescent="0.2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Table1342[[#This Row],[Age]]/$E$1</f>
        <v>0.22500000000000001</v>
      </c>
      <c r="J311" s="6">
        <f>LOG10(Table1342[[#This Row],[Fare]]+1)</f>
        <v>1.8721562727482928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>
        <f>IF(Table1342[[#This Row],[Sex]]="male",1,0)</f>
        <v>1</v>
      </c>
      <c r="P311">
        <v>1</v>
      </c>
      <c r="W311" s="5">
        <v>-0.29807828620792376</v>
      </c>
      <c r="X311" s="5">
        <v>0.32830207796922983</v>
      </c>
      <c r="Y311" s="5">
        <v>-0.12489096615653994</v>
      </c>
      <c r="Z311" s="6">
        <f>IF(W311&lt;0,0,W311)</f>
        <v>0</v>
      </c>
      <c r="AA311" s="6">
        <f>IF(X311&lt;0,0,X311)</f>
        <v>0.32830207796922983</v>
      </c>
      <c r="AB311" s="5">
        <f t="shared" si="4"/>
        <v>0</v>
      </c>
      <c r="AC311" s="6">
        <f>Z311+AA311</f>
        <v>0.32830207796922983</v>
      </c>
      <c r="AD311" s="6">
        <f>(Table134[[#This Row],[Survived]]-AC311)^2</f>
        <v>0.10778225439891427</v>
      </c>
      <c r="AK311" s="16"/>
      <c r="AL311" s="16"/>
      <c r="AM311" s="16"/>
      <c r="AN311" s="17"/>
      <c r="AO311" s="17"/>
      <c r="AP311" s="16"/>
      <c r="AQ311" s="17"/>
      <c r="AR311" s="17"/>
    </row>
    <row r="312" spans="1:44" x14ac:dyDescent="0.2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Table1342[[#This Row],[Age]]/$E$1</f>
        <v>1.2500000000000001E-2</v>
      </c>
      <c r="J312" s="6">
        <f>LOG10(Table1342[[#This Row],[Fare]]+1)</f>
        <v>1.6803355134145632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1</v>
      </c>
      <c r="N312">
        <f>IF(Table1342[[#This Row],[Embarked]]="C",1,0)</f>
        <v>0</v>
      </c>
      <c r="O312">
        <f>IF(Table1342[[#This Row],[Sex]]="male",1,0)</f>
        <v>1</v>
      </c>
      <c r="P312">
        <v>1</v>
      </c>
      <c r="W312" s="5">
        <v>-0.740442291466334</v>
      </c>
      <c r="X312" s="5">
        <v>0.14179213087656595</v>
      </c>
      <c r="Y312" s="5">
        <v>-0.39834272767318502</v>
      </c>
      <c r="Z312" s="6">
        <f>IF(W312&lt;0,0,W312)</f>
        <v>0</v>
      </c>
      <c r="AA312" s="6">
        <f>IF(X312&lt;0,0,X312)</f>
        <v>0.14179213087656595</v>
      </c>
      <c r="AB312" s="5">
        <f t="shared" si="4"/>
        <v>0</v>
      </c>
      <c r="AC312" s="6">
        <f>Z312+AA312</f>
        <v>0.14179213087656595</v>
      </c>
      <c r="AD312" s="6">
        <f>(Table134[[#This Row],[Survived]]-AC312)^2</f>
        <v>2.0105008378517208E-2</v>
      </c>
      <c r="AK312" s="16"/>
      <c r="AL312" s="16"/>
      <c r="AM312" s="16"/>
      <c r="AN312" s="17"/>
      <c r="AO312" s="17"/>
      <c r="AP312" s="16"/>
      <c r="AQ312" s="17"/>
      <c r="AR312" s="17"/>
    </row>
    <row r="313" spans="1:44" x14ac:dyDescent="0.2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Table1342[[#This Row],[Age]]/$E$1</f>
        <v>0.45</v>
      </c>
      <c r="J313" s="6">
        <f>LOG10(Table1342[[#This Row],[Fare]]+1)</f>
        <v>1.146128035678238</v>
      </c>
      <c r="K313">
        <f>IF(Table1342[[#This Row],[Pclass]]=1,1,0)</f>
        <v>0</v>
      </c>
      <c r="L313">
        <f>IF(Table1342[[#This Row],[Pclass]]=2,1,0)</f>
        <v>1</v>
      </c>
      <c r="M313">
        <f>IF(Table1342[[#This Row],[Embarked]]="S",1,0)</f>
        <v>1</v>
      </c>
      <c r="N313">
        <f>IF(Table1342[[#This Row],[Embarked]]="C",1,0)</f>
        <v>0</v>
      </c>
      <c r="O313">
        <f>IF(Table1342[[#This Row],[Sex]]="male",1,0)</f>
        <v>0</v>
      </c>
      <c r="P313">
        <v>1</v>
      </c>
      <c r="W313" s="5">
        <v>0.66712838780036809</v>
      </c>
      <c r="X313" s="5">
        <v>0.26003071008638423</v>
      </c>
      <c r="Y313" s="5">
        <v>0.56893287370705914</v>
      </c>
      <c r="Z313" s="6">
        <f>IF(W313&lt;0,0,W313)</f>
        <v>0.66712838780036809</v>
      </c>
      <c r="AA313" s="6">
        <f>IF(X313&lt;0,0,X313)</f>
        <v>0.26003071008638423</v>
      </c>
      <c r="AB313" s="5">
        <f t="shared" si="4"/>
        <v>0.56893287370705914</v>
      </c>
      <c r="AC313" s="6">
        <f>Z313+AA313</f>
        <v>0.92715909788675233</v>
      </c>
      <c r="AD313" s="6">
        <f>(Table134[[#This Row],[Survived]]-AC313)^2</f>
        <v>5.3057970206717292E-3</v>
      </c>
      <c r="AK313" s="16"/>
      <c r="AL313" s="16"/>
      <c r="AM313" s="16"/>
      <c r="AN313" s="17"/>
      <c r="AO313" s="17"/>
      <c r="AP313" s="16"/>
      <c r="AQ313" s="17"/>
      <c r="AR313" s="17"/>
    </row>
    <row r="314" spans="1:44" x14ac:dyDescent="0.2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Table1342[[#This Row],[Age]]/$E$1</f>
        <v>0.21249999999999999</v>
      </c>
      <c r="J314" s="6">
        <f>LOG10(Table1342[[#This Row],[Fare]]+1)</f>
        <v>1.1139433523068367</v>
      </c>
      <c r="K314">
        <f>IF(Table1342[[#This Row],[Pclass]]=1,1,0)</f>
        <v>0</v>
      </c>
      <c r="L314">
        <f>IF(Table1342[[#This Row],[Pclass]]=2,1,0)</f>
        <v>1</v>
      </c>
      <c r="M314">
        <f>IF(Table1342[[#This Row],[Embarked]]="S",1,0)</f>
        <v>0</v>
      </c>
      <c r="N314">
        <f>IF(Table1342[[#This Row],[Embarked]]="C",1,0)</f>
        <v>1</v>
      </c>
      <c r="O314">
        <f>IF(Table1342[[#This Row],[Sex]]="male",1,0)</f>
        <v>0</v>
      </c>
      <c r="P314">
        <v>1</v>
      </c>
      <c r="W314" s="5">
        <v>0.37736194889198249</v>
      </c>
      <c r="X314" s="5">
        <v>0.60357794996183378</v>
      </c>
      <c r="Y314" s="5">
        <v>0.61387482347636757</v>
      </c>
      <c r="Z314" s="6">
        <f>IF(W314&lt;0,0,W314)</f>
        <v>0.37736194889198249</v>
      </c>
      <c r="AA314" s="6">
        <f>IF(X314&lt;0,0,X314)</f>
        <v>0.60357794996183378</v>
      </c>
      <c r="AB314" s="5">
        <f t="shared" si="4"/>
        <v>0.61387482347636757</v>
      </c>
      <c r="AC314" s="6">
        <f>Z314+AA314</f>
        <v>0.98093989885381627</v>
      </c>
      <c r="AD314" s="6">
        <f>(Table134[[#This Row],[Survived]]-AC314)^2</f>
        <v>3.6328745570275424E-4</v>
      </c>
      <c r="AK314" s="16"/>
      <c r="AL314" s="16"/>
      <c r="AM314" s="16"/>
      <c r="AN314" s="17"/>
      <c r="AO314" s="17"/>
      <c r="AP314" s="16"/>
      <c r="AQ314" s="17"/>
      <c r="AR314" s="17"/>
    </row>
    <row r="315" spans="1:44" x14ac:dyDescent="0.2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Table1342[[#This Row],[Age]]/$E$1</f>
        <v>0.45</v>
      </c>
      <c r="J315" s="6">
        <f>LOG10(Table1342[[#This Row],[Fare]]+1)</f>
        <v>2.0827853703164503</v>
      </c>
      <c r="K315">
        <f>IF(Table1342[[#This Row],[Pclass]]=1,1,0)</f>
        <v>1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>
        <f>IF(Table1342[[#This Row],[Sex]]="male",1,0)</f>
        <v>1</v>
      </c>
      <c r="P315">
        <v>1</v>
      </c>
      <c r="W315" s="5">
        <v>-0.36019963928890242</v>
      </c>
      <c r="X315" s="5">
        <v>0.39929813692365412</v>
      </c>
      <c r="Y315" s="5">
        <v>-0.88219705522309422</v>
      </c>
      <c r="Z315" s="6">
        <f>IF(W315&lt;0,0,W315)</f>
        <v>0</v>
      </c>
      <c r="AA315" s="6">
        <f>IF(X315&lt;0,0,X315)</f>
        <v>0.39929813692365412</v>
      </c>
      <c r="AB315" s="5">
        <f t="shared" si="4"/>
        <v>0</v>
      </c>
      <c r="AC315" s="6">
        <f>Z315+AA315</f>
        <v>0.39929813692365412</v>
      </c>
      <c r="AD315" s="6">
        <f>(Table134[[#This Row],[Survived]]-AC315)^2</f>
        <v>0.36084272830339298</v>
      </c>
      <c r="AK315" s="16"/>
      <c r="AL315" s="16"/>
      <c r="AM315" s="16"/>
      <c r="AN315" s="17"/>
      <c r="AO315" s="17"/>
      <c r="AP315" s="16"/>
      <c r="AQ315" s="17"/>
      <c r="AR315" s="17"/>
    </row>
    <row r="316" spans="1:44" x14ac:dyDescent="0.2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Table1342[[#This Row],[Age]]/$E$1</f>
        <v>0.26250000000000001</v>
      </c>
      <c r="J316" s="6">
        <f>LOG10(Table1342[[#This Row],[Fare]]+1)</f>
        <v>0.94427534575879857</v>
      </c>
      <c r="K316">
        <f>IF(Table1342[[#This Row],[Pclass]]=1,1,0)</f>
        <v>0</v>
      </c>
      <c r="L316">
        <f>IF(Table1342[[#This Row],[Pclass]]=2,1,0)</f>
        <v>0</v>
      </c>
      <c r="M316">
        <f>IF(Table1342[[#This Row],[Embarked]]="S",1,0)</f>
        <v>1</v>
      </c>
      <c r="N316">
        <f>IF(Table1342[[#This Row],[Embarked]]="C",1,0)</f>
        <v>0</v>
      </c>
      <c r="O316">
        <f>IF(Table1342[[#This Row],[Sex]]="male",1,0)</f>
        <v>1</v>
      </c>
      <c r="P316">
        <v>1</v>
      </c>
      <c r="W316" s="5">
        <v>-0.62556809860912488</v>
      </c>
      <c r="X316" s="5">
        <v>0.20413804731016527</v>
      </c>
      <c r="Y316" s="5">
        <v>-1.0363664289511287</v>
      </c>
      <c r="Z316" s="6">
        <f>IF(W316&lt;0,0,W316)</f>
        <v>0</v>
      </c>
      <c r="AA316" s="6">
        <f>IF(X316&lt;0,0,X316)</f>
        <v>0.20413804731016527</v>
      </c>
      <c r="AB316" s="5">
        <f t="shared" si="4"/>
        <v>0</v>
      </c>
      <c r="AC316" s="6">
        <f>Z316+AA316</f>
        <v>0.20413804731016527</v>
      </c>
      <c r="AD316" s="6">
        <f>(Table134[[#This Row],[Survived]]-AC316)^2</f>
        <v>0.63339624773927672</v>
      </c>
      <c r="AK316" s="16"/>
      <c r="AL316" s="16"/>
      <c r="AM316" s="16"/>
      <c r="AN316" s="17"/>
      <c r="AO316" s="17"/>
      <c r="AP316" s="16"/>
      <c r="AQ316" s="17"/>
      <c r="AR316" s="17"/>
    </row>
    <row r="317" spans="1:44" x14ac:dyDescent="0.2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Table1342[[#This Row],[Age]]/$E$1</f>
        <v>0.35</v>
      </c>
      <c r="J317" s="6">
        <f>LOG10(Table1342[[#This Row],[Fare]]+1)</f>
        <v>0.95060822478423079</v>
      </c>
      <c r="K317">
        <f>IF(Table1342[[#This Row],[Pclass]]=1,1,0)</f>
        <v>0</v>
      </c>
      <c r="L317">
        <f>IF(Table1342[[#This Row],[Pclass]]=2,1,0)</f>
        <v>0</v>
      </c>
      <c r="M317">
        <f>IF(Table1342[[#This Row],[Embarked]]="S",1,0)</f>
        <v>1</v>
      </c>
      <c r="N317">
        <f>IF(Table1342[[#This Row],[Embarked]]="C",1,0)</f>
        <v>0</v>
      </c>
      <c r="O317">
        <f>IF(Table1342[[#This Row],[Sex]]="male",1,0)</f>
        <v>1</v>
      </c>
      <c r="P317">
        <v>1</v>
      </c>
      <c r="W317" s="5">
        <v>-0.46358480640516941</v>
      </c>
      <c r="X317" s="5">
        <v>-3.6476088592246492E-2</v>
      </c>
      <c r="Y317" s="5">
        <v>-0.86652817073654531</v>
      </c>
      <c r="Z317" s="6">
        <f>IF(W317&lt;0,0,W317)</f>
        <v>0</v>
      </c>
      <c r="AA317" s="6">
        <f>IF(X317&lt;0,0,X317)</f>
        <v>0</v>
      </c>
      <c r="AB317" s="5">
        <f t="shared" si="4"/>
        <v>0</v>
      </c>
      <c r="AC317" s="6">
        <f>Z317+AA317</f>
        <v>0</v>
      </c>
      <c r="AD317" s="6">
        <f>(Table134[[#This Row],[Survived]]-AC317)^2</f>
        <v>0</v>
      </c>
      <c r="AK317" s="16"/>
      <c r="AL317" s="16"/>
      <c r="AM317" s="16"/>
      <c r="AN317" s="17"/>
      <c r="AO317" s="17"/>
      <c r="AP317" s="16"/>
      <c r="AQ317" s="17"/>
      <c r="AR317" s="17"/>
    </row>
    <row r="318" spans="1:44" x14ac:dyDescent="0.2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Table1342[[#This Row],[Age]]/$E$1</f>
        <v>0.28749999999999998</v>
      </c>
      <c r="J318" s="6">
        <f>LOG10(Table1342[[#This Row],[Fare]]+1)</f>
        <v>2.0579512299613683</v>
      </c>
      <c r="K318">
        <f>IF(Table1342[[#This Row],[Pclass]]=1,1,0)</f>
        <v>1</v>
      </c>
      <c r="L318">
        <f>IF(Table1342[[#This Row],[Pclass]]=2,1,0)</f>
        <v>0</v>
      </c>
      <c r="M318">
        <f>IF(Table1342[[#This Row],[Embarked]]="S",1,0)</f>
        <v>0</v>
      </c>
      <c r="N318">
        <f>IF(Table1342[[#This Row],[Embarked]]="C",1,0)</f>
        <v>1</v>
      </c>
      <c r="O318">
        <f>IF(Table1342[[#This Row],[Sex]]="male",1,0)</f>
        <v>0</v>
      </c>
      <c r="P318">
        <v>1</v>
      </c>
      <c r="W318" s="5">
        <v>0.16106386016294316</v>
      </c>
      <c r="X318" s="5">
        <v>0.83834929907302658</v>
      </c>
      <c r="Y318" s="5">
        <v>-0.69783722324315134</v>
      </c>
      <c r="Z318" s="6">
        <f>IF(W318&lt;0,0,W318)</f>
        <v>0.16106386016294316</v>
      </c>
      <c r="AA318" s="6">
        <f>IF(X318&lt;0,0,X318)</f>
        <v>0.83834929907302658</v>
      </c>
      <c r="AB318" s="5">
        <f t="shared" si="4"/>
        <v>0</v>
      </c>
      <c r="AC318" s="6">
        <f>Z318+AA318</f>
        <v>0.99941315923596974</v>
      </c>
      <c r="AD318" s="6">
        <f>(Table134[[#This Row],[Survived]]-AC318)^2</f>
        <v>3.4438208232762033E-7</v>
      </c>
      <c r="AK318" s="16"/>
      <c r="AL318" s="16"/>
      <c r="AM318" s="16"/>
      <c r="AN318" s="17"/>
      <c r="AO318" s="17"/>
      <c r="AP318" s="16"/>
      <c r="AQ318" s="17"/>
      <c r="AR318" s="17"/>
    </row>
    <row r="319" spans="1:44" x14ac:dyDescent="0.2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Table1342[[#This Row],[Age]]/$E$1</f>
        <v>0.3</v>
      </c>
      <c r="J319" s="6">
        <f>LOG10(Table1342[[#This Row],[Fare]]+1)</f>
        <v>1.2479732663618066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>
        <f>IF(Table1342[[#This Row],[Sex]]="male",1,0)</f>
        <v>0</v>
      </c>
      <c r="P319">
        <v>1</v>
      </c>
      <c r="W319" s="5">
        <v>-1.6573070009464799E-2</v>
      </c>
      <c r="X319" s="5">
        <v>0.4242138589643677</v>
      </c>
      <c r="Y319" s="5">
        <v>-0.40246469006560626</v>
      </c>
      <c r="Z319" s="6">
        <f>IF(W319&lt;0,0,W319)</f>
        <v>0</v>
      </c>
      <c r="AA319" s="6">
        <f>IF(X319&lt;0,0,X319)</f>
        <v>0.4242138589643677</v>
      </c>
      <c r="AB319" s="5">
        <f t="shared" si="4"/>
        <v>0</v>
      </c>
      <c r="AC319" s="6">
        <f>Z319+AA319</f>
        <v>0.4242138589643677</v>
      </c>
      <c r="AD319" s="6">
        <f>(Table134[[#This Row],[Survived]]-AC319)^2</f>
        <v>0.33152968020870505</v>
      </c>
      <c r="AK319" s="16"/>
      <c r="AL319" s="16"/>
      <c r="AM319" s="16"/>
      <c r="AN319" s="17"/>
      <c r="AO319" s="17"/>
      <c r="AP319" s="16"/>
      <c r="AQ319" s="17"/>
      <c r="AR319" s="17"/>
    </row>
    <row r="320" spans="1:44" x14ac:dyDescent="0.2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Table1342[[#This Row],[Age]]/$E$1</f>
        <v>0.27500000000000002</v>
      </c>
      <c r="J320" s="6">
        <f>LOG10(Table1342[[#This Row],[Fare]]+1)</f>
        <v>0.94427534575879857</v>
      </c>
      <c r="K320">
        <f>IF(Table1342[[#This Row],[Pclass]]=1,1,0)</f>
        <v>0</v>
      </c>
      <c r="L320">
        <f>IF(Table1342[[#This Row],[Pclass]]=2,1,0)</f>
        <v>0</v>
      </c>
      <c r="M320">
        <f>IF(Table1342[[#This Row],[Embarked]]="S",1,0)</f>
        <v>1</v>
      </c>
      <c r="N320">
        <f>IF(Table1342[[#This Row],[Embarked]]="C",1,0)</f>
        <v>0</v>
      </c>
      <c r="O320">
        <f>IF(Table1342[[#This Row],[Sex]]="male",1,0)</f>
        <v>1</v>
      </c>
      <c r="P320">
        <v>1</v>
      </c>
      <c r="W320" s="5">
        <v>-0.61627225930106055</v>
      </c>
      <c r="X320" s="5">
        <v>0.19201568651843637</v>
      </c>
      <c r="Y320" s="5">
        <v>-1.0424425063589684</v>
      </c>
      <c r="Z320" s="6">
        <f>IF(W320&lt;0,0,W320)</f>
        <v>0</v>
      </c>
      <c r="AA320" s="6">
        <f>IF(X320&lt;0,0,X320)</f>
        <v>0.19201568651843637</v>
      </c>
      <c r="AB320" s="5">
        <f t="shared" si="4"/>
        <v>0</v>
      </c>
      <c r="AC320" s="6">
        <f>Z320+AA320</f>
        <v>0.19201568651843637</v>
      </c>
      <c r="AD320" s="6">
        <f>(Table134[[#This Row],[Survived]]-AC320)^2</f>
        <v>3.6870023869146423E-2</v>
      </c>
      <c r="AK320" s="16"/>
      <c r="AL320" s="16"/>
      <c r="AM320" s="16"/>
      <c r="AN320" s="17"/>
      <c r="AO320" s="17"/>
      <c r="AP320" s="16"/>
      <c r="AQ320" s="17"/>
      <c r="AR320" s="17"/>
    </row>
    <row r="321" spans="1:44" x14ac:dyDescent="0.2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Table1342[[#This Row],[Age]]/$E$1</f>
        <v>0.38750000000000001</v>
      </c>
      <c r="J321" s="6">
        <f>LOG10(Table1342[[#This Row],[Fare]]+1)</f>
        <v>0.94714932766263737</v>
      </c>
      <c r="K321">
        <f>IF(Table1342[[#This Row],[Pclass]]=1,1,0)</f>
        <v>0</v>
      </c>
      <c r="L321">
        <f>IF(Table1342[[#This Row],[Pclass]]=2,1,0)</f>
        <v>0</v>
      </c>
      <c r="M321">
        <f>IF(Table1342[[#This Row],[Embarked]]="S",1,0)</f>
        <v>1</v>
      </c>
      <c r="N321">
        <f>IF(Table1342[[#This Row],[Embarked]]="C",1,0)</f>
        <v>0</v>
      </c>
      <c r="O321">
        <f>IF(Table1342[[#This Row],[Sex]]="male",1,0)</f>
        <v>0</v>
      </c>
      <c r="P321">
        <v>1</v>
      </c>
      <c r="W321" s="5">
        <v>0.15803050724561385</v>
      </c>
      <c r="X321" s="5">
        <v>0.28444808021810603</v>
      </c>
      <c r="Y321" s="5">
        <v>-0.61573244205661837</v>
      </c>
      <c r="Z321" s="6">
        <f>IF(W321&lt;0,0,W321)</f>
        <v>0.15803050724561385</v>
      </c>
      <c r="AA321" s="6">
        <f>IF(X321&lt;0,0,X321)</f>
        <v>0.28444808021810603</v>
      </c>
      <c r="AB321" s="5">
        <f t="shared" si="4"/>
        <v>0</v>
      </c>
      <c r="AC321" s="6">
        <f>Z321+AA321</f>
        <v>0.44247858746371987</v>
      </c>
      <c r="AD321" s="6">
        <f>(Table134[[#This Row],[Survived]]-AC321)^2</f>
        <v>0.19578730036388881</v>
      </c>
      <c r="AK321" s="16"/>
      <c r="AL321" s="16"/>
      <c r="AM321" s="16"/>
      <c r="AN321" s="17"/>
      <c r="AO321" s="17"/>
      <c r="AP321" s="16"/>
      <c r="AQ321" s="17"/>
      <c r="AR321" s="17"/>
    </row>
    <row r="322" spans="1:44" x14ac:dyDescent="0.2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Table1342[[#This Row],[Age]]/$E$1</f>
        <v>0.57499999999999996</v>
      </c>
      <c r="J322" s="6">
        <f>LOG10(Table1342[[#This Row],[Fare]]+1)</f>
        <v>1.4313637641589874</v>
      </c>
      <c r="K322">
        <f>IF(Table1342[[#This Row],[Pclass]]=1,1,0)</f>
        <v>0</v>
      </c>
      <c r="L322">
        <f>IF(Table1342[[#This Row],[Pclass]]=2,1,0)</f>
        <v>1</v>
      </c>
      <c r="M322">
        <f>IF(Table1342[[#This Row],[Embarked]]="S",1,0)</f>
        <v>1</v>
      </c>
      <c r="N322">
        <f>IF(Table1342[[#This Row],[Embarked]]="C",1,0)</f>
        <v>0</v>
      </c>
      <c r="O322">
        <f>IF(Table1342[[#This Row],[Sex]]="male",1,0)</f>
        <v>1</v>
      </c>
      <c r="P322">
        <v>1</v>
      </c>
      <c r="W322" s="5">
        <v>2.7057788722904791E-2</v>
      </c>
      <c r="X322" s="5">
        <v>-4.2329858404235421E-2</v>
      </c>
      <c r="Y322" s="5">
        <v>-0.10041841164313514</v>
      </c>
      <c r="Z322" s="6">
        <f>IF(W322&lt;0,0,W322)</f>
        <v>2.7057788722904791E-2</v>
      </c>
      <c r="AA322" s="6">
        <f>IF(X322&lt;0,0,X322)</f>
        <v>0</v>
      </c>
      <c r="AB322" s="5">
        <f t="shared" si="4"/>
        <v>0</v>
      </c>
      <c r="AC322" s="6">
        <f>Z322+AA322</f>
        <v>2.7057788722904791E-2</v>
      </c>
      <c r="AD322" s="6">
        <f>(Table134[[#This Row],[Survived]]-AC322)^2</f>
        <v>7.3212393057335372E-4</v>
      </c>
      <c r="AK322" s="16"/>
      <c r="AL322" s="16"/>
      <c r="AM322" s="16"/>
      <c r="AN322" s="17"/>
      <c r="AO322" s="17"/>
      <c r="AP322" s="16"/>
      <c r="AQ322" s="17"/>
      <c r="AR322" s="17"/>
    </row>
    <row r="323" spans="1:44" x14ac:dyDescent="0.2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Table1342[[#This Row],[Age]]/$E$1</f>
        <v>0.28749999999999998</v>
      </c>
      <c r="J323" s="6">
        <f>LOG10(Table1342[[#This Row],[Fare]]+1)</f>
        <v>1.0606978403536116</v>
      </c>
      <c r="K323">
        <f>IF(Table1342[[#This Row],[Pclass]]=1,1,0)</f>
        <v>0</v>
      </c>
      <c r="L323">
        <f>IF(Table1342[[#This Row],[Pclass]]=2,1,0)</f>
        <v>1</v>
      </c>
      <c r="M323">
        <f>IF(Table1342[[#This Row],[Embarked]]="S",1,0)</f>
        <v>1</v>
      </c>
      <c r="N323">
        <f>IF(Table1342[[#This Row],[Embarked]]="C",1,0)</f>
        <v>0</v>
      </c>
      <c r="O323">
        <f>IF(Table1342[[#This Row],[Sex]]="male",1,0)</f>
        <v>1</v>
      </c>
      <c r="P323">
        <v>1</v>
      </c>
      <c r="W323" s="5">
        <v>-0.13221147019390209</v>
      </c>
      <c r="X323" s="5">
        <v>0.21024320580463107</v>
      </c>
      <c r="Y323" s="5">
        <v>0.20297434427493694</v>
      </c>
      <c r="Z323" s="6">
        <f>IF(W323&lt;0,0,W323)</f>
        <v>0</v>
      </c>
      <c r="AA323" s="6">
        <f>IF(X323&lt;0,0,X323)</f>
        <v>0.21024320580463107</v>
      </c>
      <c r="AB323" s="5">
        <f t="shared" si="4"/>
        <v>0.20297434427493694</v>
      </c>
      <c r="AC323" s="6">
        <f>Z323+AA323</f>
        <v>0.21024320580463107</v>
      </c>
      <c r="AD323" s="6">
        <f>(Table134[[#This Row],[Survived]]-AC323)^2</f>
        <v>4.4202205587008457E-2</v>
      </c>
      <c r="AK323" s="16"/>
      <c r="AL323" s="16"/>
      <c r="AM323" s="16"/>
      <c r="AN323" s="17"/>
      <c r="AO323" s="17"/>
      <c r="AP323" s="16"/>
      <c r="AQ323" s="17"/>
      <c r="AR323" s="17"/>
    </row>
    <row r="324" spans="1:44" x14ac:dyDescent="0.2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Table1342[[#This Row],[Age]]/$E$1</f>
        <v>0.35</v>
      </c>
      <c r="J324" s="6">
        <f>LOG10(Table1342[[#This Row],[Fare]]+1)</f>
        <v>1.1351326513767748</v>
      </c>
      <c r="K324">
        <f>IF(Table1342[[#This Row],[Pclass]]=1,1,0)</f>
        <v>0</v>
      </c>
      <c r="L324">
        <f>IF(Table1342[[#This Row],[Pclass]]=2,1,0)</f>
        <v>1</v>
      </c>
      <c r="M324">
        <f>IF(Table1342[[#This Row],[Embarked]]="S",1,0)</f>
        <v>1</v>
      </c>
      <c r="N324">
        <f>IF(Table1342[[#This Row],[Embarked]]="C",1,0)</f>
        <v>0</v>
      </c>
      <c r="O324">
        <f>IF(Table1342[[#This Row],[Sex]]="male",1,0)</f>
        <v>0</v>
      </c>
      <c r="P324">
        <v>1</v>
      </c>
      <c r="W324" s="5">
        <v>0.59437939360906122</v>
      </c>
      <c r="X324" s="5">
        <v>0.35623117997064713</v>
      </c>
      <c r="Y324" s="5">
        <v>0.62239577627103237</v>
      </c>
      <c r="Z324" s="6">
        <f>IF(W324&lt;0,0,W324)</f>
        <v>0.59437939360906122</v>
      </c>
      <c r="AA324" s="6">
        <f>IF(X324&lt;0,0,X324)</f>
        <v>0.35623117997064713</v>
      </c>
      <c r="AB324" s="5">
        <f t="shared" si="4"/>
        <v>0.62239577627103237</v>
      </c>
      <c r="AC324" s="6">
        <f>Z324+AA324</f>
        <v>0.95061057357970835</v>
      </c>
      <c r="AD324" s="6">
        <f>(Table134[[#This Row],[Survived]]-AC324)^2</f>
        <v>2.4393154421254028E-3</v>
      </c>
      <c r="AK324" s="16"/>
      <c r="AL324" s="16"/>
      <c r="AM324" s="16"/>
      <c r="AN324" s="17"/>
      <c r="AO324" s="17"/>
      <c r="AP324" s="16"/>
      <c r="AQ324" s="17"/>
      <c r="AR324" s="17"/>
    </row>
    <row r="325" spans="1:44" x14ac:dyDescent="0.2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Table1342[[#This Row],[Age]]/$E$1</f>
        <v>0.48749999999999999</v>
      </c>
      <c r="J325" s="6">
        <f>LOG10(Table1342[[#This Row],[Fare]]+1)</f>
        <v>0.95060822478423079</v>
      </c>
      <c r="K325">
        <f>IF(Table1342[[#This Row],[Pclass]]=1,1,0)</f>
        <v>0</v>
      </c>
      <c r="L325">
        <f>IF(Table1342[[#This Row],[Pclass]]=2,1,0)</f>
        <v>0</v>
      </c>
      <c r="M325">
        <f>IF(Table1342[[#This Row],[Embarked]]="S",1,0)</f>
        <v>1</v>
      </c>
      <c r="N325">
        <f>IF(Table1342[[#This Row],[Embarked]]="C",1,0)</f>
        <v>0</v>
      </c>
      <c r="O325">
        <f>IF(Table1342[[#This Row],[Sex]]="male",1,0)</f>
        <v>1</v>
      </c>
      <c r="P325">
        <v>1</v>
      </c>
      <c r="W325" s="5">
        <v>-0.45917472991968444</v>
      </c>
      <c r="X325" s="5">
        <v>-1.3616111796737163E-2</v>
      </c>
      <c r="Y325" s="5">
        <v>-1.1485316853616176</v>
      </c>
      <c r="Z325" s="6">
        <f>IF(W325&lt;0,0,W325)</f>
        <v>0</v>
      </c>
      <c r="AA325" s="6">
        <f>IF(X325&lt;0,0,X325)</f>
        <v>0</v>
      </c>
      <c r="AB325" s="5">
        <f t="shared" ref="AB325:AB388" si="5">IF(Y325&lt;0,0,Y325)</f>
        <v>0</v>
      </c>
      <c r="AC325" s="6">
        <f>Z325+AA325</f>
        <v>0</v>
      </c>
      <c r="AD325" s="6">
        <f>(Table134[[#This Row],[Survived]]-AC325)^2</f>
        <v>1</v>
      </c>
      <c r="AK325" s="16"/>
      <c r="AL325" s="16"/>
      <c r="AM325" s="16"/>
      <c r="AN325" s="17"/>
      <c r="AO325" s="17"/>
      <c r="AP325" s="16"/>
      <c r="AQ325" s="17"/>
      <c r="AR325" s="17"/>
    </row>
    <row r="326" spans="1:44" x14ac:dyDescent="0.2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Table1342[[#This Row],[Age]]/$E$1</f>
        <v>0.32500000000000001</v>
      </c>
      <c r="J326" s="6">
        <f>LOG10(Table1342[[#This Row],[Fare]]+1)</f>
        <v>0.9566485792052033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>
        <f>IF(Table1342[[#This Row],[Sex]]="male",1,0)</f>
        <v>1</v>
      </c>
      <c r="P326">
        <v>1</v>
      </c>
      <c r="W326" s="5">
        <v>-0.58090934144978223</v>
      </c>
      <c r="X326" s="5">
        <v>0.14440220440799323</v>
      </c>
      <c r="Y326" s="5">
        <v>-1.0722093972748596</v>
      </c>
      <c r="Z326" s="6">
        <f>IF(W326&lt;0,0,W326)</f>
        <v>0</v>
      </c>
      <c r="AA326" s="6">
        <f>IF(X326&lt;0,0,X326)</f>
        <v>0.14440220440799323</v>
      </c>
      <c r="AB326" s="5">
        <f t="shared" si="5"/>
        <v>0</v>
      </c>
      <c r="AC326" s="6">
        <f>Z326+AA326</f>
        <v>0.14440220440799323</v>
      </c>
      <c r="AD326" s="6">
        <f>(Table134[[#This Row],[Survived]]-AC326)^2</f>
        <v>2.0851996637887858E-2</v>
      </c>
      <c r="AK326" s="16"/>
      <c r="AL326" s="16"/>
      <c r="AM326" s="16"/>
      <c r="AN326" s="17"/>
      <c r="AO326" s="17"/>
      <c r="AP326" s="16"/>
      <c r="AQ326" s="17"/>
      <c r="AR326" s="17"/>
    </row>
    <row r="327" spans="1:44" x14ac:dyDescent="0.2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Table1342[[#This Row],[Age]]/$E$1</f>
        <v>0.26250000000000001</v>
      </c>
      <c r="J327" s="6">
        <f>LOG10(Table1342[[#This Row],[Fare]]+1)</f>
        <v>1.034427905025403</v>
      </c>
      <c r="K327">
        <f>IF(Table1342[[#This Row],[Pclass]]=1,1,0)</f>
        <v>0</v>
      </c>
      <c r="L327">
        <f>IF(Table1342[[#This Row],[Pclass]]=2,1,0)</f>
        <v>0</v>
      </c>
      <c r="M327">
        <f>IF(Table1342[[#This Row],[Embarked]]="S",1,0)</f>
        <v>1</v>
      </c>
      <c r="N327">
        <f>IF(Table1342[[#This Row],[Embarked]]="C",1,0)</f>
        <v>0</v>
      </c>
      <c r="O327">
        <f>IF(Table1342[[#This Row],[Sex]]="male",1,0)</f>
        <v>0</v>
      </c>
      <c r="P327">
        <v>1</v>
      </c>
      <c r="W327" s="5">
        <v>0.10115313807559866</v>
      </c>
      <c r="X327" s="5">
        <v>0.33374758812203548</v>
      </c>
      <c r="Y327" s="5">
        <v>-0.485920408506816</v>
      </c>
      <c r="Z327" s="6">
        <f>IF(W327&lt;0,0,W327)</f>
        <v>0.10115313807559866</v>
      </c>
      <c r="AA327" s="6">
        <f>IF(X327&lt;0,0,X327)</f>
        <v>0.33374758812203548</v>
      </c>
      <c r="AB327" s="5">
        <f t="shared" si="5"/>
        <v>0</v>
      </c>
      <c r="AC327" s="6">
        <f>Z327+AA327</f>
        <v>0.43490072619763415</v>
      </c>
      <c r="AD327" s="6">
        <f>(Table134[[#This Row],[Survived]]-AC327)^2</f>
        <v>0.18913864164722954</v>
      </c>
      <c r="AK327" s="16"/>
      <c r="AL327" s="16"/>
      <c r="AM327" s="16"/>
      <c r="AN327" s="17"/>
      <c r="AO327" s="17"/>
      <c r="AP327" s="16"/>
      <c r="AQ327" s="17"/>
      <c r="AR327" s="17"/>
    </row>
    <row r="328" spans="1:44" x14ac:dyDescent="0.2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Table1342[[#This Row],[Age]]/$E$1</f>
        <v>0.35</v>
      </c>
      <c r="J328" s="6">
        <f>LOG10(Table1342[[#This Row],[Fare]]+1)</f>
        <v>1.2265999052073575</v>
      </c>
      <c r="K328">
        <f>IF(Table1342[[#This Row],[Pclass]]=1,1,0)</f>
        <v>0</v>
      </c>
      <c r="L328">
        <f>IF(Table1342[[#This Row],[Pclass]]=2,1,0)</f>
        <v>0</v>
      </c>
      <c r="M328">
        <f>IF(Table1342[[#This Row],[Embarked]]="S",1,0)</f>
        <v>1</v>
      </c>
      <c r="N328">
        <f>IF(Table1342[[#This Row],[Embarked]]="C",1,0)</f>
        <v>0</v>
      </c>
      <c r="O328">
        <f>IF(Table1342[[#This Row],[Sex]]="male",1,0)</f>
        <v>1</v>
      </c>
      <c r="P328">
        <v>1</v>
      </c>
      <c r="W328" s="5">
        <v>-0.55311277173788176</v>
      </c>
      <c r="X328" s="5">
        <v>6.116567044479837E-2</v>
      </c>
      <c r="Y328" s="5">
        <v>-1.0959573395073889</v>
      </c>
      <c r="Z328" s="6">
        <f>IF(W328&lt;0,0,W328)</f>
        <v>0</v>
      </c>
      <c r="AA328" s="6">
        <f>IF(X328&lt;0,0,X328)</f>
        <v>6.116567044479837E-2</v>
      </c>
      <c r="AB328" s="5">
        <f t="shared" si="5"/>
        <v>0</v>
      </c>
      <c r="AC328" s="6">
        <f>Z328+AA328</f>
        <v>6.116567044479837E-2</v>
      </c>
      <c r="AD328" s="6">
        <f>(Table134[[#This Row],[Survived]]-AC328)^2</f>
        <v>3.7412392409616807E-3</v>
      </c>
      <c r="AK328" s="16"/>
      <c r="AL328" s="16"/>
      <c r="AM328" s="16"/>
      <c r="AN328" s="17"/>
      <c r="AO328" s="17"/>
      <c r="AP328" s="16"/>
      <c r="AQ328" s="17"/>
      <c r="AR328" s="17"/>
    </row>
    <row r="329" spans="1:44" x14ac:dyDescent="0.2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Table1342[[#This Row],[Age]]/$E$1</f>
        <v>0.25</v>
      </c>
      <c r="J329" s="6">
        <f>LOG10(Table1342[[#This Row],[Fare]]+1)</f>
        <v>0.98508950692638131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1</v>
      </c>
      <c r="N329">
        <f>IF(Table1342[[#This Row],[Embarked]]="C",1,0)</f>
        <v>0</v>
      </c>
      <c r="O329">
        <f>IF(Table1342[[#This Row],[Sex]]="male",1,0)</f>
        <v>0</v>
      </c>
      <c r="P329">
        <v>1</v>
      </c>
      <c r="W329" s="5">
        <v>5.01942419346081E-2</v>
      </c>
      <c r="X329" s="5">
        <v>0.42048001776902522</v>
      </c>
      <c r="Y329" s="5">
        <v>-0.56564556252198328</v>
      </c>
      <c r="Z329" s="6">
        <f>IF(W329&lt;0,0,W329)</f>
        <v>5.01942419346081E-2</v>
      </c>
      <c r="AA329" s="6">
        <f>IF(X329&lt;0,0,X329)</f>
        <v>0.42048001776902522</v>
      </c>
      <c r="AB329" s="5">
        <f t="shared" si="5"/>
        <v>0</v>
      </c>
      <c r="AC329" s="6">
        <f>Z329+AA329</f>
        <v>0.4706742597036333</v>
      </c>
      <c r="AD329" s="6">
        <f>(Table134[[#This Row],[Survived]]-AC329)^2</f>
        <v>0.22153425874756325</v>
      </c>
      <c r="AK329" s="16"/>
      <c r="AL329" s="16"/>
      <c r="AM329" s="16"/>
      <c r="AN329" s="17"/>
      <c r="AO329" s="17"/>
      <c r="AP329" s="16"/>
      <c r="AQ329" s="17"/>
      <c r="AR329" s="17"/>
    </row>
    <row r="330" spans="1:44" x14ac:dyDescent="0.2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Table1342[[#This Row],[Age]]/$E$1</f>
        <v>0.42499999999999999</v>
      </c>
      <c r="J330" s="6">
        <f>LOG10(Table1342[[#This Row],[Fare]]+1)</f>
        <v>1.3424226808222062</v>
      </c>
      <c r="K330">
        <f>IF(Table1342[[#This Row],[Pclass]]=1,1,0)</f>
        <v>0</v>
      </c>
      <c r="L330">
        <f>IF(Table1342[[#This Row],[Pclass]]=2,1,0)</f>
        <v>1</v>
      </c>
      <c r="M330">
        <f>IF(Table1342[[#This Row],[Embarked]]="S",1,0)</f>
        <v>1</v>
      </c>
      <c r="N330">
        <f>IF(Table1342[[#This Row],[Embarked]]="C",1,0)</f>
        <v>0</v>
      </c>
      <c r="O330">
        <f>IF(Table1342[[#This Row],[Sex]]="male",1,0)</f>
        <v>1</v>
      </c>
      <c r="P330">
        <v>1</v>
      </c>
      <c r="W330" s="5">
        <v>-2.2484551106929013E-2</v>
      </c>
      <c r="X330" s="5">
        <v>1.8738928764360119E-2</v>
      </c>
      <c r="Y330" s="5">
        <v>0.11934389026101982</v>
      </c>
      <c r="Z330" s="6">
        <f>IF(W330&lt;0,0,W330)</f>
        <v>0</v>
      </c>
      <c r="AA330" s="6">
        <f>IF(X330&lt;0,0,X330)</f>
        <v>1.8738928764360119E-2</v>
      </c>
      <c r="AB330" s="5">
        <f t="shared" si="5"/>
        <v>0.11934389026101982</v>
      </c>
      <c r="AC330" s="6">
        <f>Z330+AA330</f>
        <v>1.8738928764360119E-2</v>
      </c>
      <c r="AD330" s="6">
        <f>(Table134[[#This Row],[Survived]]-AC330)^2</f>
        <v>3.5114745123576306E-4</v>
      </c>
      <c r="AK330" s="16"/>
      <c r="AL330" s="16"/>
      <c r="AM330" s="16"/>
      <c r="AN330" s="17"/>
      <c r="AO330" s="17"/>
      <c r="AP330" s="16"/>
      <c r="AQ330" s="17"/>
      <c r="AR330" s="17"/>
    </row>
    <row r="331" spans="1:44" x14ac:dyDescent="0.2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Table1342[[#This Row],[Age]]/$E$1</f>
        <v>0.63749999999999996</v>
      </c>
      <c r="J331" s="6">
        <f>LOG10(Table1342[[#This Row],[Fare]]+1)</f>
        <v>0.94200805302231327</v>
      </c>
      <c r="K331">
        <f>IF(Table1342[[#This Row],[Pclass]]=1,1,0)</f>
        <v>0</v>
      </c>
      <c r="L331">
        <f>IF(Table1342[[#This Row],[Pclass]]=2,1,0)</f>
        <v>0</v>
      </c>
      <c r="M331">
        <f>IF(Table1342[[#This Row],[Embarked]]="S",1,0)</f>
        <v>1</v>
      </c>
      <c r="N331">
        <f>IF(Table1342[[#This Row],[Embarked]]="C",1,0)</f>
        <v>0</v>
      </c>
      <c r="O331">
        <f>IF(Table1342[[#This Row],[Sex]]="male",1,0)</f>
        <v>1</v>
      </c>
      <c r="P331">
        <v>1</v>
      </c>
      <c r="W331" s="5">
        <v>-0.34635933890065229</v>
      </c>
      <c r="X331" s="5">
        <v>-0.15969328906351365</v>
      </c>
      <c r="Y331" s="5">
        <v>-1.2176477783264372</v>
      </c>
      <c r="Z331" s="6">
        <f>IF(W331&lt;0,0,W331)</f>
        <v>0</v>
      </c>
      <c r="AA331" s="6">
        <f>IF(X331&lt;0,0,X331)</f>
        <v>0</v>
      </c>
      <c r="AB331" s="5">
        <f t="shared" si="5"/>
        <v>0</v>
      </c>
      <c r="AC331" s="6">
        <f>Z331+AA331</f>
        <v>0</v>
      </c>
      <c r="AD331" s="6">
        <f>(Table134[[#This Row],[Survived]]-AC331)^2</f>
        <v>0</v>
      </c>
      <c r="AK331" s="16"/>
      <c r="AL331" s="16"/>
      <c r="AM331" s="16"/>
      <c r="AN331" s="17"/>
      <c r="AO331" s="17"/>
      <c r="AP331" s="16"/>
      <c r="AQ331" s="17"/>
      <c r="AR331" s="17"/>
    </row>
    <row r="332" spans="1:44" x14ac:dyDescent="0.2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Table1342[[#This Row],[Age]]/$E$1</f>
        <v>3.7499999999999999E-2</v>
      </c>
      <c r="J332" s="6">
        <f>LOG10(Table1342[[#This Row],[Fare]]+1)</f>
        <v>1.2955670999624791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>
        <f>IF(Table1342[[#This Row],[Sex]]="male",1,0)</f>
        <v>1</v>
      </c>
      <c r="P332">
        <v>1</v>
      </c>
      <c r="W332" s="5">
        <v>-0.33639849537883382</v>
      </c>
      <c r="X332" s="5">
        <v>0.40802121566469218</v>
      </c>
      <c r="Y332" s="5">
        <v>0.48016030933199422</v>
      </c>
      <c r="Z332" s="6">
        <f>IF(W332&lt;0,0,W332)</f>
        <v>0</v>
      </c>
      <c r="AA332" s="6">
        <f>IF(X332&lt;0,0,X332)</f>
        <v>0.40802121566469218</v>
      </c>
      <c r="AB332" s="5">
        <f t="shared" si="5"/>
        <v>0.48016030933199422</v>
      </c>
      <c r="AC332" s="6">
        <f>Z332+AA332</f>
        <v>0.40802121566469218</v>
      </c>
      <c r="AD332" s="6">
        <f>(Table134[[#This Row],[Survived]]-AC332)^2</f>
        <v>0.35043888110310889</v>
      </c>
      <c r="AK332" s="16"/>
      <c r="AL332" s="16"/>
      <c r="AM332" s="16"/>
      <c r="AN332" s="17"/>
      <c r="AO332" s="17"/>
      <c r="AP332" s="16"/>
      <c r="AQ332" s="17"/>
      <c r="AR332" s="17"/>
    </row>
    <row r="333" spans="1:44" x14ac:dyDescent="0.2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Table1342[[#This Row],[Age]]/$E$1</f>
        <v>0.26250000000000001</v>
      </c>
      <c r="J333" s="6">
        <f>LOG10(Table1342[[#This Row],[Fare]]+1)</f>
        <v>0.94324712513786169</v>
      </c>
      <c r="K333">
        <f>IF(Table1342[[#This Row],[Pclass]]=1,1,0)</f>
        <v>0</v>
      </c>
      <c r="L333">
        <f>IF(Table1342[[#This Row],[Pclass]]=2,1,0)</f>
        <v>0</v>
      </c>
      <c r="M333">
        <f>IF(Table1342[[#This Row],[Embarked]]="S",1,0)</f>
        <v>1</v>
      </c>
      <c r="N333">
        <f>IF(Table1342[[#This Row],[Embarked]]="C",1,0)</f>
        <v>0</v>
      </c>
      <c r="O333">
        <f>IF(Table1342[[#This Row],[Sex]]="male",1,0)</f>
        <v>1</v>
      </c>
      <c r="P333">
        <v>1</v>
      </c>
      <c r="W333" s="5">
        <v>-0.62541681937247295</v>
      </c>
      <c r="X333" s="5">
        <v>0.20406525459795277</v>
      </c>
      <c r="Y333" s="5">
        <v>-1.035912486273604</v>
      </c>
      <c r="Z333" s="6">
        <f>IF(W333&lt;0,0,W333)</f>
        <v>0</v>
      </c>
      <c r="AA333" s="6">
        <f>IF(X333&lt;0,0,X333)</f>
        <v>0.20406525459795277</v>
      </c>
      <c r="AB333" s="5">
        <f t="shared" si="5"/>
        <v>0</v>
      </c>
      <c r="AC333" s="6">
        <f>Z333+AA333</f>
        <v>0.20406525459795277</v>
      </c>
      <c r="AD333" s="6">
        <f>(Table134[[#This Row],[Survived]]-AC333)^2</f>
        <v>4.1642628134127287E-2</v>
      </c>
      <c r="AK333" s="16"/>
      <c r="AL333" s="16"/>
      <c r="AM333" s="16"/>
      <c r="AN333" s="17"/>
      <c r="AO333" s="17"/>
      <c r="AP333" s="16"/>
      <c r="AQ333" s="17"/>
      <c r="AR333" s="17"/>
    </row>
    <row r="334" spans="1:44" x14ac:dyDescent="0.2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Table1342[[#This Row],[Age]]/$E$1</f>
        <v>0.41249999999999998</v>
      </c>
      <c r="J334" s="6">
        <f>LOG10(Table1342[[#This Row],[Fare]]+1)</f>
        <v>1.9590413923210936</v>
      </c>
      <c r="K334">
        <f>IF(Table1342[[#This Row],[Pclass]]=1,1,0)</f>
        <v>1</v>
      </c>
      <c r="L334">
        <f>IF(Table1342[[#This Row],[Pclass]]=2,1,0)</f>
        <v>0</v>
      </c>
      <c r="M334">
        <f>IF(Table1342[[#This Row],[Embarked]]="S",1,0)</f>
        <v>0</v>
      </c>
      <c r="N334">
        <f>IF(Table1342[[#This Row],[Embarked]]="C",1,0)</f>
        <v>0</v>
      </c>
      <c r="O334">
        <f>IF(Table1342[[#This Row],[Sex]]="male",1,0)</f>
        <v>0</v>
      </c>
      <c r="P334">
        <v>1</v>
      </c>
      <c r="W334" s="5">
        <v>0.44906314367903455</v>
      </c>
      <c r="X334" s="5">
        <v>0.5598393837009592</v>
      </c>
      <c r="Y334" s="5">
        <v>-0.69516034282776262</v>
      </c>
      <c r="Z334" s="6">
        <f>IF(W334&lt;0,0,W334)</f>
        <v>0.44906314367903455</v>
      </c>
      <c r="AA334" s="6">
        <f>IF(X334&lt;0,0,X334)</f>
        <v>0.5598393837009592</v>
      </c>
      <c r="AB334" s="5">
        <f t="shared" si="5"/>
        <v>0</v>
      </c>
      <c r="AC334" s="6">
        <f>Z334+AA334</f>
        <v>1.0089025273799939</v>
      </c>
      <c r="AD334" s="6">
        <f>(Table134[[#This Row],[Survived]]-AC334)^2</f>
        <v>7.9254993751540391E-5</v>
      </c>
      <c r="AK334" s="16"/>
      <c r="AL334" s="16"/>
      <c r="AM334" s="16"/>
      <c r="AN334" s="17"/>
      <c r="AO334" s="17"/>
      <c r="AP334" s="16"/>
      <c r="AQ334" s="17"/>
      <c r="AR334" s="17"/>
    </row>
    <row r="335" spans="1:44" x14ac:dyDescent="0.2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Table1342[[#This Row],[Age]]/$E$1</f>
        <v>0.55000000000000004</v>
      </c>
      <c r="J335" s="6">
        <f>LOG10(Table1342[[#This Row],[Fare]]+1)</f>
        <v>0.95060822478423079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>
        <f>IF(Table1342[[#This Row],[Sex]]="male",1,0)</f>
        <v>1</v>
      </c>
      <c r="P335">
        <v>1</v>
      </c>
      <c r="W335" s="5">
        <v>-0.41269553337936293</v>
      </c>
      <c r="X335" s="5">
        <v>-7.4227915755381568E-2</v>
      </c>
      <c r="Y335" s="5">
        <v>-1.1789120724008169</v>
      </c>
      <c r="Z335" s="6">
        <f>IF(W335&lt;0,0,W335)</f>
        <v>0</v>
      </c>
      <c r="AA335" s="6">
        <f>IF(X335&lt;0,0,X335)</f>
        <v>0</v>
      </c>
      <c r="AB335" s="5">
        <f t="shared" si="5"/>
        <v>0</v>
      </c>
      <c r="AC335" s="6">
        <f>Z335+AA335</f>
        <v>0</v>
      </c>
      <c r="AD335" s="6">
        <f>(Table134[[#This Row],[Survived]]-AC335)^2</f>
        <v>1</v>
      </c>
      <c r="AK335" s="16"/>
      <c r="AL335" s="16"/>
      <c r="AM335" s="16"/>
      <c r="AN335" s="17"/>
      <c r="AO335" s="17"/>
      <c r="AP335" s="16"/>
      <c r="AQ335" s="17"/>
      <c r="AR335" s="17"/>
    </row>
    <row r="336" spans="1:44" x14ac:dyDescent="0.2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Table1342[[#This Row],[Age]]/$E$1</f>
        <v>0.42499999999999999</v>
      </c>
      <c r="J336" s="6">
        <f>LOG10(Table1342[[#This Row],[Fare]]+1)</f>
        <v>1.5250448070368452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>
        <f>IF(Table1342[[#This Row],[Sex]]="male",1,0)</f>
        <v>0</v>
      </c>
      <c r="P336">
        <v>1</v>
      </c>
      <c r="W336" s="5">
        <v>0.60907316088884211</v>
      </c>
      <c r="X336" s="5">
        <v>0.24980404594344946</v>
      </c>
      <c r="Y336" s="5">
        <v>0.67315481228398411</v>
      </c>
      <c r="Z336" s="6">
        <f>IF(W336&lt;0,0,W336)</f>
        <v>0.60907316088884211</v>
      </c>
      <c r="AA336" s="6">
        <f>IF(X336&lt;0,0,X336)</f>
        <v>0.24980404594344946</v>
      </c>
      <c r="AB336" s="5">
        <f t="shared" si="5"/>
        <v>0.67315481228398411</v>
      </c>
      <c r="AC336" s="6">
        <f>Z336+AA336</f>
        <v>0.85887720683229163</v>
      </c>
      <c r="AD336" s="6">
        <f>(Table134[[#This Row],[Survived]]-AC336)^2</f>
        <v>1.9915642751455798E-2</v>
      </c>
      <c r="AK336" s="16"/>
      <c r="AL336" s="16"/>
      <c r="AM336" s="16"/>
      <c r="AN336" s="17"/>
      <c r="AO336" s="17"/>
      <c r="AP336" s="16"/>
      <c r="AQ336" s="17"/>
      <c r="AR336" s="17"/>
    </row>
    <row r="337" spans="1:44" x14ac:dyDescent="0.2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Table1342[[#This Row],[Age]]/$E$1</f>
        <v>0.22500000000000001</v>
      </c>
      <c r="J337" s="6">
        <f>LOG10(Table1342[[#This Row],[Fare]]+1)</f>
        <v>1.146128035678238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>
        <f>IF(Table1342[[#This Row],[Sex]]="male",1,0)</f>
        <v>0</v>
      </c>
      <c r="P337">
        <v>1</v>
      </c>
      <c r="W337" s="5">
        <v>0.43452996654695109</v>
      </c>
      <c r="X337" s="5">
        <v>0.51184567555686611</v>
      </c>
      <c r="Y337" s="5">
        <v>0.98184635245488194</v>
      </c>
      <c r="Z337" s="6">
        <f>IF(W337&lt;0,0,W337)</f>
        <v>0.43452996654695109</v>
      </c>
      <c r="AA337" s="6">
        <f>IF(X337&lt;0,0,X337)</f>
        <v>0.51184567555686611</v>
      </c>
      <c r="AB337" s="5">
        <f t="shared" si="5"/>
        <v>0.98184635245488194</v>
      </c>
      <c r="AC337" s="6">
        <f>Z337+AA337</f>
        <v>0.94637564210381719</v>
      </c>
      <c r="AD337" s="6">
        <f>(Table134[[#This Row],[Survived]]-AC337)^2</f>
        <v>2.8755717597779033E-3</v>
      </c>
      <c r="AK337" s="16"/>
      <c r="AL337" s="16"/>
      <c r="AM337" s="16"/>
      <c r="AN337" s="17"/>
      <c r="AO337" s="17"/>
      <c r="AP337" s="16"/>
      <c r="AQ337" s="17"/>
      <c r="AR337" s="17"/>
    </row>
    <row r="338" spans="1:44" x14ac:dyDescent="0.2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Table1342[[#This Row],[Age]]/$E$1</f>
        <v>0.375</v>
      </c>
      <c r="J338" s="6">
        <f>LOG10(Table1342[[#This Row],[Fare]]+1)</f>
        <v>1.146128035678238</v>
      </c>
      <c r="K338">
        <f>IF(Table1342[[#This Row],[Pclass]]=1,1,0)</f>
        <v>0</v>
      </c>
      <c r="L338">
        <f>IF(Table1342[[#This Row],[Pclass]]=2,1,0)</f>
        <v>1</v>
      </c>
      <c r="M338">
        <f>IF(Table1342[[#This Row],[Embarked]]="S",1,0)</f>
        <v>1</v>
      </c>
      <c r="N338">
        <f>IF(Table1342[[#This Row],[Embarked]]="C",1,0)</f>
        <v>0</v>
      </c>
      <c r="O338">
        <f>IF(Table1342[[#This Row],[Sex]]="male",1,0)</f>
        <v>1</v>
      </c>
      <c r="P338">
        <v>1</v>
      </c>
      <c r="W338" s="5">
        <v>-7.9709701776390446E-2</v>
      </c>
      <c r="X338" s="5">
        <v>0.13143469709461569</v>
      </c>
      <c r="Y338" s="5">
        <v>0.12272576092325721</v>
      </c>
      <c r="Z338" s="6">
        <f>IF(W338&lt;0,0,W338)</f>
        <v>0</v>
      </c>
      <c r="AA338" s="6">
        <f>IF(X338&lt;0,0,X338)</f>
        <v>0.13143469709461569</v>
      </c>
      <c r="AB338" s="5">
        <f t="shared" si="5"/>
        <v>0.12272576092325721</v>
      </c>
      <c r="AC338" s="6">
        <f>Z338+AA338</f>
        <v>0.13143469709461569</v>
      </c>
      <c r="AD338" s="6">
        <f>(Table134[[#This Row],[Survived]]-AC338)^2</f>
        <v>1.727507960035338E-2</v>
      </c>
      <c r="AK338" s="16"/>
      <c r="AL338" s="16"/>
      <c r="AM338" s="16"/>
      <c r="AN338" s="17"/>
      <c r="AO338" s="17"/>
      <c r="AP338" s="16"/>
      <c r="AQ338" s="17"/>
      <c r="AR338" s="17"/>
    </row>
    <row r="339" spans="1:44" x14ac:dyDescent="0.2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Table1342[[#This Row],[Age]]/$E$1</f>
        <v>0.125</v>
      </c>
      <c r="J339" s="6">
        <f>LOG10(Table1342[[#This Row],[Fare]]+1)</f>
        <v>1.4005379893919461</v>
      </c>
      <c r="K339">
        <f>IF(Table1342[[#This Row],[Pclass]]=1,1,0)</f>
        <v>0</v>
      </c>
      <c r="L339">
        <f>IF(Table1342[[#This Row],[Pclass]]=2,1,0)</f>
        <v>0</v>
      </c>
      <c r="M339">
        <f>IF(Table1342[[#This Row],[Embarked]]="S",1,0)</f>
        <v>1</v>
      </c>
      <c r="N339">
        <f>IF(Table1342[[#This Row],[Embarked]]="C",1,0)</f>
        <v>0</v>
      </c>
      <c r="O339">
        <f>IF(Table1342[[#This Row],[Sex]]="male",1,0)</f>
        <v>0</v>
      </c>
      <c r="P339">
        <v>1</v>
      </c>
      <c r="W339" s="5">
        <v>-0.16916124317175327</v>
      </c>
      <c r="X339" s="5">
        <v>0.6047277048888825</v>
      </c>
      <c r="Y339" s="5">
        <v>-0.38475444972109629</v>
      </c>
      <c r="Z339" s="6">
        <f>IF(W339&lt;0,0,W339)</f>
        <v>0</v>
      </c>
      <c r="AA339" s="6">
        <f>IF(X339&lt;0,0,X339)</f>
        <v>0.6047277048888825</v>
      </c>
      <c r="AB339" s="5">
        <f t="shared" si="5"/>
        <v>0</v>
      </c>
      <c r="AC339" s="6">
        <f>Z339+AA339</f>
        <v>0.6047277048888825</v>
      </c>
      <c r="AD339" s="6">
        <f>(Table134[[#This Row],[Survived]]-AC339)^2</f>
        <v>0.36569559706017535</v>
      </c>
      <c r="AK339" s="16"/>
      <c r="AL339" s="16"/>
      <c r="AM339" s="16"/>
      <c r="AN339" s="17"/>
      <c r="AO339" s="17"/>
      <c r="AP339" s="16"/>
      <c r="AQ339" s="17"/>
      <c r="AR339" s="17"/>
    </row>
    <row r="340" spans="1:44" x14ac:dyDescent="0.2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Table1342[[#This Row],[Age]]/$E$1</f>
        <v>0.26250000000000001</v>
      </c>
      <c r="J340" s="6">
        <f>LOG10(Table1342[[#This Row],[Fare]]+1)</f>
        <v>0.94117837898439327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0</v>
      </c>
      <c r="N340">
        <f>IF(Table1342[[#This Row],[Embarked]]="C",1,0)</f>
        <v>0</v>
      </c>
      <c r="O340">
        <f>IF(Table1342[[#This Row],[Sex]]="male",1,0)</f>
        <v>1</v>
      </c>
      <c r="P340">
        <v>1</v>
      </c>
      <c r="W340" s="5">
        <v>-0.5625046239464202</v>
      </c>
      <c r="X340" s="5">
        <v>0.16913569079527935</v>
      </c>
      <c r="Y340" s="5">
        <v>-1.0999411334275584</v>
      </c>
      <c r="Z340" s="6">
        <f>IF(W340&lt;0,0,W340)</f>
        <v>0</v>
      </c>
      <c r="AA340" s="6">
        <f>IF(X340&lt;0,0,X340)</f>
        <v>0.16913569079527935</v>
      </c>
      <c r="AB340" s="5">
        <f t="shared" si="5"/>
        <v>0</v>
      </c>
      <c r="AC340" s="6">
        <f>Z340+AA340</f>
        <v>0.16913569079527935</v>
      </c>
      <c r="AD340" s="6">
        <f>(Table134[[#This Row],[Survived]]-AC340)^2</f>
        <v>2.8606881900796344E-2</v>
      </c>
      <c r="AK340" s="16"/>
      <c r="AL340" s="16"/>
      <c r="AM340" s="16"/>
      <c r="AN340" s="17"/>
      <c r="AO340" s="17"/>
      <c r="AP340" s="16"/>
      <c r="AQ340" s="17"/>
      <c r="AR340" s="17"/>
    </row>
    <row r="341" spans="1:44" x14ac:dyDescent="0.2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Table1342[[#This Row],[Age]]/$E$1</f>
        <v>0.36249999999999999</v>
      </c>
      <c r="J341" s="6">
        <f>LOG10(Table1342[[#This Row],[Fare]]+1)</f>
        <v>0.9481683617271317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1</v>
      </c>
      <c r="N341">
        <f>IF(Table1342[[#This Row],[Embarked]]="C",1,0)</f>
        <v>0</v>
      </c>
      <c r="O341">
        <f>IF(Table1342[[#This Row],[Sex]]="male",1,0)</f>
        <v>1</v>
      </c>
      <c r="P341">
        <v>1</v>
      </c>
      <c r="W341" s="5">
        <v>-0.55177415274307184</v>
      </c>
      <c r="X341" s="5">
        <v>0.10743476641086003</v>
      </c>
      <c r="Y341" s="5">
        <v>-1.0866937514340778</v>
      </c>
      <c r="Z341" s="6">
        <f>IF(W341&lt;0,0,W341)</f>
        <v>0</v>
      </c>
      <c r="AA341" s="6">
        <f>IF(X341&lt;0,0,X341)</f>
        <v>0.10743476641086003</v>
      </c>
      <c r="AB341" s="5">
        <f t="shared" si="5"/>
        <v>0</v>
      </c>
      <c r="AC341" s="6">
        <f>Z341+AA341</f>
        <v>0.10743476641086003</v>
      </c>
      <c r="AD341" s="6">
        <f>(Table134[[#This Row],[Survived]]-AC341)^2</f>
        <v>1.1542229033756058E-2</v>
      </c>
      <c r="AK341" s="16"/>
      <c r="AL341" s="16"/>
      <c r="AM341" s="16"/>
      <c r="AN341" s="17"/>
      <c r="AO341" s="17"/>
      <c r="AP341" s="16"/>
      <c r="AQ341" s="17"/>
      <c r="AR341" s="17"/>
    </row>
    <row r="342" spans="1:44" x14ac:dyDescent="0.2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Table1342[[#This Row],[Age]]/$E$1</f>
        <v>0.35</v>
      </c>
      <c r="J342" s="6">
        <f>LOG10(Table1342[[#This Row],[Fare]]+1)</f>
        <v>1.1875207208364631</v>
      </c>
      <c r="K342">
        <f>IF(Table1342[[#This Row],[Pclass]]=1,1,0)</f>
        <v>0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>
        <f>IF(Table1342[[#This Row],[Sex]]="male",1,0)</f>
        <v>0</v>
      </c>
      <c r="P342">
        <v>1</v>
      </c>
      <c r="W342" s="5">
        <v>0.11106323670826436</v>
      </c>
      <c r="X342" s="5">
        <v>0.27653547927276073</v>
      </c>
      <c r="Y342" s="5">
        <v>-0.44426889539559522</v>
      </c>
      <c r="Z342" s="6">
        <f>IF(W342&lt;0,0,W342)</f>
        <v>0.11106323670826436</v>
      </c>
      <c r="AA342" s="6">
        <f>IF(X342&lt;0,0,X342)</f>
        <v>0.27653547927276073</v>
      </c>
      <c r="AB342" s="5">
        <f t="shared" si="5"/>
        <v>0</v>
      </c>
      <c r="AC342" s="6">
        <f>Z342+AA342</f>
        <v>0.38759871598102508</v>
      </c>
      <c r="AD342" s="6">
        <f>(Table134[[#This Row],[Survived]]-AC342)^2</f>
        <v>0.15023276463013935</v>
      </c>
      <c r="AK342" s="16"/>
      <c r="AL342" s="16"/>
      <c r="AM342" s="16"/>
      <c r="AN342" s="17"/>
      <c r="AO342" s="17"/>
      <c r="AP342" s="16"/>
      <c r="AQ342" s="17"/>
      <c r="AR342" s="17"/>
    </row>
    <row r="343" spans="1:44" x14ac:dyDescent="0.2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Table1342[[#This Row],[Age]]/$E$1</f>
        <v>0.22500000000000001</v>
      </c>
      <c r="J343" s="6">
        <f>LOG10(Table1342[[#This Row],[Fare]]+1)</f>
        <v>1.3265918553257321</v>
      </c>
      <c r="K343">
        <f>IF(Table1342[[#This Row],[Pclass]]=1,1,0)</f>
        <v>0</v>
      </c>
      <c r="L343">
        <f>IF(Table1342[[#This Row],[Pclass]]=2,1,0)</f>
        <v>0</v>
      </c>
      <c r="M343">
        <f>IF(Table1342[[#This Row],[Embarked]]="S",1,0)</f>
        <v>1</v>
      </c>
      <c r="N343">
        <f>IF(Table1342[[#This Row],[Embarked]]="C",1,0)</f>
        <v>0</v>
      </c>
      <c r="O343">
        <f>IF(Table1342[[#This Row],[Sex]]="male",1,0)</f>
        <v>1</v>
      </c>
      <c r="P343">
        <v>1</v>
      </c>
      <c r="W343" s="5">
        <v>-0.6934193588439872</v>
      </c>
      <c r="X343" s="5">
        <v>0.20627442787441236</v>
      </c>
      <c r="Y343" s="5">
        <v>-0.92756934207996666</v>
      </c>
      <c r="Z343" s="6">
        <f>IF(W343&lt;0,0,W343)</f>
        <v>0</v>
      </c>
      <c r="AA343" s="6">
        <f>IF(X343&lt;0,0,X343)</f>
        <v>0.20627442787441236</v>
      </c>
      <c r="AB343" s="5">
        <f t="shared" si="5"/>
        <v>0</v>
      </c>
      <c r="AC343" s="6">
        <f>Z343+AA343</f>
        <v>0.20627442787441236</v>
      </c>
      <c r="AD343" s="6">
        <f>(Table134[[#This Row],[Survived]]-AC343)^2</f>
        <v>4.2549139594916144E-2</v>
      </c>
      <c r="AK343" s="16"/>
      <c r="AL343" s="16"/>
      <c r="AM343" s="16"/>
      <c r="AN343" s="17"/>
      <c r="AO343" s="17"/>
      <c r="AP343" s="16"/>
      <c r="AQ343" s="17"/>
      <c r="AR343" s="17"/>
    </row>
    <row r="344" spans="1:44" x14ac:dyDescent="0.2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Table1342[[#This Row],[Age]]/$E$1</f>
        <v>0.35</v>
      </c>
      <c r="J344" s="6">
        <f>LOG10(Table1342[[#This Row],[Fare]]+1)</f>
        <v>1.4313637641589874</v>
      </c>
      <c r="K344">
        <f>IF(Table1342[[#This Row],[Pclass]]=1,1,0)</f>
        <v>0</v>
      </c>
      <c r="L344">
        <f>IF(Table1342[[#This Row],[Pclass]]=2,1,0)</f>
        <v>1</v>
      </c>
      <c r="M344">
        <f>IF(Table1342[[#This Row],[Embarked]]="S",1,0)</f>
        <v>1</v>
      </c>
      <c r="N344">
        <f>IF(Table1342[[#This Row],[Embarked]]="C",1,0)</f>
        <v>0</v>
      </c>
      <c r="O344">
        <f>IF(Table1342[[#This Row],[Sex]]="male",1,0)</f>
        <v>0</v>
      </c>
      <c r="P344">
        <v>1</v>
      </c>
      <c r="W344" s="5">
        <v>0.59971781285773107</v>
      </c>
      <c r="X344" s="5">
        <v>0.29909984083676272</v>
      </c>
      <c r="Y344" s="5">
        <v>0.59919789049823913</v>
      </c>
      <c r="Z344" s="6">
        <f>IF(W344&lt;0,0,W344)</f>
        <v>0.59971781285773107</v>
      </c>
      <c r="AA344" s="6">
        <f>IF(X344&lt;0,0,X344)</f>
        <v>0.29909984083676272</v>
      </c>
      <c r="AB344" s="5">
        <f t="shared" si="5"/>
        <v>0.59919789049823913</v>
      </c>
      <c r="AC344" s="6">
        <f>Z344+AA344</f>
        <v>0.89881765369449385</v>
      </c>
      <c r="AD344" s="6">
        <f>(Table134[[#This Row],[Survived]]-AC344)^2</f>
        <v>1.0237867203887375E-2</v>
      </c>
      <c r="AK344" s="16"/>
      <c r="AL344" s="16"/>
      <c r="AM344" s="16"/>
      <c r="AN344" s="17"/>
      <c r="AO344" s="17"/>
      <c r="AP344" s="16"/>
      <c r="AQ344" s="17"/>
      <c r="AR344" s="17"/>
    </row>
    <row r="345" spans="1:44" x14ac:dyDescent="0.2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Table1342[[#This Row],[Age]]/$E$1</f>
        <v>0.23749999999999999</v>
      </c>
      <c r="J345" s="6">
        <f>LOG10(Table1342[[#This Row],[Fare]]+1)</f>
        <v>1.4313637641589874</v>
      </c>
      <c r="K345">
        <f>IF(Table1342[[#This Row],[Pclass]]=1,1,0)</f>
        <v>0</v>
      </c>
      <c r="L345">
        <f>IF(Table1342[[#This Row],[Pclass]]=2,1,0)</f>
        <v>1</v>
      </c>
      <c r="M345">
        <f>IF(Table1342[[#This Row],[Embarked]]="S",1,0)</f>
        <v>1</v>
      </c>
      <c r="N345">
        <f>IF(Table1342[[#This Row],[Embarked]]="C",1,0)</f>
        <v>0</v>
      </c>
      <c r="O345">
        <f>IF(Table1342[[#This Row],[Sex]]="male",1,0)</f>
        <v>0</v>
      </c>
      <c r="P345">
        <v>1</v>
      </c>
      <c r="W345" s="5">
        <v>0.4671331811335413</v>
      </c>
      <c r="X345" s="5">
        <v>0.48630406071458615</v>
      </c>
      <c r="Y345" s="5">
        <v>0.5462992555993802</v>
      </c>
      <c r="Z345" s="6">
        <f>IF(W345&lt;0,0,W345)</f>
        <v>0.4671331811335413</v>
      </c>
      <c r="AA345" s="6">
        <f>IF(X345&lt;0,0,X345)</f>
        <v>0.48630406071458615</v>
      </c>
      <c r="AB345" s="5">
        <f t="shared" si="5"/>
        <v>0.5462992555993802</v>
      </c>
      <c r="AC345" s="6">
        <f>Z345+AA345</f>
        <v>0.95343724184812739</v>
      </c>
      <c r="AD345" s="6">
        <f>(Table134[[#This Row],[Survived]]-AC345)^2</f>
        <v>2.1680904467097791E-3</v>
      </c>
      <c r="AK345" s="16"/>
      <c r="AL345" s="16"/>
      <c r="AM345" s="16"/>
      <c r="AN345" s="17"/>
      <c r="AO345" s="17"/>
      <c r="AP345" s="16"/>
      <c r="AQ345" s="17"/>
      <c r="AR345" s="17"/>
    </row>
    <row r="346" spans="1:44" x14ac:dyDescent="0.2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Table1342[[#This Row],[Age]]/$E$1</f>
        <v>0.4</v>
      </c>
      <c r="J346" s="6">
        <f>LOG10(Table1342[[#This Row],[Fare]]+1)</f>
        <v>0.9566485792052033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>
        <f>IF(Table1342[[#This Row],[Sex]]="male",1,0)</f>
        <v>1</v>
      </c>
      <c r="P346">
        <v>1</v>
      </c>
      <c r="W346" s="5">
        <v>-0.5251343056013964</v>
      </c>
      <c r="X346" s="5">
        <v>7.166803965761992E-2</v>
      </c>
      <c r="Y346" s="5">
        <v>-1.1086658617218983</v>
      </c>
      <c r="Z346" s="6">
        <f>IF(W346&lt;0,0,W346)</f>
        <v>0</v>
      </c>
      <c r="AA346" s="6">
        <f>IF(X346&lt;0,0,X346)</f>
        <v>7.166803965761992E-2</v>
      </c>
      <c r="AB346" s="5">
        <f t="shared" si="5"/>
        <v>0</v>
      </c>
      <c r="AC346" s="6">
        <f>Z346+AA346</f>
        <v>7.166803965761992E-2</v>
      </c>
      <c r="AD346" s="6">
        <f>(Table134[[#This Row],[Survived]]-AC346)^2</f>
        <v>0.86180022859312633</v>
      </c>
      <c r="AK346" s="16"/>
      <c r="AL346" s="16"/>
      <c r="AM346" s="16"/>
      <c r="AN346" s="17"/>
      <c r="AO346" s="17"/>
      <c r="AP346" s="16"/>
      <c r="AQ346" s="17"/>
      <c r="AR346" s="17"/>
    </row>
    <row r="347" spans="1:44" x14ac:dyDescent="0.2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Table1342[[#This Row],[Age]]/$E$1</f>
        <v>0.35</v>
      </c>
      <c r="J347" s="6">
        <f>LOG10(Table1342[[#This Row],[Fare]]+1)</f>
        <v>1.4401216031878039</v>
      </c>
      <c r="K347">
        <f>IF(Table1342[[#This Row],[Pclass]]=1,1,0)</f>
        <v>1</v>
      </c>
      <c r="L347">
        <f>IF(Table1342[[#This Row],[Pclass]]=2,1,0)</f>
        <v>0</v>
      </c>
      <c r="M347">
        <f>IF(Table1342[[#This Row],[Embarked]]="S",1,0)</f>
        <v>1</v>
      </c>
      <c r="N347">
        <f>IF(Table1342[[#This Row],[Embarked]]="C",1,0)</f>
        <v>0</v>
      </c>
      <c r="O347">
        <f>IF(Table1342[[#This Row],[Sex]]="male",1,0)</f>
        <v>1</v>
      </c>
      <c r="P347">
        <v>1</v>
      </c>
      <c r="W347" s="5">
        <v>-0.32366178757777897</v>
      </c>
      <c r="X347" s="5">
        <v>0.49527024755489912</v>
      </c>
      <c r="Y347" s="5">
        <v>-0.9609902543070028</v>
      </c>
      <c r="Z347" s="6">
        <f>IF(W347&lt;0,0,W347)</f>
        <v>0</v>
      </c>
      <c r="AA347" s="6">
        <f>IF(X347&lt;0,0,X347)</f>
        <v>0.49527024755489912</v>
      </c>
      <c r="AB347" s="5">
        <f t="shared" si="5"/>
        <v>0</v>
      </c>
      <c r="AC347" s="6">
        <f>Z347+AA347</f>
        <v>0.49527024755489912</v>
      </c>
      <c r="AD347" s="6">
        <f>(Table134[[#This Row],[Survived]]-AC347)^2</f>
        <v>0.25475212300329281</v>
      </c>
      <c r="AK347" s="16"/>
      <c r="AL347" s="16"/>
      <c r="AM347" s="16"/>
      <c r="AN347" s="17"/>
      <c r="AO347" s="17"/>
      <c r="AP347" s="16"/>
      <c r="AQ347" s="17"/>
      <c r="AR347" s="17"/>
    </row>
    <row r="348" spans="1:44" x14ac:dyDescent="0.2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Table1342[[#This Row],[Age]]/$E$1</f>
        <v>0.52500000000000002</v>
      </c>
      <c r="J348" s="6">
        <f>LOG10(Table1342[[#This Row],[Fare]]+1)</f>
        <v>1.4313637641589874</v>
      </c>
      <c r="K348">
        <f>IF(Table1342[[#This Row],[Pclass]]=1,1,0)</f>
        <v>0</v>
      </c>
      <c r="L348">
        <f>IF(Table1342[[#This Row],[Pclass]]=2,1,0)</f>
        <v>1</v>
      </c>
      <c r="M348">
        <f>IF(Table1342[[#This Row],[Embarked]]="S",1,0)</f>
        <v>1</v>
      </c>
      <c r="N348">
        <f>IF(Table1342[[#This Row],[Embarked]]="C",1,0)</f>
        <v>0</v>
      </c>
      <c r="O348">
        <f>IF(Table1342[[#This Row],[Sex]]="male",1,0)</f>
        <v>0</v>
      </c>
      <c r="P348">
        <v>1</v>
      </c>
      <c r="W348" s="5">
        <v>0.72985956317063139</v>
      </c>
      <c r="X348" s="5">
        <v>0.12938678975255841</v>
      </c>
      <c r="Y348" s="5">
        <v>0.51413280678848206</v>
      </c>
      <c r="Z348" s="6">
        <f>IF(W348&lt;0,0,W348)</f>
        <v>0.72985956317063139</v>
      </c>
      <c r="AA348" s="6">
        <f>IF(X348&lt;0,0,X348)</f>
        <v>0.12938678975255841</v>
      </c>
      <c r="AB348" s="5">
        <f t="shared" si="5"/>
        <v>0.51413280678848206</v>
      </c>
      <c r="AC348" s="6">
        <f>Z348+AA348</f>
        <v>0.85924635292318974</v>
      </c>
      <c r="AD348" s="6">
        <f>(Table134[[#This Row],[Survived]]-AC348)^2</f>
        <v>1.9811589165423259E-2</v>
      </c>
      <c r="AK348" s="16"/>
      <c r="AL348" s="16"/>
      <c r="AM348" s="16"/>
      <c r="AN348" s="17"/>
      <c r="AO348" s="17"/>
      <c r="AP348" s="16"/>
      <c r="AQ348" s="17"/>
      <c r="AR348" s="17"/>
    </row>
    <row r="349" spans="1:44" x14ac:dyDescent="0.2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Table1342[[#This Row],[Age]]/$E$1</f>
        <v>0.21249999999999999</v>
      </c>
      <c r="J349" s="6">
        <f>LOG10(Table1342[[#This Row],[Fare]]+1)</f>
        <v>0.90982336965091204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>
        <f>IF(Table1342[[#This Row],[Sex]]="male",1,0)</f>
        <v>1</v>
      </c>
      <c r="P349">
        <v>1</v>
      </c>
      <c r="W349" s="5">
        <v>-0.65768263253573578</v>
      </c>
      <c r="X349" s="5">
        <v>0.25018846841225489</v>
      </c>
      <c r="Y349" s="5">
        <v>-0.99685213231699743</v>
      </c>
      <c r="Z349" s="6">
        <f>IF(W349&lt;0,0,W349)</f>
        <v>0</v>
      </c>
      <c r="AA349" s="6">
        <f>IF(X349&lt;0,0,X349)</f>
        <v>0.25018846841225489</v>
      </c>
      <c r="AB349" s="5">
        <f t="shared" si="5"/>
        <v>0</v>
      </c>
      <c r="AC349" s="6">
        <f>Z349+AA349</f>
        <v>0.25018846841225489</v>
      </c>
      <c r="AD349" s="6">
        <f>(Table134[[#This Row],[Survived]]-AC349)^2</f>
        <v>6.2594269726469864E-2</v>
      </c>
      <c r="AK349" s="16"/>
      <c r="AL349" s="16"/>
      <c r="AM349" s="16"/>
      <c r="AN349" s="17"/>
      <c r="AO349" s="17"/>
      <c r="AP349" s="16"/>
      <c r="AQ349" s="17"/>
      <c r="AR349" s="17"/>
    </row>
    <row r="350" spans="1:44" x14ac:dyDescent="0.2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Table1342[[#This Row],[Age]]/$E$1</f>
        <v>0.625</v>
      </c>
      <c r="J350" s="6">
        <f>LOG10(Table1342[[#This Row],[Fare]]+1)</f>
        <v>1.7551122663950711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>
        <f>IF(Table1342[[#This Row],[Sex]]="male",1,0)</f>
        <v>1</v>
      </c>
      <c r="P350">
        <v>1</v>
      </c>
      <c r="W350" s="5">
        <v>-0.11657494396563736</v>
      </c>
      <c r="X350" s="5">
        <v>0.17277505033490631</v>
      </c>
      <c r="Y350" s="5">
        <v>-1.1261438793932179</v>
      </c>
      <c r="Z350" s="6">
        <f>IF(W350&lt;0,0,W350)</f>
        <v>0</v>
      </c>
      <c r="AA350" s="6">
        <f>IF(X350&lt;0,0,X350)</f>
        <v>0.17277505033490631</v>
      </c>
      <c r="AB350" s="5">
        <f t="shared" si="5"/>
        <v>0</v>
      </c>
      <c r="AC350" s="6">
        <f>Z350+AA350</f>
        <v>0.17277505033490631</v>
      </c>
      <c r="AD350" s="6">
        <f>(Table134[[#This Row],[Survived]]-AC350)^2</f>
        <v>2.985121801822941E-2</v>
      </c>
      <c r="AK350" s="16"/>
      <c r="AL350" s="16"/>
      <c r="AM350" s="16"/>
      <c r="AN350" s="17"/>
      <c r="AO350" s="17"/>
      <c r="AP350" s="16"/>
      <c r="AQ350" s="17"/>
      <c r="AR350" s="17"/>
    </row>
    <row r="351" spans="1:44" x14ac:dyDescent="0.2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Table1342[[#This Row],[Age]]/$E$1</f>
        <v>0.17499999999999999</v>
      </c>
      <c r="J351" s="6">
        <f>LOG10(Table1342[[#This Row],[Fare]]+1)</f>
        <v>2.0827853703164503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>
        <f>IF(Table1342[[#This Row],[Sex]]="male",1,0)</f>
        <v>0</v>
      </c>
      <c r="P351">
        <v>1</v>
      </c>
      <c r="W351" s="5">
        <v>0.12635494966205563</v>
      </c>
      <c r="X351" s="5">
        <v>0.86732025208383123</v>
      </c>
      <c r="Y351" s="5">
        <v>-0.26585977501977787</v>
      </c>
      <c r="Z351" s="6">
        <f>IF(W351&lt;0,0,W351)</f>
        <v>0.12635494966205563</v>
      </c>
      <c r="AA351" s="6">
        <f>IF(X351&lt;0,0,X351)</f>
        <v>0.86732025208383123</v>
      </c>
      <c r="AB351" s="5">
        <f t="shared" si="5"/>
        <v>0</v>
      </c>
      <c r="AC351" s="6">
        <f>Z351+AA351</f>
        <v>0.99367520174588686</v>
      </c>
      <c r="AD351" s="6">
        <f>(Table134[[#This Row],[Survived]]-AC351)^2</f>
        <v>4.0003072955232624E-5</v>
      </c>
      <c r="AK351" s="16"/>
      <c r="AL351" s="16"/>
      <c r="AM351" s="16"/>
      <c r="AN351" s="17"/>
      <c r="AO351" s="17"/>
      <c r="AP351" s="16"/>
      <c r="AQ351" s="17"/>
      <c r="AR351" s="17"/>
    </row>
    <row r="352" spans="1:44" x14ac:dyDescent="0.2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Table1342[[#This Row],[Age]]/$E$1</f>
        <v>0.26250000000000001</v>
      </c>
      <c r="J352" s="6">
        <f>LOG10(Table1342[[#This Row],[Fare]]+1)</f>
        <v>1.5486964485323467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1</v>
      </c>
      <c r="N352">
        <f>IF(Table1342[[#This Row],[Embarked]]="C",1,0)</f>
        <v>0</v>
      </c>
      <c r="O352">
        <f>IF(Table1342[[#This Row],[Sex]]="male",1,0)</f>
        <v>0</v>
      </c>
      <c r="P352">
        <v>1</v>
      </c>
      <c r="W352" s="5">
        <v>9.1390036066742314E-3</v>
      </c>
      <c r="X352" s="5">
        <v>0.32566464477771023</v>
      </c>
      <c r="Y352" s="5">
        <v>-0.30183418760549607</v>
      </c>
      <c r="Z352" s="6">
        <f>IF(W352&lt;0,0,W352)</f>
        <v>9.1390036066742314E-3</v>
      </c>
      <c r="AA352" s="6">
        <f>IF(X352&lt;0,0,X352)</f>
        <v>0.32566464477771023</v>
      </c>
      <c r="AB352" s="5">
        <f t="shared" si="5"/>
        <v>0</v>
      </c>
      <c r="AC352" s="6">
        <f>Z352+AA352</f>
        <v>0.33480364838438448</v>
      </c>
      <c r="AD352" s="6">
        <f>(Table134[[#This Row],[Survived]]-AC352)^2</f>
        <v>0.11209348297149456</v>
      </c>
      <c r="AK352" s="16"/>
      <c r="AL352" s="16"/>
      <c r="AM352" s="16"/>
      <c r="AN352" s="17"/>
      <c r="AO352" s="17"/>
      <c r="AP352" s="16"/>
      <c r="AQ352" s="17"/>
      <c r="AR352" s="17"/>
    </row>
    <row r="353" spans="1:44" x14ac:dyDescent="0.2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Table1342[[#This Row],[Age]]/$E$1</f>
        <v>0.3</v>
      </c>
      <c r="J353" s="6">
        <f>LOG10(Table1342[[#This Row],[Fare]]+1)</f>
        <v>1.2955670999624791</v>
      </c>
      <c r="K353">
        <f>IF(Table1342[[#This Row],[Pclass]]=1,1,0)</f>
        <v>0</v>
      </c>
      <c r="L353">
        <f>IF(Table1342[[#This Row],[Pclass]]=2,1,0)</f>
        <v>1</v>
      </c>
      <c r="M353">
        <f>IF(Table1342[[#This Row],[Embarked]]="S",1,0)</f>
        <v>1</v>
      </c>
      <c r="N353">
        <f>IF(Table1342[[#This Row],[Embarked]]="C",1,0)</f>
        <v>0</v>
      </c>
      <c r="O353">
        <f>IF(Table1342[[#This Row],[Sex]]="male",1,0)</f>
        <v>0</v>
      </c>
      <c r="P353">
        <v>1</v>
      </c>
      <c r="W353" s="5">
        <v>0.53352594806224063</v>
      </c>
      <c r="X353" s="5">
        <v>0.3102913152476261</v>
      </c>
      <c r="Y353" s="5">
        <v>1.2463536779743229</v>
      </c>
      <c r="Z353" s="6">
        <f>IF(W353&lt;0,0,W353)</f>
        <v>0.53352594806224063</v>
      </c>
      <c r="AA353" s="6">
        <f>IF(X353&lt;0,0,X353)</f>
        <v>0.3102913152476261</v>
      </c>
      <c r="AB353" s="5">
        <f t="shared" si="5"/>
        <v>1.2463536779743229</v>
      </c>
      <c r="AC353" s="6">
        <f>Z353+AA353</f>
        <v>0.84381726330986673</v>
      </c>
      <c r="AD353" s="6">
        <f>(Table134[[#This Row],[Survived]]-AC353)^2</f>
        <v>2.4393047240019502E-2</v>
      </c>
      <c r="AK353" s="16"/>
      <c r="AL353" s="16"/>
      <c r="AM353" s="16"/>
      <c r="AN353" s="17"/>
      <c r="AO353" s="17"/>
      <c r="AP353" s="16"/>
      <c r="AQ353" s="17"/>
      <c r="AR353" s="17"/>
    </row>
    <row r="354" spans="1:44" x14ac:dyDescent="0.2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Table1342[[#This Row],[Age]]/$E$1</f>
        <v>0.8</v>
      </c>
      <c r="J354" s="6">
        <f>LOG10(Table1342[[#This Row],[Fare]]+1)</f>
        <v>2.4216039268698313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>
        <f>IF(Table1342[[#This Row],[Sex]]="male",1,0)</f>
        <v>1</v>
      </c>
      <c r="P354">
        <v>1</v>
      </c>
      <c r="W354" s="5">
        <v>-0.21503888308224836</v>
      </c>
      <c r="X354" s="5">
        <v>0.11747111077249589</v>
      </c>
      <c r="Y354" s="5">
        <v>-0.89836601821018758</v>
      </c>
      <c r="Z354" s="6">
        <f>IF(W354&lt;0,0,W354)</f>
        <v>0</v>
      </c>
      <c r="AA354" s="6">
        <f>IF(X354&lt;0,0,X354)</f>
        <v>0.11747111077249589</v>
      </c>
      <c r="AB354" s="5">
        <f t="shared" si="5"/>
        <v>0</v>
      </c>
      <c r="AC354" s="6">
        <f>Z354+AA354</f>
        <v>0.11747111077249589</v>
      </c>
      <c r="AD354" s="6">
        <f>(Table134[[#This Row],[Survived]]-AC354)^2</f>
        <v>1.3799461866124E-2</v>
      </c>
      <c r="AK354" s="16"/>
      <c r="AL354" s="16"/>
      <c r="AM354" s="16"/>
      <c r="AN354" s="17"/>
      <c r="AO354" s="17"/>
      <c r="AP354" s="16"/>
      <c r="AQ354" s="17"/>
      <c r="AR354" s="17"/>
    </row>
    <row r="355" spans="1:44" x14ac:dyDescent="0.2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Table1342[[#This Row],[Age]]/$E$1</f>
        <v>0.38750000000000001</v>
      </c>
      <c r="J355" s="6">
        <f>LOG10(Table1342[[#This Row],[Fare]]+1)</f>
        <v>1.0606978403536116</v>
      </c>
      <c r="K355">
        <f>IF(Table1342[[#This Row],[Pclass]]=1,1,0)</f>
        <v>0</v>
      </c>
      <c r="L355">
        <f>IF(Table1342[[#This Row],[Pclass]]=2,1,0)</f>
        <v>1</v>
      </c>
      <c r="M355">
        <f>IF(Table1342[[#This Row],[Embarked]]="S",1,0)</f>
        <v>1</v>
      </c>
      <c r="N355">
        <f>IF(Table1342[[#This Row],[Embarked]]="C",1,0)</f>
        <v>0</v>
      </c>
      <c r="O355">
        <f>IF(Table1342[[#This Row],[Sex]]="male",1,0)</f>
        <v>1</v>
      </c>
      <c r="P355">
        <v>1</v>
      </c>
      <c r="W355" s="5">
        <v>-5.7844755729387604E-2</v>
      </c>
      <c r="X355" s="5">
        <v>0.11326431947080001</v>
      </c>
      <c r="Y355" s="5">
        <v>0.15436572501221851</v>
      </c>
      <c r="Z355" s="6">
        <f>IF(W355&lt;0,0,W355)</f>
        <v>0</v>
      </c>
      <c r="AA355" s="6">
        <f>IF(X355&lt;0,0,X355)</f>
        <v>0.11326431947080001</v>
      </c>
      <c r="AB355" s="5">
        <f t="shared" si="5"/>
        <v>0.15436572501221851</v>
      </c>
      <c r="AC355" s="6">
        <f>Z355+AA355</f>
        <v>0.11326431947080001</v>
      </c>
      <c r="AD355" s="6">
        <f>(Table134[[#This Row],[Survived]]-AC355)^2</f>
        <v>1.2828806065183447E-2</v>
      </c>
      <c r="AK355" s="16"/>
      <c r="AL355" s="16"/>
      <c r="AM355" s="16"/>
      <c r="AN355" s="17"/>
      <c r="AO355" s="17"/>
      <c r="AP355" s="16"/>
      <c r="AQ355" s="17"/>
      <c r="AR355" s="17"/>
    </row>
    <row r="356" spans="1:44" x14ac:dyDescent="0.2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Table1342[[#This Row],[Age]]/$E$1</f>
        <v>0.5625</v>
      </c>
      <c r="J356" s="6">
        <f>LOG10(Table1342[[#This Row],[Fare]]+1)</f>
        <v>1.4353665066126613</v>
      </c>
      <c r="K356">
        <f>IF(Table1342[[#This Row],[Pclass]]=1,1,0)</f>
        <v>0</v>
      </c>
      <c r="L356">
        <f>IF(Table1342[[#This Row],[Pclass]]=2,1,0)</f>
        <v>1</v>
      </c>
      <c r="M356">
        <f>IF(Table1342[[#This Row],[Embarked]]="S",1,0)</f>
        <v>1</v>
      </c>
      <c r="N356">
        <f>IF(Table1342[[#This Row],[Embarked]]="C",1,0)</f>
        <v>0</v>
      </c>
      <c r="O356">
        <f>IF(Table1342[[#This Row],[Sex]]="male",1,0)</f>
        <v>0</v>
      </c>
      <c r="P356">
        <v>1</v>
      </c>
      <c r="W356" s="5">
        <v>0.72452151189000236</v>
      </c>
      <c r="X356" s="5">
        <v>0.11010931649032457</v>
      </c>
      <c r="Y356" s="5">
        <v>0.64590947158978707</v>
      </c>
      <c r="Z356" s="6">
        <f>IF(W356&lt;0,0,W356)</f>
        <v>0.72452151189000236</v>
      </c>
      <c r="AA356" s="6">
        <f>IF(X356&lt;0,0,X356)</f>
        <v>0.11010931649032457</v>
      </c>
      <c r="AB356" s="5">
        <f t="shared" si="5"/>
        <v>0.64590947158978707</v>
      </c>
      <c r="AC356" s="6">
        <f>Z356+AA356</f>
        <v>0.83463082838032698</v>
      </c>
      <c r="AD356" s="6">
        <f>(Table134[[#This Row],[Survived]]-AC356)^2</f>
        <v>2.7346962922176869E-2</v>
      </c>
      <c r="AK356" s="16"/>
      <c r="AL356" s="16"/>
      <c r="AM356" s="16"/>
      <c r="AN356" s="17"/>
      <c r="AO356" s="17"/>
      <c r="AP356" s="16"/>
      <c r="AQ356" s="17"/>
      <c r="AR356" s="17"/>
    </row>
    <row r="357" spans="1:44" x14ac:dyDescent="0.2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Table1342[[#This Row],[Age]]/$E$1</f>
        <v>0.25</v>
      </c>
      <c r="J357" s="6">
        <f>LOG10(Table1342[[#This Row],[Fare]]+1)</f>
        <v>1.0211892990699381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>
        <f>IF(Table1342[[#This Row],[Sex]]="male",1,0)</f>
        <v>1</v>
      </c>
      <c r="P357">
        <v>1</v>
      </c>
      <c r="W357" s="5">
        <v>-0.64618007368403274</v>
      </c>
      <c r="X357" s="5">
        <v>0.2217055189608883</v>
      </c>
      <c r="Y357" s="5">
        <v>-1.0642466107294333</v>
      </c>
      <c r="Z357" s="6">
        <f>IF(W357&lt;0,0,W357)</f>
        <v>0</v>
      </c>
      <c r="AA357" s="6">
        <f>IF(X357&lt;0,0,X357)</f>
        <v>0.2217055189608883</v>
      </c>
      <c r="AB357" s="5">
        <f t="shared" si="5"/>
        <v>0</v>
      </c>
      <c r="AC357" s="6">
        <f>Z357+AA357</f>
        <v>0.2217055189608883</v>
      </c>
      <c r="AD357" s="6">
        <f>(Table134[[#This Row],[Survived]]-AC357)^2</f>
        <v>4.9153337137716802E-2</v>
      </c>
      <c r="AK357" s="16"/>
      <c r="AL357" s="16"/>
      <c r="AM357" s="16"/>
      <c r="AN357" s="17"/>
      <c r="AO357" s="17"/>
      <c r="AP357" s="16"/>
      <c r="AQ357" s="17"/>
      <c r="AR357" s="17"/>
    </row>
    <row r="358" spans="1:44" x14ac:dyDescent="0.2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Table1342[[#This Row],[Age]]/$E$1</f>
        <v>0.3125</v>
      </c>
      <c r="J358" s="6">
        <f>LOG10(Table1342[[#This Row],[Fare]]+1)</f>
        <v>0.94324712513786169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>
        <f>IF(Table1342[[#This Row],[Sex]]="male",1,0)</f>
        <v>1</v>
      </c>
      <c r="P358">
        <v>1</v>
      </c>
      <c r="W358" s="5">
        <v>-0.53931138418860458</v>
      </c>
      <c r="X358" s="5">
        <v>7.7472838678773748E-2</v>
      </c>
      <c r="Y358" s="5">
        <v>-0.95263346433554585</v>
      </c>
      <c r="Z358" s="6">
        <f>IF(W358&lt;0,0,W358)</f>
        <v>0</v>
      </c>
      <c r="AA358" s="6">
        <f>IF(X358&lt;0,0,X358)</f>
        <v>7.7472838678773748E-2</v>
      </c>
      <c r="AB358" s="5">
        <f t="shared" si="5"/>
        <v>0</v>
      </c>
      <c r="AC358" s="6">
        <f>Z358+AA358</f>
        <v>7.7472838678773748E-2</v>
      </c>
      <c r="AD358" s="6">
        <f>(Table134[[#This Row],[Survived]]-AC358)^2</f>
        <v>6.002040732947302E-3</v>
      </c>
      <c r="AK358" s="16"/>
      <c r="AL358" s="16"/>
      <c r="AM358" s="16"/>
      <c r="AN358" s="17"/>
      <c r="AO358" s="17"/>
      <c r="AP358" s="16"/>
      <c r="AQ358" s="17"/>
      <c r="AR358" s="17"/>
    </row>
    <row r="359" spans="1:44" x14ac:dyDescent="0.2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Table1342[[#This Row],[Age]]/$E$1</f>
        <v>0.35</v>
      </c>
      <c r="J359" s="6">
        <f>LOG10(Table1342[[#This Row],[Fare]]+1)</f>
        <v>1.146128035678238</v>
      </c>
      <c r="K359">
        <f>IF(Table1342[[#This Row],[Pclass]]=1,1,0)</f>
        <v>0</v>
      </c>
      <c r="L359">
        <f>IF(Table1342[[#This Row],[Pclass]]=2,1,0)</f>
        <v>1</v>
      </c>
      <c r="M359">
        <f>IF(Table1342[[#This Row],[Embarked]]="S",1,0)</f>
        <v>1</v>
      </c>
      <c r="N359">
        <f>IF(Table1342[[#This Row],[Embarked]]="C",1,0)</f>
        <v>0</v>
      </c>
      <c r="O359">
        <f>IF(Table1342[[#This Row],[Sex]]="male",1,0)</f>
        <v>0</v>
      </c>
      <c r="P359">
        <v>1</v>
      </c>
      <c r="W359" s="5">
        <v>0.59276167333585361</v>
      </c>
      <c r="X359" s="5">
        <v>0.35700959642021529</v>
      </c>
      <c r="Y359" s="5">
        <v>0.61754149296977756</v>
      </c>
      <c r="Z359" s="6">
        <f>IF(W359&lt;0,0,W359)</f>
        <v>0.59276167333585361</v>
      </c>
      <c r="AA359" s="6">
        <f>IF(X359&lt;0,0,X359)</f>
        <v>0.35700959642021529</v>
      </c>
      <c r="AB359" s="5">
        <f t="shared" si="5"/>
        <v>0.61754149296977756</v>
      </c>
      <c r="AC359" s="6">
        <f>Z359+AA359</f>
        <v>0.94977126975606896</v>
      </c>
      <c r="AD359" s="6">
        <f>(Table134[[#This Row],[Survived]]-AC359)^2</f>
        <v>2.5229253419175928E-3</v>
      </c>
      <c r="AK359" s="16"/>
      <c r="AL359" s="16"/>
      <c r="AM359" s="16"/>
      <c r="AN359" s="17"/>
      <c r="AO359" s="17"/>
      <c r="AP359" s="16"/>
      <c r="AQ359" s="17"/>
      <c r="AR359" s="17"/>
    </row>
    <row r="360" spans="1:44" x14ac:dyDescent="0.2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Table1342[[#This Row],[Age]]/$E$1</f>
        <v>0.05</v>
      </c>
      <c r="J360" s="6">
        <f>LOG10(Table1342[[#This Row],[Fare]]+1)</f>
        <v>1.9183360186534042</v>
      </c>
      <c r="K360">
        <f>IF(Table1342[[#This Row],[Pclass]]=1,1,0)</f>
        <v>1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>
        <f>IF(Table1342[[#This Row],[Sex]]="male",1,0)</f>
        <v>1</v>
      </c>
      <c r="P360">
        <v>1</v>
      </c>
      <c r="W360" s="5">
        <v>-0.68239359993378645</v>
      </c>
      <c r="X360" s="5">
        <v>0.85367448981304084</v>
      </c>
      <c r="Y360" s="5">
        <v>-0.72274419616862051</v>
      </c>
      <c r="Z360" s="6">
        <f>IF(W360&lt;0,0,W360)</f>
        <v>0</v>
      </c>
      <c r="AA360" s="6">
        <f>IF(X360&lt;0,0,X360)</f>
        <v>0.85367448981304084</v>
      </c>
      <c r="AB360" s="5">
        <f t="shared" si="5"/>
        <v>0</v>
      </c>
      <c r="AC360" s="6">
        <f>Z360+AA360</f>
        <v>0.85367448981304084</v>
      </c>
      <c r="AD360" s="6">
        <f>(Table134[[#This Row],[Survived]]-AC360)^2</f>
        <v>2.1411154931473889E-2</v>
      </c>
      <c r="AK360" s="16"/>
      <c r="AL360" s="16"/>
      <c r="AM360" s="16"/>
      <c r="AN360" s="17"/>
      <c r="AO360" s="17"/>
      <c r="AP360" s="16"/>
      <c r="AQ360" s="17"/>
      <c r="AR360" s="17"/>
    </row>
    <row r="361" spans="1:44" x14ac:dyDescent="0.2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Table1342[[#This Row],[Age]]/$E$1</f>
        <v>0.16250000000000001</v>
      </c>
      <c r="J361" s="6">
        <f>LOG10(Table1342[[#This Row],[Fare]]+1)</f>
        <v>1.3117538610557542</v>
      </c>
      <c r="K361">
        <f>IF(Table1342[[#This Row],[Pclass]]=1,1,0)</f>
        <v>0</v>
      </c>
      <c r="L361">
        <f>IF(Table1342[[#This Row],[Pclass]]=2,1,0)</f>
        <v>1</v>
      </c>
      <c r="M361">
        <f>IF(Table1342[[#This Row],[Embarked]]="S",1,0)</f>
        <v>1</v>
      </c>
      <c r="N361">
        <f>IF(Table1342[[#This Row],[Embarked]]="C",1,0)</f>
        <v>0</v>
      </c>
      <c r="O361">
        <f>IF(Table1342[[#This Row],[Sex]]="male",1,0)</f>
        <v>0</v>
      </c>
      <c r="P361">
        <v>1</v>
      </c>
      <c r="W361" s="5">
        <v>0.39631936039451454</v>
      </c>
      <c r="X361" s="5">
        <v>0.56737669736997176</v>
      </c>
      <c r="Y361" s="5">
        <v>0.78733358921110375</v>
      </c>
      <c r="Z361" s="6">
        <f>IF(W361&lt;0,0,W361)</f>
        <v>0.39631936039451454</v>
      </c>
      <c r="AA361" s="6">
        <f>IF(X361&lt;0,0,X361)</f>
        <v>0.56737669736997176</v>
      </c>
      <c r="AB361" s="5">
        <f t="shared" si="5"/>
        <v>0.78733358921110375</v>
      </c>
      <c r="AC361" s="6">
        <f>Z361+AA361</f>
        <v>0.9636960577644863</v>
      </c>
      <c r="AD361" s="6">
        <f>(Table134[[#This Row],[Survived]]-AC361)^2</f>
        <v>1.3179762218395153E-3</v>
      </c>
      <c r="AK361" s="16"/>
      <c r="AL361" s="16"/>
      <c r="AM361" s="16"/>
      <c r="AN361" s="17"/>
      <c r="AO361" s="17"/>
      <c r="AP361" s="16"/>
      <c r="AQ361" s="17"/>
      <c r="AR361" s="17"/>
    </row>
    <row r="362" spans="1:44" x14ac:dyDescent="0.2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Table1342[[#This Row],[Age]]/$E$1</f>
        <v>0.42499999999999999</v>
      </c>
      <c r="J362" s="6">
        <f>LOG10(Table1342[[#This Row],[Fare]]+1)</f>
        <v>1.4401216031878039</v>
      </c>
      <c r="K362">
        <f>IF(Table1342[[#This Row],[Pclass]]=1,1,0)</f>
        <v>1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>
        <f>IF(Table1342[[#This Row],[Sex]]="male",1,0)</f>
        <v>1</v>
      </c>
      <c r="P362">
        <v>1</v>
      </c>
      <c r="W362" s="5">
        <v>-0.26788675172939314</v>
      </c>
      <c r="X362" s="5">
        <v>0.42253608280452581</v>
      </c>
      <c r="Y362" s="5">
        <v>-0.99744671875404167</v>
      </c>
      <c r="Z362" s="6">
        <f>IF(W362&lt;0,0,W362)</f>
        <v>0</v>
      </c>
      <c r="AA362" s="6">
        <f>IF(X362&lt;0,0,X362)</f>
        <v>0.42253608280452581</v>
      </c>
      <c r="AB362" s="5">
        <f t="shared" si="5"/>
        <v>0</v>
      </c>
      <c r="AC362" s="6">
        <f>Z362+AA362</f>
        <v>0.42253608280452581</v>
      </c>
      <c r="AD362" s="6">
        <f>(Table134[[#This Row],[Survived]]-AC362)^2</f>
        <v>0.33346457566274146</v>
      </c>
      <c r="AK362" s="16"/>
      <c r="AL362" s="16"/>
      <c r="AM362" s="16"/>
      <c r="AN362" s="17"/>
      <c r="AO362" s="17"/>
      <c r="AP362" s="16"/>
      <c r="AQ362" s="17"/>
      <c r="AR362" s="17"/>
    </row>
    <row r="363" spans="1:44" x14ac:dyDescent="0.2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Table1342[[#This Row],[Age]]/$E$1</f>
        <v>6.25E-2</v>
      </c>
      <c r="J363" s="6">
        <f>LOG10(Table1342[[#This Row],[Fare]]+1)</f>
        <v>1.3066029982011584</v>
      </c>
      <c r="K363">
        <f>IF(Table1342[[#This Row],[Pclass]]=1,1,0)</f>
        <v>0</v>
      </c>
      <c r="L363">
        <f>IF(Table1342[[#This Row],[Pclass]]=2,1,0)</f>
        <v>0</v>
      </c>
      <c r="M363">
        <f>IF(Table1342[[#This Row],[Embarked]]="S",1,0)</f>
        <v>0</v>
      </c>
      <c r="N363">
        <f>IF(Table1342[[#This Row],[Embarked]]="C",1,0)</f>
        <v>1</v>
      </c>
      <c r="O363">
        <f>IF(Table1342[[#This Row],[Sex]]="male",1,0)</f>
        <v>0</v>
      </c>
      <c r="P363">
        <v>1</v>
      </c>
      <c r="W363" s="5">
        <v>-0.18921996817773759</v>
      </c>
      <c r="X363" s="5">
        <v>0.6011781095318981</v>
      </c>
      <c r="Y363" s="5">
        <v>-0.33422120684933632</v>
      </c>
      <c r="Z363" s="6">
        <f>IF(W363&lt;0,0,W363)</f>
        <v>0</v>
      </c>
      <c r="AA363" s="6">
        <f>IF(X363&lt;0,0,X363)</f>
        <v>0.6011781095318981</v>
      </c>
      <c r="AB363" s="5">
        <f t="shared" si="5"/>
        <v>0</v>
      </c>
      <c r="AC363" s="6">
        <f>Z363+AA363</f>
        <v>0.6011781095318981</v>
      </c>
      <c r="AD363" s="6">
        <f>(Table134[[#This Row],[Survived]]-AC363)^2</f>
        <v>0.15905890031655068</v>
      </c>
      <c r="AK363" s="16"/>
      <c r="AL363" s="16"/>
      <c r="AM363" s="16"/>
      <c r="AN363" s="17"/>
      <c r="AO363" s="17"/>
      <c r="AP363" s="16"/>
      <c r="AQ363" s="17"/>
      <c r="AR363" s="17"/>
    </row>
    <row r="364" spans="1:44" x14ac:dyDescent="0.2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Table1342[[#This Row],[Age]]/$E$1</f>
        <v>0.65</v>
      </c>
      <c r="J364" s="6">
        <f>LOG10(Table1342[[#This Row],[Fare]]+1)</f>
        <v>1.4983105537896004</v>
      </c>
      <c r="K364">
        <f>IF(Table1342[[#This Row],[Pclass]]=1,1,0)</f>
        <v>1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>
        <f>IF(Table1342[[#This Row],[Sex]]="male",1,0)</f>
        <v>1</v>
      </c>
      <c r="P364">
        <v>1</v>
      </c>
      <c r="W364" s="5">
        <v>-0.10912282244634328</v>
      </c>
      <c r="X364" s="5">
        <v>0.20845306588040785</v>
      </c>
      <c r="Y364" s="5">
        <v>-1.1325055871948366</v>
      </c>
      <c r="Z364" s="6">
        <f>IF(W364&lt;0,0,W364)</f>
        <v>0</v>
      </c>
      <c r="AA364" s="6">
        <f>IF(X364&lt;0,0,X364)</f>
        <v>0.20845306588040785</v>
      </c>
      <c r="AB364" s="5">
        <f t="shared" si="5"/>
        <v>0</v>
      </c>
      <c r="AC364" s="6">
        <f>Z364+AA364</f>
        <v>0.20845306588040785</v>
      </c>
      <c r="AD364" s="6">
        <f>(Table134[[#This Row],[Survived]]-AC364)^2</f>
        <v>0.62654654891412609</v>
      </c>
      <c r="AK364" s="16"/>
      <c r="AL364" s="16"/>
      <c r="AM364" s="16"/>
      <c r="AN364" s="17"/>
      <c r="AO364" s="17"/>
      <c r="AP364" s="16"/>
      <c r="AQ364" s="17"/>
      <c r="AR364" s="17"/>
    </row>
    <row r="365" spans="1:44" x14ac:dyDescent="0.2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Table1342[[#This Row],[Age]]/$E$1</f>
        <v>0.45</v>
      </c>
      <c r="J365" s="6">
        <f>LOG10(Table1342[[#This Row],[Fare]]+1)</f>
        <v>1.4586378490256493</v>
      </c>
      <c r="K365">
        <f>IF(Table1342[[#This Row],[Pclass]]=1,1,0)</f>
        <v>0</v>
      </c>
      <c r="L365">
        <f>IF(Table1342[[#This Row],[Pclass]]=2,1,0)</f>
        <v>1</v>
      </c>
      <c r="M365">
        <f>IF(Table1342[[#This Row],[Embarked]]="S",1,0)</f>
        <v>1</v>
      </c>
      <c r="N365">
        <f>IF(Table1342[[#This Row],[Embarked]]="C",1,0)</f>
        <v>0</v>
      </c>
      <c r="O365">
        <f>IF(Table1342[[#This Row],[Sex]]="male",1,0)</f>
        <v>1</v>
      </c>
      <c r="P365">
        <v>1</v>
      </c>
      <c r="W365" s="5">
        <v>-8.6264600270128916E-2</v>
      </c>
      <c r="X365" s="5">
        <v>3.6334112397896967E-2</v>
      </c>
      <c r="Y365" s="5">
        <v>0.35942871462499032</v>
      </c>
      <c r="Z365" s="6">
        <f>IF(W365&lt;0,0,W365)</f>
        <v>0</v>
      </c>
      <c r="AA365" s="6">
        <f>IF(X365&lt;0,0,X365)</f>
        <v>3.6334112397896967E-2</v>
      </c>
      <c r="AB365" s="5">
        <f t="shared" si="5"/>
        <v>0.35942871462499032</v>
      </c>
      <c r="AC365" s="6">
        <f>Z365+AA365</f>
        <v>3.6334112397896967E-2</v>
      </c>
      <c r="AD365" s="6">
        <f>(Table134[[#This Row],[Survived]]-AC365)^2</f>
        <v>1.3201677237430101E-3</v>
      </c>
      <c r="AK365" s="16"/>
      <c r="AL365" s="16"/>
      <c r="AM365" s="16"/>
      <c r="AN365" s="17"/>
      <c r="AO365" s="17"/>
      <c r="AP365" s="16"/>
      <c r="AQ365" s="17"/>
      <c r="AR365" s="17"/>
    </row>
    <row r="366" spans="1:44" x14ac:dyDescent="0.2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Table1342[[#This Row],[Age]]/$E$1</f>
        <v>0.375</v>
      </c>
      <c r="J366" s="6">
        <f>LOG10(Table1342[[#This Row],[Fare]]+1)</f>
        <v>1.4586378490256493</v>
      </c>
      <c r="K366">
        <f>IF(Table1342[[#This Row],[Pclass]]=1,1,0)</f>
        <v>1</v>
      </c>
      <c r="L366">
        <f>IF(Table1342[[#This Row],[Pclass]]=2,1,0)</f>
        <v>0</v>
      </c>
      <c r="M366">
        <f>IF(Table1342[[#This Row],[Embarked]]="S",1,0)</f>
        <v>0</v>
      </c>
      <c r="N366">
        <f>IF(Table1342[[#This Row],[Embarked]]="C",1,0)</f>
        <v>1</v>
      </c>
      <c r="O366">
        <f>IF(Table1342[[#This Row],[Sex]]="male",1,0)</f>
        <v>1</v>
      </c>
      <c r="P366">
        <v>1</v>
      </c>
      <c r="W366" s="5">
        <v>-0.42567508754347894</v>
      </c>
      <c r="X366" s="5">
        <v>0.5878372748701638</v>
      </c>
      <c r="Y366" s="5">
        <v>-1.066029565568877</v>
      </c>
      <c r="Z366" s="6">
        <f>IF(W366&lt;0,0,W366)</f>
        <v>0</v>
      </c>
      <c r="AA366" s="6">
        <f>IF(X366&lt;0,0,X366)</f>
        <v>0.5878372748701638</v>
      </c>
      <c r="AB366" s="5">
        <f t="shared" si="5"/>
        <v>0</v>
      </c>
      <c r="AC366" s="6">
        <f>Z366+AA366</f>
        <v>0.5878372748701638</v>
      </c>
      <c r="AD366" s="6">
        <f>(Table134[[#This Row],[Survived]]-AC366)^2</f>
        <v>0.34555266172678051</v>
      </c>
      <c r="AK366" s="16"/>
      <c r="AL366" s="16"/>
      <c r="AM366" s="16"/>
      <c r="AN366" s="17"/>
      <c r="AO366" s="17"/>
      <c r="AP366" s="16"/>
      <c r="AQ366" s="17"/>
      <c r="AR366" s="17"/>
    </row>
    <row r="367" spans="1:44" x14ac:dyDescent="0.2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Table1342[[#This Row],[Age]]/$E$1</f>
        <v>0.61250000000000004</v>
      </c>
      <c r="J367" s="6">
        <f>LOG10(Table1342[[#This Row],[Fare]]+1)</f>
        <v>1.9547450350890707</v>
      </c>
      <c r="K367">
        <f>IF(Table1342[[#This Row],[Pclass]]=1,1,0)</f>
        <v>1</v>
      </c>
      <c r="L367">
        <f>IF(Table1342[[#This Row],[Pclass]]=2,1,0)</f>
        <v>0</v>
      </c>
      <c r="M367">
        <f>IF(Table1342[[#This Row],[Embarked]]="S",1,0)</f>
        <v>0</v>
      </c>
      <c r="N367">
        <f>IF(Table1342[[#This Row],[Embarked]]="C",1,0)</f>
        <v>1</v>
      </c>
      <c r="O367">
        <f>IF(Table1342[[#This Row],[Sex]]="male",1,0)</f>
        <v>1</v>
      </c>
      <c r="P367">
        <v>1</v>
      </c>
      <c r="W367" s="5">
        <v>-0.27312293150455191</v>
      </c>
      <c r="X367" s="5">
        <v>0.3145312749068776</v>
      </c>
      <c r="Y367" s="5">
        <v>-1.2929149569524923</v>
      </c>
      <c r="Z367" s="6">
        <f>IF(W367&lt;0,0,W367)</f>
        <v>0</v>
      </c>
      <c r="AA367" s="6">
        <f>IF(X367&lt;0,0,X367)</f>
        <v>0.3145312749068776</v>
      </c>
      <c r="AB367" s="5">
        <f t="shared" si="5"/>
        <v>0</v>
      </c>
      <c r="AC367" s="6">
        <f>Z367+AA367</f>
        <v>0.3145312749068776</v>
      </c>
      <c r="AD367" s="6">
        <f>(Table134[[#This Row],[Survived]]-AC367)^2</f>
        <v>0.46986737308079063</v>
      </c>
      <c r="AK367" s="16"/>
      <c r="AL367" s="16"/>
      <c r="AM367" s="16"/>
      <c r="AN367" s="17"/>
      <c r="AO367" s="17"/>
      <c r="AP367" s="16"/>
      <c r="AQ367" s="17"/>
      <c r="AR367" s="17"/>
    </row>
    <row r="368" spans="1:44" x14ac:dyDescent="0.2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Table1342[[#This Row],[Age]]/$E$1</f>
        <v>0.36249999999999999</v>
      </c>
      <c r="J368" s="6">
        <f>LOG10(Table1342[[#This Row],[Fare]]+1)</f>
        <v>0.94918501031343461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0</v>
      </c>
      <c r="N368">
        <f>IF(Table1342[[#This Row],[Embarked]]="C",1,0)</f>
        <v>1</v>
      </c>
      <c r="O368">
        <f>IF(Table1342[[#This Row],[Sex]]="male",1,0)</f>
        <v>1</v>
      </c>
      <c r="P368">
        <v>1</v>
      </c>
      <c r="W368" s="5">
        <v>-0.66980446431275953</v>
      </c>
      <c r="X368" s="5">
        <v>0.22300763415837022</v>
      </c>
      <c r="Y368" s="5">
        <v>-1.1718551203690943</v>
      </c>
      <c r="Z368" s="6">
        <f>IF(W368&lt;0,0,W368)</f>
        <v>0</v>
      </c>
      <c r="AA368" s="6">
        <f>IF(X368&lt;0,0,X368)</f>
        <v>0.22300763415837022</v>
      </c>
      <c r="AB368" s="5">
        <f t="shared" si="5"/>
        <v>0</v>
      </c>
      <c r="AC368" s="6">
        <f>Z368+AA368</f>
        <v>0.22300763415837022</v>
      </c>
      <c r="AD368" s="6">
        <f>(Table134[[#This Row],[Survived]]-AC368)^2</f>
        <v>0.6037171365761731</v>
      </c>
      <c r="AK368" s="16"/>
      <c r="AL368" s="16"/>
      <c r="AM368" s="16"/>
      <c r="AN368" s="17"/>
      <c r="AO368" s="17"/>
      <c r="AP368" s="16"/>
      <c r="AQ368" s="17"/>
      <c r="AR368" s="17"/>
    </row>
    <row r="369" spans="1:44" x14ac:dyDescent="0.2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Table1342[[#This Row],[Age]]/$E$1</f>
        <v>0.8125</v>
      </c>
      <c r="J369" s="6">
        <f>LOG10(Table1342[[#This Row],[Fare]]+1)</f>
        <v>1.4401216031878039</v>
      </c>
      <c r="K369">
        <f>IF(Table1342[[#This Row],[Pclass]]=1,1,0)</f>
        <v>1</v>
      </c>
      <c r="L369">
        <f>IF(Table1342[[#This Row],[Pclass]]=2,1,0)</f>
        <v>0</v>
      </c>
      <c r="M369">
        <f>IF(Table1342[[#This Row],[Embarked]]="S",1,0)</f>
        <v>1</v>
      </c>
      <c r="N369">
        <f>IF(Table1342[[#This Row],[Embarked]]="C",1,0)</f>
        <v>0</v>
      </c>
      <c r="O369">
        <f>IF(Table1342[[#This Row],[Sex]]="male",1,0)</f>
        <v>1</v>
      </c>
      <c r="P369">
        <v>1</v>
      </c>
      <c r="W369" s="5">
        <v>2.0284266820600166E-2</v>
      </c>
      <c r="X369" s="5">
        <v>4.6742898260930699E-2</v>
      </c>
      <c r="Y369" s="5">
        <v>-1.1858051183970757</v>
      </c>
      <c r="Z369" s="6">
        <f>IF(W369&lt;0,0,W369)</f>
        <v>2.0284266820600166E-2</v>
      </c>
      <c r="AA369" s="6">
        <f>IF(X369&lt;0,0,X369)</f>
        <v>4.6742898260930699E-2</v>
      </c>
      <c r="AB369" s="5">
        <f t="shared" si="5"/>
        <v>0</v>
      </c>
      <c r="AC369" s="6">
        <f>Z369+AA369</f>
        <v>6.7027165081530865E-2</v>
      </c>
      <c r="AD369" s="6">
        <f>(Table134[[#This Row],[Survived]]-AC369)^2</f>
        <v>4.4926408588667902E-3</v>
      </c>
      <c r="AK369" s="16"/>
      <c r="AL369" s="16"/>
      <c r="AM369" s="16"/>
      <c r="AN369" s="17"/>
      <c r="AO369" s="17"/>
      <c r="AP369" s="16"/>
      <c r="AQ369" s="17"/>
      <c r="AR369" s="17"/>
    </row>
    <row r="370" spans="1:44" x14ac:dyDescent="0.2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Table1342[[#This Row],[Age]]/$E$1</f>
        <v>0.625</v>
      </c>
      <c r="J370" s="6">
        <f>LOG10(Table1342[[#This Row],[Fare]]+1)</f>
        <v>1.0606978403536116</v>
      </c>
      <c r="K370">
        <f>IF(Table1342[[#This Row],[Pclass]]=1,1,0)</f>
        <v>0</v>
      </c>
      <c r="L370">
        <f>IF(Table1342[[#This Row],[Pclass]]=2,1,0)</f>
        <v>1</v>
      </c>
      <c r="M370">
        <f>IF(Table1342[[#This Row],[Embarked]]="S",1,0)</f>
        <v>1</v>
      </c>
      <c r="N370">
        <f>IF(Table1342[[#This Row],[Embarked]]="C",1,0)</f>
        <v>0</v>
      </c>
      <c r="O370">
        <f>IF(Table1342[[#This Row],[Sex]]="male",1,0)</f>
        <v>0</v>
      </c>
      <c r="P370">
        <v>1</v>
      </c>
      <c r="W370" s="5">
        <v>0.8098392448522066</v>
      </c>
      <c r="X370" s="5">
        <v>8.4269642170093251E-2</v>
      </c>
      <c r="Y370" s="5">
        <v>0.52158383149410303</v>
      </c>
      <c r="Z370" s="6">
        <f>IF(W370&lt;0,0,W370)</f>
        <v>0.8098392448522066</v>
      </c>
      <c r="AA370" s="6">
        <f>IF(X370&lt;0,0,X370)</f>
        <v>8.4269642170093251E-2</v>
      </c>
      <c r="AB370" s="5">
        <f t="shared" si="5"/>
        <v>0.52158383149410303</v>
      </c>
      <c r="AC370" s="6">
        <f>Z370+AA370</f>
        <v>0.89410888702229985</v>
      </c>
      <c r="AD370" s="6">
        <f>(Table134[[#This Row],[Survived]]-AC370)^2</f>
        <v>1.1212927807656058E-2</v>
      </c>
      <c r="AK370" s="16"/>
      <c r="AL370" s="16"/>
      <c r="AM370" s="16"/>
      <c r="AN370" s="17"/>
      <c r="AO370" s="17"/>
      <c r="AP370" s="16"/>
      <c r="AQ370" s="17"/>
      <c r="AR370" s="17"/>
    </row>
    <row r="371" spans="1:44" x14ac:dyDescent="0.2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Table1342[[#This Row],[Age]]/$E$1</f>
        <v>0.6</v>
      </c>
      <c r="J371" s="6">
        <f>LOG10(Table1342[[#This Row],[Fare]]+1)</f>
        <v>1.4401216031878039</v>
      </c>
      <c r="K371">
        <f>IF(Table1342[[#This Row],[Pclass]]=1,1,0)</f>
        <v>1</v>
      </c>
      <c r="L371">
        <f>IF(Table1342[[#This Row],[Pclass]]=2,1,0)</f>
        <v>0</v>
      </c>
      <c r="M371">
        <f>IF(Table1342[[#This Row],[Embarked]]="S",1,0)</f>
        <v>1</v>
      </c>
      <c r="N371">
        <f>IF(Table1342[[#This Row],[Embarked]]="C",1,0)</f>
        <v>0</v>
      </c>
      <c r="O371">
        <f>IF(Table1342[[#This Row],[Sex]]="male",1,0)</f>
        <v>1</v>
      </c>
      <c r="P371">
        <v>1</v>
      </c>
      <c r="W371" s="5">
        <v>-0.13774500141649301</v>
      </c>
      <c r="X371" s="5">
        <v>0.25282303172032161</v>
      </c>
      <c r="Y371" s="5">
        <v>-1.082511802463799</v>
      </c>
      <c r="Z371" s="6">
        <f>IF(W371&lt;0,0,W371)</f>
        <v>0</v>
      </c>
      <c r="AA371" s="6">
        <f>IF(X371&lt;0,0,X371)</f>
        <v>0.25282303172032161</v>
      </c>
      <c r="AB371" s="5">
        <f t="shared" si="5"/>
        <v>0</v>
      </c>
      <c r="AC371" s="6">
        <f>Z371+AA371</f>
        <v>0.25282303172032161</v>
      </c>
      <c r="AD371" s="6">
        <f>(Table134[[#This Row],[Survived]]-AC371)^2</f>
        <v>0.55827342192761154</v>
      </c>
      <c r="AK371" s="16"/>
      <c r="AL371" s="16"/>
      <c r="AM371" s="16"/>
      <c r="AN371" s="17"/>
      <c r="AO371" s="17"/>
      <c r="AP371" s="16"/>
      <c r="AQ371" s="17"/>
      <c r="AR371" s="17"/>
    </row>
    <row r="372" spans="1:44" x14ac:dyDescent="0.2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Table1342[[#This Row],[Age]]/$E$1</f>
        <v>0.42499999999999999</v>
      </c>
      <c r="J372" s="6">
        <f>LOG10(Table1342[[#This Row],[Fare]]+1)</f>
        <v>0.9566485792052033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>
        <f>IF(Table1342[[#This Row],[Sex]]="male",1,0)</f>
        <v>1</v>
      </c>
      <c r="P372">
        <v>1</v>
      </c>
      <c r="W372" s="5">
        <v>-0.50654262698526775</v>
      </c>
      <c r="X372" s="5">
        <v>4.7423318074162224E-2</v>
      </c>
      <c r="Y372" s="5">
        <v>-1.1208180165375781</v>
      </c>
      <c r="Z372" s="6">
        <f>IF(W372&lt;0,0,W372)</f>
        <v>0</v>
      </c>
      <c r="AA372" s="6">
        <f>IF(X372&lt;0,0,X372)</f>
        <v>4.7423318074162224E-2</v>
      </c>
      <c r="AB372" s="5">
        <f t="shared" si="5"/>
        <v>0</v>
      </c>
      <c r="AC372" s="6">
        <f>Z372+AA372</f>
        <v>4.7423318074162224E-2</v>
      </c>
      <c r="AD372" s="6">
        <f>(Table134[[#This Row],[Survived]]-AC372)^2</f>
        <v>2.2489710971631614E-3</v>
      </c>
      <c r="AK372" s="16"/>
      <c r="AL372" s="16"/>
      <c r="AM372" s="16"/>
      <c r="AN372" s="17"/>
      <c r="AO372" s="17"/>
      <c r="AP372" s="16"/>
      <c r="AQ372" s="17"/>
      <c r="AR372" s="17"/>
    </row>
    <row r="373" spans="1:44" x14ac:dyDescent="0.2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Table1342[[#This Row],[Age]]/$E$1</f>
        <v>0.58750000000000002</v>
      </c>
      <c r="J373" s="6">
        <f>LOG10(Table1342[[#This Row],[Fare]]+1)</f>
        <v>1.5965970956264601</v>
      </c>
      <c r="K373">
        <f>IF(Table1342[[#This Row],[Pclass]]=1,1,0)</f>
        <v>1</v>
      </c>
      <c r="L373">
        <f>IF(Table1342[[#This Row],[Pclass]]=2,1,0)</f>
        <v>0</v>
      </c>
      <c r="M373">
        <f>IF(Table1342[[#This Row],[Embarked]]="S",1,0)</f>
        <v>1</v>
      </c>
      <c r="N373">
        <f>IF(Table1342[[#This Row],[Embarked]]="C",1,0)</f>
        <v>0</v>
      </c>
      <c r="O373">
        <f>IF(Table1342[[#This Row],[Sex]]="male",1,0)</f>
        <v>1</v>
      </c>
      <c r="P373">
        <v>1</v>
      </c>
      <c r="W373" s="5">
        <v>-0.17006264418662273</v>
      </c>
      <c r="X373" s="5">
        <v>0.27602304963880714</v>
      </c>
      <c r="Y373" s="5">
        <v>-1.1455171094964733</v>
      </c>
      <c r="Z373" s="6">
        <f>IF(W373&lt;0,0,W373)</f>
        <v>0</v>
      </c>
      <c r="AA373" s="6">
        <f>IF(X373&lt;0,0,X373)</f>
        <v>0.27602304963880714</v>
      </c>
      <c r="AB373" s="5">
        <f t="shared" si="5"/>
        <v>0</v>
      </c>
      <c r="AC373" s="6">
        <f>Z373+AA373</f>
        <v>0.27602304963880714</v>
      </c>
      <c r="AD373" s="6">
        <f>(Table134[[#This Row],[Survived]]-AC373)^2</f>
        <v>7.6188723931907384E-2</v>
      </c>
      <c r="AK373" s="16"/>
      <c r="AL373" s="16"/>
      <c r="AM373" s="16"/>
      <c r="AN373" s="17"/>
      <c r="AO373" s="17"/>
      <c r="AP373" s="16"/>
      <c r="AQ373" s="17"/>
      <c r="AR373" s="17"/>
    </row>
    <row r="374" spans="1:44" x14ac:dyDescent="0.2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Table1342[[#This Row],[Age]]/$E$1</f>
        <v>0.6</v>
      </c>
      <c r="J374" s="6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>
        <f>IF(Table1342[[#This Row],[Sex]]="male",1,0)</f>
        <v>1</v>
      </c>
      <c r="P374">
        <v>1</v>
      </c>
      <c r="W374" s="5">
        <v>8.7615405768766946E-2</v>
      </c>
      <c r="X374" s="5">
        <v>-8.6767797156504067E-2</v>
      </c>
      <c r="Y374" s="5">
        <v>1.3356367582140816E-2</v>
      </c>
      <c r="Z374" s="6">
        <f>IF(W374&lt;0,0,W374)</f>
        <v>8.7615405768766946E-2</v>
      </c>
      <c r="AA374" s="6">
        <f>IF(X374&lt;0,0,X374)</f>
        <v>0</v>
      </c>
      <c r="AB374" s="5">
        <f t="shared" si="5"/>
        <v>1.3356367582140816E-2</v>
      </c>
      <c r="AC374" s="6">
        <f>Z374+AA374</f>
        <v>8.7615405768766946E-2</v>
      </c>
      <c r="AD374" s="6">
        <f>(Table134[[#This Row],[Survived]]-AC374)^2</f>
        <v>7.6764593280256805E-3</v>
      </c>
      <c r="AK374" s="16"/>
      <c r="AL374" s="16"/>
      <c r="AM374" s="16"/>
      <c r="AN374" s="17"/>
      <c r="AO374" s="17"/>
      <c r="AP374" s="16"/>
      <c r="AQ374" s="17"/>
      <c r="AR374" s="17"/>
    </row>
    <row r="375" spans="1:44" x14ac:dyDescent="0.2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Table1342[[#This Row],[Age]]/$E$1</f>
        <v>0.47499999999999998</v>
      </c>
      <c r="J375" s="6">
        <f>LOG10(Table1342[[#This Row],[Fare]]+1)</f>
        <v>0.90579588036786851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>
        <f>IF(Table1342[[#This Row],[Sex]]="male",1,0)</f>
        <v>1</v>
      </c>
      <c r="P375">
        <v>1</v>
      </c>
      <c r="W375" s="5">
        <v>-0.46187745378360134</v>
      </c>
      <c r="X375" s="5">
        <v>-4.6662336650976632E-3</v>
      </c>
      <c r="Y375" s="5">
        <v>-1.1226716868805078</v>
      </c>
      <c r="Z375" s="6">
        <f>IF(W375&lt;0,0,W375)</f>
        <v>0</v>
      </c>
      <c r="AA375" s="6">
        <f>IF(X375&lt;0,0,X375)</f>
        <v>0</v>
      </c>
      <c r="AB375" s="5">
        <f t="shared" si="5"/>
        <v>0</v>
      </c>
      <c r="AC375" s="6">
        <f>Z375+AA375</f>
        <v>0</v>
      </c>
      <c r="AD375" s="6">
        <f>(Table134[[#This Row],[Survived]]-AC375)^2</f>
        <v>0</v>
      </c>
      <c r="AK375" s="16"/>
      <c r="AL375" s="16"/>
      <c r="AM375" s="16"/>
      <c r="AN375" s="17"/>
      <c r="AO375" s="17"/>
      <c r="AP375" s="16"/>
      <c r="AQ375" s="17"/>
      <c r="AR375" s="17"/>
    </row>
    <row r="376" spans="1:44" x14ac:dyDescent="0.2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Table1342[[#This Row],[Age]]/$E$1</f>
        <v>0.7</v>
      </c>
      <c r="J376" s="6">
        <f>LOG10(Table1342[[#This Row],[Fare]]+1)</f>
        <v>1.4401216031878039</v>
      </c>
      <c r="K376">
        <f>IF(Table1342[[#This Row],[Pclass]]=1,1,0)</f>
        <v>1</v>
      </c>
      <c r="L376">
        <f>IF(Table1342[[#This Row],[Pclass]]=2,1,0)</f>
        <v>0</v>
      </c>
      <c r="M376">
        <f>IF(Table1342[[#This Row],[Embarked]]="S",1,0)</f>
        <v>1</v>
      </c>
      <c r="N376">
        <f>IF(Table1342[[#This Row],[Embarked]]="C",1,0)</f>
        <v>0</v>
      </c>
      <c r="O376">
        <f>IF(Table1342[[#This Row],[Sex]]="male",1,0)</f>
        <v>1</v>
      </c>
      <c r="P376">
        <v>1</v>
      </c>
      <c r="W376" s="5">
        <v>-6.3378286951978641E-2</v>
      </c>
      <c r="X376" s="5">
        <v>0.15584414538649055</v>
      </c>
      <c r="Y376" s="5">
        <v>-1.1311204217265172</v>
      </c>
      <c r="Z376" s="6">
        <f>IF(W376&lt;0,0,W376)</f>
        <v>0</v>
      </c>
      <c r="AA376" s="6">
        <f>IF(X376&lt;0,0,X376)</f>
        <v>0.15584414538649055</v>
      </c>
      <c r="AB376" s="5">
        <f t="shared" si="5"/>
        <v>0</v>
      </c>
      <c r="AC376" s="6">
        <f>Z376+AA376</f>
        <v>0.15584414538649055</v>
      </c>
      <c r="AD376" s="6">
        <f>(Table134[[#This Row],[Survived]]-AC376)^2</f>
        <v>2.4287397651245605E-2</v>
      </c>
      <c r="AK376" s="16"/>
      <c r="AL376" s="16"/>
      <c r="AM376" s="16"/>
      <c r="AN376" s="17"/>
      <c r="AO376" s="17"/>
      <c r="AP376" s="16"/>
      <c r="AQ376" s="17"/>
      <c r="AR376" s="17"/>
    </row>
    <row r="377" spans="1:44" x14ac:dyDescent="0.2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Table1342[[#This Row],[Age]]/$E$1</f>
        <v>9.3749999999999997E-3</v>
      </c>
      <c r="J377" s="6">
        <f>LOG10(Table1342[[#This Row],[Fare]]+1)</f>
        <v>1.3066029982011584</v>
      </c>
      <c r="K377">
        <f>IF(Table1342[[#This Row],[Pclass]]=1,1,0)</f>
        <v>0</v>
      </c>
      <c r="L377">
        <f>IF(Table1342[[#This Row],[Pclass]]=2,1,0)</f>
        <v>0</v>
      </c>
      <c r="M377">
        <f>IF(Table1342[[#This Row],[Embarked]]="S",1,0)</f>
        <v>0</v>
      </c>
      <c r="N377">
        <f>IF(Table1342[[#This Row],[Embarked]]="C",1,0)</f>
        <v>1</v>
      </c>
      <c r="O377">
        <f>IF(Table1342[[#This Row],[Sex]]="male",1,0)</f>
        <v>0</v>
      </c>
      <c r="P377">
        <v>1</v>
      </c>
      <c r="W377" s="5">
        <v>-0.22872728523701089</v>
      </c>
      <c r="X377" s="5">
        <v>0.65269814289674577</v>
      </c>
      <c r="Y377" s="5">
        <v>-0.30839787786601724</v>
      </c>
      <c r="Z377" s="6">
        <f>IF(W377&lt;0,0,W377)</f>
        <v>0</v>
      </c>
      <c r="AA377" s="6">
        <f>IF(X377&lt;0,0,X377)</f>
        <v>0.65269814289674577</v>
      </c>
      <c r="AB377" s="5">
        <f t="shared" si="5"/>
        <v>0</v>
      </c>
      <c r="AC377" s="6">
        <f>Z377+AA377</f>
        <v>0.65269814289674577</v>
      </c>
      <c r="AD377" s="6">
        <f>(Table134[[#This Row],[Survived]]-AC377)^2</f>
        <v>0.12061857994736921</v>
      </c>
      <c r="AK377" s="16"/>
      <c r="AL377" s="16"/>
      <c r="AM377" s="16"/>
      <c r="AN377" s="17"/>
      <c r="AO377" s="17"/>
      <c r="AP377" s="16"/>
      <c r="AQ377" s="17"/>
      <c r="AR377" s="17"/>
    </row>
    <row r="378" spans="1:44" x14ac:dyDescent="0.2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Table1342[[#This Row],[Age]]/$E$1</f>
        <v>0.47499999999999998</v>
      </c>
      <c r="J378" s="6">
        <f>LOG10(Table1342[[#This Row],[Fare]]+1)</f>
        <v>0.98508950692638131</v>
      </c>
      <c r="K378">
        <f>IF(Table1342[[#This Row],[Pclass]]=1,1,0)</f>
        <v>0</v>
      </c>
      <c r="L378">
        <f>IF(Table1342[[#This Row],[Pclass]]=2,1,0)</f>
        <v>0</v>
      </c>
      <c r="M378">
        <f>IF(Table1342[[#This Row],[Embarked]]="S",1,0)</f>
        <v>1</v>
      </c>
      <c r="N378">
        <f>IF(Table1342[[#This Row],[Embarked]]="C",1,0)</f>
        <v>0</v>
      </c>
      <c r="O378">
        <f>IF(Table1342[[#This Row],[Sex]]="male",1,0)</f>
        <v>1</v>
      </c>
      <c r="P378">
        <v>1</v>
      </c>
      <c r="W378" s="5">
        <v>-0.47354370424860714</v>
      </c>
      <c r="X378" s="5">
        <v>9.4734577576371937E-4</v>
      </c>
      <c r="Y378" s="5">
        <v>-1.1576785330939405</v>
      </c>
      <c r="Z378" s="6">
        <f>IF(W378&lt;0,0,W378)</f>
        <v>0</v>
      </c>
      <c r="AA378" s="6">
        <f>IF(X378&lt;0,0,X378)</f>
        <v>9.4734577576371937E-4</v>
      </c>
      <c r="AB378" s="5">
        <f t="shared" si="5"/>
        <v>0</v>
      </c>
      <c r="AC378" s="6">
        <f>Z378+AA378</f>
        <v>9.4734577576371937E-4</v>
      </c>
      <c r="AD378" s="6">
        <f>(Table134[[#This Row],[Survived]]-AC378)^2</f>
        <v>8.9746401885736326E-7</v>
      </c>
      <c r="AK378" s="16"/>
      <c r="AL378" s="16"/>
      <c r="AM378" s="16"/>
      <c r="AN378" s="17"/>
      <c r="AO378" s="17"/>
      <c r="AP378" s="16"/>
      <c r="AQ378" s="17"/>
      <c r="AR378" s="17"/>
    </row>
    <row r="379" spans="1:44" x14ac:dyDescent="0.2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Table1342[[#This Row],[Age]]/$E$1</f>
        <v>0.41249999999999998</v>
      </c>
      <c r="J379" s="6">
        <f>LOG10(Table1342[[#This Row],[Fare]]+1)</f>
        <v>1.4586378490256493</v>
      </c>
      <c r="K379">
        <f>IF(Table1342[[#This Row],[Pclass]]=1,1,0)</f>
        <v>0</v>
      </c>
      <c r="L379">
        <f>IF(Table1342[[#This Row],[Pclass]]=2,1,0)</f>
        <v>1</v>
      </c>
      <c r="M379">
        <f>IF(Table1342[[#This Row],[Embarked]]="S",1,0)</f>
        <v>1</v>
      </c>
      <c r="N379">
        <f>IF(Table1342[[#This Row],[Embarked]]="C",1,0)</f>
        <v>0</v>
      </c>
      <c r="O379">
        <f>IF(Table1342[[#This Row],[Sex]]="male",1,0)</f>
        <v>0</v>
      </c>
      <c r="P379">
        <v>1</v>
      </c>
      <c r="W379" s="5">
        <v>0.57691093553405082</v>
      </c>
      <c r="X379" s="5">
        <v>0.27403137251522552</v>
      </c>
      <c r="Y379" s="5">
        <v>0.86032052407935056</v>
      </c>
      <c r="Z379" s="6">
        <f>IF(W379&lt;0,0,W379)</f>
        <v>0.57691093553405082</v>
      </c>
      <c r="AA379" s="6">
        <f>IF(X379&lt;0,0,X379)</f>
        <v>0.27403137251522552</v>
      </c>
      <c r="AB379" s="5">
        <f t="shared" si="5"/>
        <v>0.86032052407935056</v>
      </c>
      <c r="AC379" s="6">
        <f>Z379+AA379</f>
        <v>0.8509423080492764</v>
      </c>
      <c r="AD379" s="6">
        <f>(Table134[[#This Row],[Survived]]-AC379)^2</f>
        <v>2.2218195529676812E-2</v>
      </c>
      <c r="AK379" s="16"/>
      <c r="AL379" s="16"/>
      <c r="AM379" s="16"/>
      <c r="AN379" s="17"/>
      <c r="AO379" s="17"/>
      <c r="AP379" s="16"/>
      <c r="AQ379" s="17"/>
      <c r="AR379" s="17"/>
    </row>
    <row r="380" spans="1:44" x14ac:dyDescent="0.2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Table1342[[#This Row],[Age]]/$E$1</f>
        <v>0.28749999999999998</v>
      </c>
      <c r="J380" s="6">
        <f>LOG10(Table1342[[#This Row],[Fare]]+1)</f>
        <v>1.1700180900341755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0</v>
      </c>
      <c r="N380">
        <f>IF(Table1342[[#This Row],[Embarked]]="C",1,0)</f>
        <v>1</v>
      </c>
      <c r="O380">
        <f>IF(Table1342[[#This Row],[Sex]]="male",1,0)</f>
        <v>0</v>
      </c>
      <c r="P380">
        <v>1</v>
      </c>
      <c r="W380" s="5">
        <v>0.4248868647309888</v>
      </c>
      <c r="X380" s="5">
        <v>0.53481358718067173</v>
      </c>
      <c r="Y380" s="5">
        <v>0.55266227452068328</v>
      </c>
      <c r="Z380" s="6">
        <f>IF(W380&lt;0,0,W380)</f>
        <v>0.4248868647309888</v>
      </c>
      <c r="AA380" s="6">
        <f>IF(X380&lt;0,0,X380)</f>
        <v>0.53481358718067173</v>
      </c>
      <c r="AB380" s="5">
        <f t="shared" si="5"/>
        <v>0.55266227452068328</v>
      </c>
      <c r="AC380" s="6">
        <f>Z380+AA380</f>
        <v>0.95970045191166053</v>
      </c>
      <c r="AD380" s="6">
        <f>(Table134[[#This Row],[Survived]]-AC380)^2</f>
        <v>1.624053576124385E-3</v>
      </c>
      <c r="AK380" s="16"/>
      <c r="AL380" s="16"/>
      <c r="AM380" s="16"/>
      <c r="AN380" s="17"/>
      <c r="AO380" s="17"/>
      <c r="AP380" s="16"/>
      <c r="AQ380" s="17"/>
      <c r="AR380" s="17"/>
    </row>
    <row r="381" spans="1:44" x14ac:dyDescent="0.2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Table1342[[#This Row],[Age]]/$E$1</f>
        <v>0.27500000000000002</v>
      </c>
      <c r="J381" s="6">
        <f>LOG10(Table1342[[#This Row],[Fare]]+1)</f>
        <v>1.0349291104842666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>
        <f>IF(Table1342[[#This Row],[Sex]]="male",1,0)</f>
        <v>0</v>
      </c>
      <c r="P381">
        <v>1</v>
      </c>
      <c r="W381" s="5">
        <v>6.1453158468606064E-2</v>
      </c>
      <c r="X381" s="5">
        <v>0.39976368284179853</v>
      </c>
      <c r="Y381" s="5">
        <v>-0.59980109154078209</v>
      </c>
      <c r="Z381" s="6">
        <f>IF(W381&lt;0,0,W381)</f>
        <v>6.1453158468606064E-2</v>
      </c>
      <c r="AA381" s="6">
        <f>IF(X381&lt;0,0,X381)</f>
        <v>0.39976368284179853</v>
      </c>
      <c r="AB381" s="5">
        <f t="shared" si="5"/>
        <v>0</v>
      </c>
      <c r="AC381" s="6">
        <f>Z381+AA381</f>
        <v>0.46121684131040458</v>
      </c>
      <c r="AD381" s="6">
        <f>(Table134[[#This Row],[Survived]]-AC381)^2</f>
        <v>0.21272097470834692</v>
      </c>
      <c r="AK381" s="16"/>
      <c r="AL381" s="16"/>
      <c r="AM381" s="16"/>
      <c r="AN381" s="17"/>
      <c r="AO381" s="17"/>
      <c r="AP381" s="16"/>
      <c r="AQ381" s="17"/>
      <c r="AR381" s="17"/>
    </row>
    <row r="382" spans="1:44" x14ac:dyDescent="0.2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Table1342[[#This Row],[Age]]/$E$1</f>
        <v>0.42499999999999999</v>
      </c>
      <c r="J382" s="6">
        <f>LOG10(Table1342[[#This Row],[Fare]]+1)</f>
        <v>1.3424226808222062</v>
      </c>
      <c r="K382">
        <f>IF(Table1342[[#This Row],[Pclass]]=1,1,0)</f>
        <v>0</v>
      </c>
      <c r="L382">
        <f>IF(Table1342[[#This Row],[Pclass]]=2,1,0)</f>
        <v>1</v>
      </c>
      <c r="M382">
        <f>IF(Table1342[[#This Row],[Embarked]]="S",1,0)</f>
        <v>1</v>
      </c>
      <c r="N382">
        <f>IF(Table1342[[#This Row],[Embarked]]="C",1,0)</f>
        <v>0</v>
      </c>
      <c r="O382">
        <f>IF(Table1342[[#This Row],[Sex]]="male",1,0)</f>
        <v>1</v>
      </c>
      <c r="P382">
        <v>1</v>
      </c>
      <c r="W382" s="5">
        <v>-2.2484551106929013E-2</v>
      </c>
      <c r="X382" s="5">
        <v>1.8738928764360119E-2</v>
      </c>
      <c r="Y382" s="5">
        <v>0.11934389026101982</v>
      </c>
      <c r="Z382" s="6">
        <f>IF(W382&lt;0,0,W382)</f>
        <v>0</v>
      </c>
      <c r="AA382" s="6">
        <f>IF(X382&lt;0,0,X382)</f>
        <v>1.8738928764360119E-2</v>
      </c>
      <c r="AB382" s="5">
        <f t="shared" si="5"/>
        <v>0.11934389026101982</v>
      </c>
      <c r="AC382" s="6">
        <f>Z382+AA382</f>
        <v>1.8738928764360119E-2</v>
      </c>
      <c r="AD382" s="6">
        <f>(Table134[[#This Row],[Survived]]-AC382)^2</f>
        <v>3.5114745123576306E-4</v>
      </c>
      <c r="AK382" s="16"/>
      <c r="AL382" s="16"/>
      <c r="AM382" s="16"/>
      <c r="AN382" s="17"/>
      <c r="AO382" s="17"/>
      <c r="AP382" s="16"/>
      <c r="AQ382" s="17"/>
      <c r="AR382" s="17"/>
    </row>
    <row r="383" spans="1:44" x14ac:dyDescent="0.2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Table1342[[#This Row],[Age]]/$E$1</f>
        <v>0.36249999999999999</v>
      </c>
      <c r="J383" s="6">
        <f>LOG10(Table1342[[#This Row],[Fare]]+1)</f>
        <v>0.90556923281193558</v>
      </c>
      <c r="K383">
        <f>IF(Table1342[[#This Row],[Pclass]]=1,1,0)</f>
        <v>0</v>
      </c>
      <c r="L383">
        <f>IF(Table1342[[#This Row],[Pclass]]=2,1,0)</f>
        <v>0</v>
      </c>
      <c r="M383">
        <f>IF(Table1342[[#This Row],[Embarked]]="S",1,0)</f>
        <v>1</v>
      </c>
      <c r="N383">
        <f>IF(Table1342[[#This Row],[Embarked]]="C",1,0)</f>
        <v>0</v>
      </c>
      <c r="O383">
        <f>IF(Table1342[[#This Row],[Sex]]="male",1,0)</f>
        <v>1</v>
      </c>
      <c r="P383">
        <v>1</v>
      </c>
      <c r="W383" s="5">
        <v>-0.49658458358081436</v>
      </c>
      <c r="X383" s="5">
        <v>2.6315995231209866E-2</v>
      </c>
      <c r="Y383" s="5">
        <v>-0.96030359743158589</v>
      </c>
      <c r="Z383" s="6">
        <f>IF(W383&lt;0,0,W383)</f>
        <v>0</v>
      </c>
      <c r="AA383" s="6">
        <f>IF(X383&lt;0,0,X383)</f>
        <v>2.6315995231209866E-2</v>
      </c>
      <c r="AB383" s="5">
        <f t="shared" si="5"/>
        <v>0</v>
      </c>
      <c r="AC383" s="6">
        <f>Z383+AA383</f>
        <v>2.6315995231209866E-2</v>
      </c>
      <c r="AD383" s="6">
        <f>(Table134[[#This Row],[Survived]]-AC383)^2</f>
        <v>6.9253160500906035E-4</v>
      </c>
      <c r="AK383" s="16"/>
      <c r="AL383" s="16"/>
      <c r="AM383" s="16"/>
      <c r="AN383" s="17"/>
      <c r="AO383" s="17"/>
      <c r="AP383" s="16"/>
      <c r="AQ383" s="17"/>
      <c r="AR383" s="17"/>
    </row>
    <row r="384" spans="1:44" x14ac:dyDescent="0.2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Table1342[[#This Row],[Age]]/$E$1</f>
        <v>0.27500000000000002</v>
      </c>
      <c r="J384" s="6">
        <f>LOG10(Table1342[[#This Row],[Fare]]+1)</f>
        <v>0.93048037167691311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>
        <f>IF(Table1342[[#This Row],[Sex]]="male",1,0)</f>
        <v>1</v>
      </c>
      <c r="P384">
        <v>1</v>
      </c>
      <c r="W384" s="5">
        <v>-0.61424264317953303</v>
      </c>
      <c r="X384" s="5">
        <v>0.19103907356410088</v>
      </c>
      <c r="Y384" s="5">
        <v>-1.0363522497120929</v>
      </c>
      <c r="Z384" s="6">
        <f>IF(W384&lt;0,0,W384)</f>
        <v>0</v>
      </c>
      <c r="AA384" s="6">
        <f>IF(X384&lt;0,0,X384)</f>
        <v>0.19103907356410088</v>
      </c>
      <c r="AB384" s="5">
        <f t="shared" si="5"/>
        <v>0</v>
      </c>
      <c r="AC384" s="6">
        <f>Z384+AA384</f>
        <v>0.19103907356410088</v>
      </c>
      <c r="AD384" s="6">
        <f>(Table134[[#This Row],[Survived]]-AC384)^2</f>
        <v>3.6495927628229945E-2</v>
      </c>
      <c r="AK384" s="16"/>
      <c r="AL384" s="16"/>
      <c r="AM384" s="16"/>
      <c r="AN384" s="17"/>
      <c r="AO384" s="17"/>
      <c r="AP384" s="16"/>
      <c r="AQ384" s="17"/>
      <c r="AR384" s="17"/>
    </row>
    <row r="385" spans="1:44" x14ac:dyDescent="0.2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Table1342[[#This Row],[Age]]/$E$1</f>
        <v>2.5000000000000001E-2</v>
      </c>
      <c r="J385" s="6">
        <f>LOG10(Table1342[[#This Row],[Fare]]+1)</f>
        <v>1.1234432775313532</v>
      </c>
      <c r="K385">
        <f>IF(Table1342[[#This Row],[Pclass]]=1,1,0)</f>
        <v>0</v>
      </c>
      <c r="L385">
        <f>IF(Table1342[[#This Row],[Pclass]]=2,1,0)</f>
        <v>0</v>
      </c>
      <c r="M385">
        <f>IF(Table1342[[#This Row],[Embarked]]="S",1,0)</f>
        <v>1</v>
      </c>
      <c r="N385">
        <f>IF(Table1342[[#This Row],[Embarked]]="C",1,0)</f>
        <v>0</v>
      </c>
      <c r="O385">
        <f>IF(Table1342[[#This Row],[Sex]]="male",1,0)</f>
        <v>0</v>
      </c>
      <c r="P385">
        <v>1</v>
      </c>
      <c r="W385" s="5">
        <v>-0.17012312745727595</v>
      </c>
      <c r="X385" s="5">
        <v>0.66528348039640728</v>
      </c>
      <c r="Y385" s="5">
        <v>-0.36558506552427017</v>
      </c>
      <c r="Z385" s="6">
        <f>IF(W385&lt;0,0,W385)</f>
        <v>0</v>
      </c>
      <c r="AA385" s="6">
        <f>IF(X385&lt;0,0,X385)</f>
        <v>0.66528348039640728</v>
      </c>
      <c r="AB385" s="5">
        <f t="shared" si="5"/>
        <v>0</v>
      </c>
      <c r="AC385" s="6">
        <f>Z385+AA385</f>
        <v>0.66528348039640728</v>
      </c>
      <c r="AD385" s="6">
        <f>(Table134[[#This Row],[Survived]]-AC385)^2</f>
        <v>0.11203514849554227</v>
      </c>
      <c r="AK385" s="16"/>
      <c r="AL385" s="16"/>
      <c r="AM385" s="16"/>
      <c r="AN385" s="17"/>
      <c r="AO385" s="17"/>
      <c r="AP385" s="16"/>
      <c r="AQ385" s="17"/>
      <c r="AR385" s="17"/>
    </row>
    <row r="386" spans="1:44" x14ac:dyDescent="0.2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Table1342[[#This Row],[Age]]/$E$1</f>
        <v>0.1125</v>
      </c>
      <c r="J386" s="6">
        <f>LOG10(Table1342[[#This Row],[Fare]]+1)</f>
        <v>1.6803355134145632</v>
      </c>
      <c r="K386">
        <f>IF(Table1342[[#This Row],[Pclass]]=1,1,0)</f>
        <v>0</v>
      </c>
      <c r="L386">
        <f>IF(Table1342[[#This Row],[Pclass]]=2,1,0)</f>
        <v>0</v>
      </c>
      <c r="M386">
        <f>IF(Table1342[[#This Row],[Embarked]]="S",1,0)</f>
        <v>1</v>
      </c>
      <c r="N386">
        <f>IF(Table1342[[#This Row],[Embarked]]="C",1,0)</f>
        <v>0</v>
      </c>
      <c r="O386">
        <f>IF(Table1342[[#This Row],[Sex]]="male",1,0)</f>
        <v>1</v>
      </c>
      <c r="P386">
        <v>1</v>
      </c>
      <c r="W386" s="5">
        <v>-0.66607557700181963</v>
      </c>
      <c r="X386" s="5">
        <v>4.4813244542734942E-2</v>
      </c>
      <c r="Y386" s="5">
        <v>-0.44695134693590344</v>
      </c>
      <c r="Z386" s="6">
        <f>IF(W386&lt;0,0,W386)</f>
        <v>0</v>
      </c>
      <c r="AA386" s="6">
        <f>IF(X386&lt;0,0,X386)</f>
        <v>4.4813244542734942E-2</v>
      </c>
      <c r="AB386" s="5">
        <f t="shared" si="5"/>
        <v>0</v>
      </c>
      <c r="AC386" s="6">
        <f>Z386+AA386</f>
        <v>4.4813244542734942E-2</v>
      </c>
      <c r="AD386" s="6">
        <f>(Table134[[#This Row],[Survived]]-AC386)^2</f>
        <v>2.0082268864469633E-3</v>
      </c>
      <c r="AK386" s="16"/>
      <c r="AL386" s="16"/>
      <c r="AM386" s="16"/>
      <c r="AN386" s="17"/>
      <c r="AO386" s="17"/>
      <c r="AP386" s="16"/>
      <c r="AQ386" s="17"/>
      <c r="AR386" s="17"/>
    </row>
    <row r="387" spans="1:44" x14ac:dyDescent="0.2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Table1342[[#This Row],[Age]]/$E$1</f>
        <v>0.625</v>
      </c>
      <c r="J387" s="6">
        <f>LOG10(Table1342[[#This Row],[Fare]]+1)</f>
        <v>0.9566485792052033</v>
      </c>
      <c r="K387">
        <f>IF(Table1342[[#This Row],[Pclass]]=1,1,0)</f>
        <v>0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>
        <f>IF(Table1342[[#This Row],[Sex]]="male",1,0)</f>
        <v>1</v>
      </c>
      <c r="P387">
        <v>1</v>
      </c>
      <c r="W387" s="5">
        <v>-0.35780919805623901</v>
      </c>
      <c r="X387" s="5">
        <v>-0.14653445459349979</v>
      </c>
      <c r="Y387" s="5">
        <v>-1.2180352550630149</v>
      </c>
      <c r="Z387" s="6">
        <f>IF(W387&lt;0,0,W387)</f>
        <v>0</v>
      </c>
      <c r="AA387" s="6">
        <f>IF(X387&lt;0,0,X387)</f>
        <v>0</v>
      </c>
      <c r="AB387" s="5">
        <f t="shared" si="5"/>
        <v>0</v>
      </c>
      <c r="AC387" s="6">
        <f>Z387+AA387</f>
        <v>0</v>
      </c>
      <c r="AD387" s="6">
        <f>(Table134[[#This Row],[Survived]]-AC387)^2</f>
        <v>0</v>
      </c>
      <c r="AK387" s="16"/>
      <c r="AL387" s="16"/>
      <c r="AM387" s="16"/>
      <c r="AN387" s="17"/>
      <c r="AO387" s="17"/>
      <c r="AP387" s="16"/>
      <c r="AQ387" s="17"/>
      <c r="AR387" s="17"/>
    </row>
    <row r="388" spans="1:44" x14ac:dyDescent="0.2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Table1342[[#This Row],[Age]]/$E$1</f>
        <v>0.78749999999999998</v>
      </c>
      <c r="J388" s="6">
        <f>LOG10(Table1342[[#This Row],[Fare]]+1)</f>
        <v>1.0247934233387634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1</v>
      </c>
      <c r="N388">
        <f>IF(Table1342[[#This Row],[Embarked]]="C",1,0)</f>
        <v>0</v>
      </c>
      <c r="O388">
        <f>IF(Table1342[[#This Row],[Sex]]="male",1,0)</f>
        <v>0</v>
      </c>
      <c r="P388">
        <v>1</v>
      </c>
      <c r="W388" s="5">
        <v>0.4440738055239094</v>
      </c>
      <c r="X388" s="5">
        <v>-9.7970663947831049E-2</v>
      </c>
      <c r="Y388" s="5">
        <v>-0.84444552427015851</v>
      </c>
      <c r="Z388" s="6">
        <f>IF(W388&lt;0,0,W388)</f>
        <v>0.4440738055239094</v>
      </c>
      <c r="AA388" s="6">
        <f>IF(X388&lt;0,0,X388)</f>
        <v>0</v>
      </c>
      <c r="AB388" s="5">
        <f t="shared" si="5"/>
        <v>0</v>
      </c>
      <c r="AC388" s="6">
        <f>Z388+AA388</f>
        <v>0.4440738055239094</v>
      </c>
      <c r="AD388" s="6">
        <f>(Table134[[#This Row],[Survived]]-AC388)^2</f>
        <v>0.3090539337046681</v>
      </c>
      <c r="AK388" s="16"/>
      <c r="AL388" s="16"/>
      <c r="AM388" s="16"/>
      <c r="AN388" s="17"/>
      <c r="AO388" s="17"/>
      <c r="AP388" s="16"/>
      <c r="AQ388" s="17"/>
      <c r="AR388" s="17"/>
    </row>
    <row r="389" spans="1:44" x14ac:dyDescent="0.2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Table1342[[#This Row],[Age]]/$E$1</f>
        <v>0.3125</v>
      </c>
      <c r="J389" s="6">
        <f>LOG10(Table1342[[#This Row],[Fare]]+1)</f>
        <v>1.9641615374126258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>
        <f>IF(Table1342[[#This Row],[Sex]]="male",1,0)</f>
        <v>1</v>
      </c>
      <c r="P389">
        <v>1</v>
      </c>
      <c r="W389" s="5">
        <v>-0.49760849866263746</v>
      </c>
      <c r="X389" s="5">
        <v>0.60613457366420698</v>
      </c>
      <c r="Y389" s="5">
        <v>-1.1512463317568693</v>
      </c>
      <c r="Z389" s="6">
        <f>IF(W389&lt;0,0,W389)</f>
        <v>0</v>
      </c>
      <c r="AA389" s="6">
        <f>IF(X389&lt;0,0,X389)</f>
        <v>0.60613457366420698</v>
      </c>
      <c r="AB389" s="5">
        <f t="shared" ref="AB389:AB452" si="6">IF(Y389&lt;0,0,Y389)</f>
        <v>0</v>
      </c>
      <c r="AC389" s="6">
        <f>Z389+AA389</f>
        <v>0.60613457366420698</v>
      </c>
      <c r="AD389" s="6">
        <f>(Table134[[#This Row],[Survived]]-AC389)^2</f>
        <v>0.15512997406267601</v>
      </c>
      <c r="AK389" s="16"/>
      <c r="AL389" s="16"/>
      <c r="AM389" s="16"/>
      <c r="AN389" s="17"/>
      <c r="AO389" s="17"/>
      <c r="AP389" s="16"/>
      <c r="AQ389" s="17"/>
      <c r="AR389" s="17"/>
    </row>
    <row r="390" spans="1:44" x14ac:dyDescent="0.2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Table1342[[#This Row],[Age]]/$E$1</f>
        <v>0.4375</v>
      </c>
      <c r="J390" s="6">
        <f>LOG10(Table1342[[#This Row],[Fare]]+1)</f>
        <v>1.9590413923210936</v>
      </c>
      <c r="K390">
        <f>IF(Table1342[[#This Row],[Pclass]]=1,1,0)</f>
        <v>1</v>
      </c>
      <c r="L390">
        <f>IF(Table1342[[#This Row],[Pclass]]=2,1,0)</f>
        <v>0</v>
      </c>
      <c r="M390">
        <f>IF(Table1342[[#This Row],[Embarked]]="S",1,0)</f>
        <v>1</v>
      </c>
      <c r="N390">
        <f>IF(Table1342[[#This Row],[Embarked]]="C",1,0)</f>
        <v>0</v>
      </c>
      <c r="O390">
        <f>IF(Table1342[[#This Row],[Sex]]="male",1,0)</f>
        <v>0</v>
      </c>
      <c r="P390">
        <v>1</v>
      </c>
      <c r="W390" s="5">
        <v>0.40504699572979141</v>
      </c>
      <c r="X390" s="5">
        <v>0.57037776937152773</v>
      </c>
      <c r="Y390" s="5">
        <v>-0.64237053271613997</v>
      </c>
      <c r="Z390" s="6">
        <f>IF(W390&lt;0,0,W390)</f>
        <v>0.40504699572979141</v>
      </c>
      <c r="AA390" s="6">
        <f>IF(X390&lt;0,0,X390)</f>
        <v>0.57037776937152773</v>
      </c>
      <c r="AB390" s="5">
        <f t="shared" si="6"/>
        <v>0</v>
      </c>
      <c r="AC390" s="6">
        <f>Z390+AA390</f>
        <v>0.97542476510131915</v>
      </c>
      <c r="AD390" s="6">
        <f>(Table134[[#This Row],[Survived]]-AC390)^2</f>
        <v>6.0394217032534129E-4</v>
      </c>
      <c r="AK390" s="16"/>
      <c r="AL390" s="16"/>
      <c r="AM390" s="16"/>
      <c r="AN390" s="17"/>
      <c r="AO390" s="17"/>
      <c r="AP390" s="16"/>
      <c r="AQ390" s="17"/>
      <c r="AR390" s="17"/>
    </row>
    <row r="391" spans="1:44" x14ac:dyDescent="0.2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Table1342[[#This Row],[Age]]/$E$1</f>
        <v>0.72499999999999998</v>
      </c>
      <c r="J391" s="6">
        <f>LOG10(Table1342[[#This Row],[Fare]]+1)</f>
        <v>1.4871383754771865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0</v>
      </c>
      <c r="N391">
        <f>IF(Table1342[[#This Row],[Embarked]]="C",1,0)</f>
        <v>1</v>
      </c>
      <c r="O391">
        <f>IF(Table1342[[#This Row],[Sex]]="male",1,0)</f>
        <v>1</v>
      </c>
      <c r="P391">
        <v>1</v>
      </c>
      <c r="W391" s="5">
        <v>-0.1695847900085071</v>
      </c>
      <c r="X391" s="5">
        <v>0.2504288628527287</v>
      </c>
      <c r="Y391" s="5">
        <v>-1.2487422517833238</v>
      </c>
      <c r="Z391" s="6">
        <f>IF(W391&lt;0,0,W391)</f>
        <v>0</v>
      </c>
      <c r="AA391" s="6">
        <f>IF(X391&lt;0,0,X391)</f>
        <v>0.2504288628527287</v>
      </c>
      <c r="AB391" s="5">
        <f t="shared" si="6"/>
        <v>0</v>
      </c>
      <c r="AC391" s="6">
        <f>Z391+AA391</f>
        <v>0.2504288628527287</v>
      </c>
      <c r="AD391" s="6">
        <f>(Table134[[#This Row],[Survived]]-AC391)^2</f>
        <v>6.2714615349710803E-2</v>
      </c>
      <c r="AK391" s="16"/>
      <c r="AL391" s="16"/>
      <c r="AM391" s="16"/>
      <c r="AN391" s="17"/>
      <c r="AO391" s="17"/>
      <c r="AP391" s="16"/>
      <c r="AQ391" s="17"/>
      <c r="AR391" s="17"/>
    </row>
    <row r="392" spans="1:44" x14ac:dyDescent="0.2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Table1342[[#This Row],[Age]]/$E$1</f>
        <v>0.375</v>
      </c>
      <c r="J392" s="6">
        <f>LOG10(Table1342[[#This Row],[Fare]]+1)</f>
        <v>0.9566485792052033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>
        <f>IF(Table1342[[#This Row],[Sex]]="male",1,0)</f>
        <v>1</v>
      </c>
      <c r="P392">
        <v>1</v>
      </c>
      <c r="W392" s="5">
        <v>-0.54372598421752505</v>
      </c>
      <c r="X392" s="5">
        <v>9.5912761241077726E-2</v>
      </c>
      <c r="Y392" s="5">
        <v>-1.096513706906219</v>
      </c>
      <c r="Z392" s="6">
        <f>IF(W392&lt;0,0,W392)</f>
        <v>0</v>
      </c>
      <c r="AA392" s="6">
        <f>IF(X392&lt;0,0,X392)</f>
        <v>9.5912761241077726E-2</v>
      </c>
      <c r="AB392" s="5">
        <f t="shared" si="6"/>
        <v>0</v>
      </c>
      <c r="AC392" s="6">
        <f>Z392+AA392</f>
        <v>9.5912761241077726E-2</v>
      </c>
      <c r="AD392" s="6">
        <f>(Table134[[#This Row],[Survived]]-AC392)^2</f>
        <v>9.1992577688879817E-3</v>
      </c>
      <c r="AK392" s="16"/>
      <c r="AL392" s="16"/>
      <c r="AM392" s="16"/>
      <c r="AN392" s="17"/>
      <c r="AO392" s="17"/>
      <c r="AP392" s="16"/>
      <c r="AQ392" s="17"/>
      <c r="AR392" s="17"/>
    </row>
    <row r="393" spans="1:44" x14ac:dyDescent="0.2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Table1342[[#This Row],[Age]]/$E$1</f>
        <v>0.1125</v>
      </c>
      <c r="J393" s="6">
        <f>LOG10(Table1342[[#This Row],[Fare]]+1)</f>
        <v>1.2278867046136734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>
        <f>IF(Table1342[[#This Row],[Sex]]="male",1,0)</f>
        <v>1</v>
      </c>
      <c r="P393">
        <v>1</v>
      </c>
      <c r="W393" s="5">
        <v>-0.76255969865850848</v>
      </c>
      <c r="X393" s="5">
        <v>0.30838785985274281</v>
      </c>
      <c r="Y393" s="5">
        <v>-0.82930792705990886</v>
      </c>
      <c r="Z393" s="6">
        <f>IF(W393&lt;0,0,W393)</f>
        <v>0</v>
      </c>
      <c r="AA393" s="6">
        <f>IF(X393&lt;0,0,X393)</f>
        <v>0.30838785985274281</v>
      </c>
      <c r="AB393" s="5">
        <f t="shared" si="6"/>
        <v>0</v>
      </c>
      <c r="AC393" s="6">
        <f>Z393+AA393</f>
        <v>0.30838785985274281</v>
      </c>
      <c r="AD393" s="6">
        <f>(Table134[[#This Row],[Survived]]-AC393)^2</f>
        <v>0.47832735239906943</v>
      </c>
      <c r="AK393" s="16"/>
      <c r="AL393" s="16"/>
      <c r="AM393" s="16"/>
      <c r="AN393" s="17"/>
      <c r="AO393" s="17"/>
      <c r="AP393" s="16"/>
      <c r="AQ393" s="17"/>
      <c r="AR393" s="17"/>
    </row>
    <row r="394" spans="1:44" x14ac:dyDescent="0.2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Table1342[[#This Row],[Age]]/$E$1</f>
        <v>0.26250000000000001</v>
      </c>
      <c r="J394" s="6">
        <f>LOG10(Table1342[[#This Row],[Fare]]+1)</f>
        <v>0.91645394854992512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>
        <f>IF(Table1342[[#This Row],[Sex]]="male",1,0)</f>
        <v>1</v>
      </c>
      <c r="P394">
        <v>1</v>
      </c>
      <c r="W394" s="5">
        <v>-0.62147481391258463</v>
      </c>
      <c r="X394" s="5">
        <v>0.20216843600385781</v>
      </c>
      <c r="Y394" s="5">
        <v>-1.024083734669071</v>
      </c>
      <c r="Z394" s="6">
        <f>IF(W394&lt;0,0,W394)</f>
        <v>0</v>
      </c>
      <c r="AA394" s="6">
        <f>IF(X394&lt;0,0,X394)</f>
        <v>0.20216843600385781</v>
      </c>
      <c r="AB394" s="5">
        <f t="shared" si="6"/>
        <v>0</v>
      </c>
      <c r="AC394" s="6">
        <f>Z394+AA394</f>
        <v>0.20216843600385781</v>
      </c>
      <c r="AD394" s="6">
        <f>(Table134[[#This Row],[Survived]]-AC394)^2</f>
        <v>4.0872076516245949E-2</v>
      </c>
      <c r="AK394" s="16"/>
      <c r="AL394" s="16"/>
      <c r="AM394" s="16"/>
      <c r="AN394" s="17"/>
      <c r="AO394" s="17"/>
      <c r="AP394" s="16"/>
      <c r="AQ394" s="17"/>
      <c r="AR394" s="17"/>
    </row>
    <row r="395" spans="1:44" x14ac:dyDescent="0.2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Table1342[[#This Row],[Age]]/$E$1</f>
        <v>0.6875</v>
      </c>
      <c r="J395" s="6">
        <f>LOG10(Table1342[[#This Row],[Fare]]+1)</f>
        <v>1.4983105537896004</v>
      </c>
      <c r="K395">
        <f>IF(Table1342[[#This Row],[Pclass]]=1,1,0)</f>
        <v>1</v>
      </c>
      <c r="L395">
        <f>IF(Table1342[[#This Row],[Pclass]]=2,1,0)</f>
        <v>0</v>
      </c>
      <c r="M395">
        <f>IF(Table1342[[#This Row],[Embarked]]="S",1,0)</f>
        <v>1</v>
      </c>
      <c r="N395">
        <f>IF(Table1342[[#This Row],[Embarked]]="C",1,0)</f>
        <v>0</v>
      </c>
      <c r="O395">
        <f>IF(Table1342[[#This Row],[Sex]]="male",1,0)</f>
        <v>1</v>
      </c>
      <c r="P395">
        <v>1</v>
      </c>
      <c r="W395" s="5">
        <v>-8.1235304522150414E-2</v>
      </c>
      <c r="X395" s="5">
        <v>0.17208598350522114</v>
      </c>
      <c r="Y395" s="5">
        <v>-1.1507338194183558</v>
      </c>
      <c r="Z395" s="6">
        <f>IF(W395&lt;0,0,W395)</f>
        <v>0</v>
      </c>
      <c r="AA395" s="6">
        <f>IF(X395&lt;0,0,X395)</f>
        <v>0.17208598350522114</v>
      </c>
      <c r="AB395" s="5">
        <f t="shared" si="6"/>
        <v>0</v>
      </c>
      <c r="AC395" s="6">
        <f>Z395+AA395</f>
        <v>0.17208598350522114</v>
      </c>
      <c r="AD395" s="6">
        <f>(Table134[[#This Row],[Survived]]-AC395)^2</f>
        <v>2.9613585718959244E-2</v>
      </c>
      <c r="AK395" s="16"/>
      <c r="AL395" s="16"/>
      <c r="AM395" s="16"/>
      <c r="AN395" s="17"/>
      <c r="AO395" s="17"/>
      <c r="AP395" s="16"/>
      <c r="AQ395" s="17"/>
      <c r="AR395" s="17"/>
    </row>
    <row r="396" spans="1:44" x14ac:dyDescent="0.2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Table1342[[#This Row],[Age]]/$E$1</f>
        <v>0.88749999999999996</v>
      </c>
      <c r="J396" s="6">
        <f>LOG10(Table1342[[#This Row],[Fare]]+1)</f>
        <v>1.7033274961578131</v>
      </c>
      <c r="K396">
        <f>IF(Table1342[[#This Row],[Pclass]]=1,1,0)</f>
        <v>1</v>
      </c>
      <c r="L396">
        <f>IF(Table1342[[#This Row],[Pclass]]=2,1,0)</f>
        <v>0</v>
      </c>
      <c r="M396">
        <f>IF(Table1342[[#This Row],[Embarked]]="S",1,0)</f>
        <v>0</v>
      </c>
      <c r="N396">
        <f>IF(Table1342[[#This Row],[Embarked]]="C",1,0)</f>
        <v>1</v>
      </c>
      <c r="O396">
        <f>IF(Table1342[[#This Row],[Sex]]="male",1,0)</f>
        <v>1</v>
      </c>
      <c r="P396">
        <v>1</v>
      </c>
      <c r="W396" s="5">
        <v>-8.0546182303242592E-2</v>
      </c>
      <c r="X396" s="5">
        <v>0.10814324632043892</v>
      </c>
      <c r="Y396" s="5">
        <v>-1.4231752380008176</v>
      </c>
      <c r="Z396" s="6">
        <f>IF(W396&lt;0,0,W396)</f>
        <v>0</v>
      </c>
      <c r="AA396" s="6">
        <f>IF(X396&lt;0,0,X396)</f>
        <v>0.10814324632043892</v>
      </c>
      <c r="AB396" s="5">
        <f t="shared" si="6"/>
        <v>0</v>
      </c>
      <c r="AC396" s="6">
        <f>Z396+AA396</f>
        <v>0.10814324632043892</v>
      </c>
      <c r="AD396" s="6">
        <f>(Table134[[#This Row],[Survived]]-AC396)^2</f>
        <v>1.1694961724723127E-2</v>
      </c>
      <c r="AK396" s="16"/>
      <c r="AL396" s="16"/>
      <c r="AM396" s="16"/>
      <c r="AN396" s="17"/>
      <c r="AO396" s="17"/>
      <c r="AP396" s="16"/>
      <c r="AQ396" s="17"/>
      <c r="AR396" s="17"/>
    </row>
    <row r="397" spans="1:44" x14ac:dyDescent="0.2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Table1342[[#This Row],[Age]]/$E$1</f>
        <v>0.26250000000000001</v>
      </c>
      <c r="J397" s="6">
        <f>LOG10(Table1342[[#This Row],[Fare]]+1)</f>
        <v>0.9566485792052033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>
        <f>IF(Table1342[[#This Row],[Sex]]="male",1,0)</f>
        <v>1</v>
      </c>
      <c r="P397">
        <v>1</v>
      </c>
      <c r="W397" s="5">
        <v>-0.62738853799010375</v>
      </c>
      <c r="X397" s="5">
        <v>0.20501400836663763</v>
      </c>
      <c r="Y397" s="5">
        <v>-1.0418290102356607</v>
      </c>
      <c r="Z397" s="6">
        <f>IF(W397&lt;0,0,W397)</f>
        <v>0</v>
      </c>
      <c r="AA397" s="6">
        <f>IF(X397&lt;0,0,X397)</f>
        <v>0.20501400836663763</v>
      </c>
      <c r="AB397" s="5">
        <f t="shared" si="6"/>
        <v>0</v>
      </c>
      <c r="AC397" s="6">
        <f>Z397+AA397</f>
        <v>0.20501400836663763</v>
      </c>
      <c r="AD397" s="6">
        <f>(Table134[[#This Row],[Survived]]-AC397)^2</f>
        <v>4.2030743626555768E-2</v>
      </c>
      <c r="AK397" s="16"/>
      <c r="AL397" s="16"/>
      <c r="AM397" s="16"/>
      <c r="AN397" s="17"/>
      <c r="AO397" s="17"/>
      <c r="AP397" s="16"/>
      <c r="AQ397" s="17"/>
      <c r="AR397" s="17"/>
    </row>
    <row r="398" spans="1:44" x14ac:dyDescent="0.2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Table1342[[#This Row],[Age]]/$E$1</f>
        <v>0.67500000000000004</v>
      </c>
      <c r="J398" s="6">
        <f>LOG10(Table1342[[#This Row],[Fare]]+1)</f>
        <v>1.8990907781931157</v>
      </c>
      <c r="K398">
        <f>IF(Table1342[[#This Row],[Pclass]]=1,1,0)</f>
        <v>1</v>
      </c>
      <c r="L398">
        <f>IF(Table1342[[#This Row],[Pclass]]=2,1,0)</f>
        <v>0</v>
      </c>
      <c r="M398">
        <f>IF(Table1342[[#This Row],[Embarked]]="S",1,0)</f>
        <v>0</v>
      </c>
      <c r="N398">
        <f>IF(Table1342[[#This Row],[Embarked]]="C",1,0)</f>
        <v>1</v>
      </c>
      <c r="O398">
        <f>IF(Table1342[[#This Row],[Sex]]="male",1,0)</f>
        <v>0</v>
      </c>
      <c r="P398">
        <v>1</v>
      </c>
      <c r="W398" s="5">
        <v>0.47260757459972147</v>
      </c>
      <c r="X398" s="5">
        <v>0.45130961459347307</v>
      </c>
      <c r="Y398" s="5">
        <v>-0.81606131769907275</v>
      </c>
      <c r="Z398" s="6">
        <f>IF(W398&lt;0,0,W398)</f>
        <v>0.47260757459972147</v>
      </c>
      <c r="AA398" s="6">
        <f>IF(X398&lt;0,0,X398)</f>
        <v>0.45130961459347307</v>
      </c>
      <c r="AB398" s="5">
        <f t="shared" si="6"/>
        <v>0</v>
      </c>
      <c r="AC398" s="6">
        <f>Z398+AA398</f>
        <v>0.92391718919319454</v>
      </c>
      <c r="AD398" s="6">
        <f>(Table134[[#This Row],[Survived]]-AC398)^2</f>
        <v>5.7885941002641531E-3</v>
      </c>
      <c r="AK398" s="16"/>
      <c r="AL398" s="16"/>
      <c r="AM398" s="16"/>
      <c r="AN398" s="17"/>
      <c r="AO398" s="17"/>
      <c r="AP398" s="16"/>
      <c r="AQ398" s="17"/>
      <c r="AR398" s="17"/>
    </row>
    <row r="399" spans="1:44" x14ac:dyDescent="0.2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Table1342[[#This Row],[Age]]/$E$1</f>
        <v>0.3125</v>
      </c>
      <c r="J399" s="6">
        <f>LOG10(Table1342[[#This Row],[Fare]]+1)</f>
        <v>2.1834122119784261</v>
      </c>
      <c r="K399">
        <f>IF(Table1342[[#This Row],[Pclass]]=1,1,0)</f>
        <v>1</v>
      </c>
      <c r="L399">
        <f>IF(Table1342[[#This Row],[Pclass]]=2,1,0)</f>
        <v>0</v>
      </c>
      <c r="M399">
        <f>IF(Table1342[[#This Row],[Embarked]]="S",1,0)</f>
        <v>1</v>
      </c>
      <c r="N399">
        <f>IF(Table1342[[#This Row],[Embarked]]="C",1,0)</f>
        <v>0</v>
      </c>
      <c r="O399">
        <f>IF(Table1342[[#This Row],[Sex]]="male",1,0)</f>
        <v>0</v>
      </c>
      <c r="P399">
        <v>1</v>
      </c>
      <c r="W399" s="5">
        <v>0.21380423505461535</v>
      </c>
      <c r="X399" s="5">
        <v>0.74109814432138843</v>
      </c>
      <c r="Y399" s="5">
        <v>-0.37712174014872168</v>
      </c>
      <c r="Z399" s="6">
        <f>IF(W399&lt;0,0,W399)</f>
        <v>0.21380423505461535</v>
      </c>
      <c r="AA399" s="6">
        <f>IF(X399&lt;0,0,X399)</f>
        <v>0.74109814432138843</v>
      </c>
      <c r="AB399" s="5">
        <f t="shared" si="6"/>
        <v>0</v>
      </c>
      <c r="AC399" s="6">
        <f>Z399+AA399</f>
        <v>0.95490237937600375</v>
      </c>
      <c r="AD399" s="6">
        <f>(Table134[[#This Row],[Survived]]-AC399)^2</f>
        <v>0.91183855413795345</v>
      </c>
      <c r="AK399" s="16"/>
      <c r="AL399" s="16"/>
      <c r="AM399" s="16"/>
      <c r="AN399" s="17"/>
      <c r="AO399" s="17"/>
      <c r="AP399" s="16"/>
      <c r="AQ399" s="17"/>
      <c r="AR399" s="17"/>
    </row>
    <row r="400" spans="1:44" x14ac:dyDescent="0.2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Table1342[[#This Row],[Age]]/$E$1</f>
        <v>0.3</v>
      </c>
      <c r="J400" s="6">
        <f>LOG10(Table1342[[#This Row],[Fare]]+1)</f>
        <v>0.94427534575879857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>
        <f>IF(Table1342[[#This Row],[Sex]]="male",1,0)</f>
        <v>1</v>
      </c>
      <c r="P400">
        <v>1</v>
      </c>
      <c r="W400" s="5">
        <v>-0.59768058068493202</v>
      </c>
      <c r="X400" s="5">
        <v>0.16777096493497867</v>
      </c>
      <c r="Y400" s="5">
        <v>-1.0545946611746482</v>
      </c>
      <c r="Z400" s="6">
        <f>IF(W400&lt;0,0,W400)</f>
        <v>0</v>
      </c>
      <c r="AA400" s="6">
        <f>IF(X400&lt;0,0,X400)</f>
        <v>0.16777096493497867</v>
      </c>
      <c r="AB400" s="5">
        <f t="shared" si="6"/>
        <v>0</v>
      </c>
      <c r="AC400" s="6">
        <f>Z400+AA400</f>
        <v>0.16777096493497867</v>
      </c>
      <c r="AD400" s="6">
        <f>(Table134[[#This Row],[Survived]]-AC400)^2</f>
        <v>2.8147096675213843E-2</v>
      </c>
      <c r="AK400" s="16"/>
      <c r="AL400" s="16"/>
      <c r="AM400" s="16"/>
      <c r="AN400" s="17"/>
      <c r="AO400" s="17"/>
      <c r="AP400" s="16"/>
      <c r="AQ400" s="17"/>
      <c r="AR400" s="17"/>
    </row>
    <row r="401" spans="1:44" x14ac:dyDescent="0.2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Table1342[[#This Row],[Age]]/$E$1</f>
        <v>0.21249999999999999</v>
      </c>
      <c r="J401" s="6">
        <f>LOG10(Table1342[[#This Row],[Fare]]+1)</f>
        <v>0.98508950692638131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>
        <f>IF(Table1342[[#This Row],[Sex]]="male",1,0)</f>
        <v>1</v>
      </c>
      <c r="P401">
        <v>1</v>
      </c>
      <c r="W401" s="5">
        <v>-0.6687563297179574</v>
      </c>
      <c r="X401" s="5">
        <v>0.25551692240207008</v>
      </c>
      <c r="Y401" s="5">
        <v>-1.0300809075293047</v>
      </c>
      <c r="Z401" s="6">
        <f>IF(W401&lt;0,0,W401)</f>
        <v>0</v>
      </c>
      <c r="AA401" s="6">
        <f>IF(X401&lt;0,0,X401)</f>
        <v>0.25551692240207008</v>
      </c>
      <c r="AB401" s="5">
        <f t="shared" si="6"/>
        <v>0</v>
      </c>
      <c r="AC401" s="6">
        <f>Z401+AA401</f>
        <v>0.25551692240207008</v>
      </c>
      <c r="AD401" s="6">
        <f>(Table134[[#This Row],[Survived]]-AC401)^2</f>
        <v>6.5288897633825504E-2</v>
      </c>
      <c r="AK401" s="16"/>
      <c r="AL401" s="16"/>
      <c r="AM401" s="16"/>
      <c r="AN401" s="17"/>
      <c r="AO401" s="17"/>
      <c r="AP401" s="16"/>
      <c r="AQ401" s="17"/>
      <c r="AR401" s="17"/>
    </row>
    <row r="402" spans="1:44" x14ac:dyDescent="0.2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Table1342[[#This Row],[Age]]/$E$1</f>
        <v>0.26250000000000001</v>
      </c>
      <c r="J402" s="6">
        <f>LOG10(Table1342[[#This Row],[Fare]]+1)</f>
        <v>0.94200805302231327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0</v>
      </c>
      <c r="O402">
        <f>IF(Table1342[[#This Row],[Sex]]="male",1,0)</f>
        <v>0</v>
      </c>
      <c r="P402">
        <v>1</v>
      </c>
      <c r="W402" s="5">
        <v>0.12843636215116319</v>
      </c>
      <c r="X402" s="5">
        <v>0.37052460517646801</v>
      </c>
      <c r="Y402" s="5">
        <v>-0.61764384378770476</v>
      </c>
      <c r="Z402" s="6">
        <f>IF(W402&lt;0,0,W402)</f>
        <v>0.12843636215116319</v>
      </c>
      <c r="AA402" s="6">
        <f>IF(X402&lt;0,0,X402)</f>
        <v>0.37052460517646801</v>
      </c>
      <c r="AB402" s="5">
        <f t="shared" si="6"/>
        <v>0</v>
      </c>
      <c r="AC402" s="6">
        <f>Z402+AA402</f>
        <v>0.49896096732763118</v>
      </c>
      <c r="AD402" s="6">
        <f>(Table134[[#This Row],[Survived]]-AC402)^2</f>
        <v>0.24896204691652543</v>
      </c>
      <c r="AK402" s="16"/>
      <c r="AL402" s="16"/>
      <c r="AM402" s="16"/>
      <c r="AN402" s="17"/>
      <c r="AO402" s="17"/>
      <c r="AP402" s="16"/>
      <c r="AQ402" s="17"/>
      <c r="AR402" s="17"/>
    </row>
    <row r="403" spans="1:44" x14ac:dyDescent="0.2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Table1342[[#This Row],[Age]]/$E$1</f>
        <v>0.46250000000000002</v>
      </c>
      <c r="J403" s="6">
        <f>LOG10(Table1342[[#This Row],[Fare]]+1)</f>
        <v>1.0247934233387634</v>
      </c>
      <c r="K403">
        <f>IF(Table1342[[#This Row],[Pclass]]=1,1,0)</f>
        <v>0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>
        <f>IF(Table1342[[#This Row],[Sex]]="male",1,0)</f>
        <v>0</v>
      </c>
      <c r="P403">
        <v>1</v>
      </c>
      <c r="W403" s="5">
        <v>0.20238198351423772</v>
      </c>
      <c r="X403" s="5">
        <v>0.21721071663711977</v>
      </c>
      <c r="Y403" s="5">
        <v>-0.68646751166632392</v>
      </c>
      <c r="Z403" s="6">
        <f>IF(W403&lt;0,0,W403)</f>
        <v>0.20238198351423772</v>
      </c>
      <c r="AA403" s="6">
        <f>IF(X403&lt;0,0,X403)</f>
        <v>0.21721071663711977</v>
      </c>
      <c r="AB403" s="5">
        <f t="shared" si="6"/>
        <v>0</v>
      </c>
      <c r="AC403" s="6">
        <f>Z403+AA403</f>
        <v>0.41959270015135752</v>
      </c>
      <c r="AD403" s="6">
        <f>(Table134[[#This Row],[Survived]]-AC403)^2</f>
        <v>0.17605803402030704</v>
      </c>
      <c r="AK403" s="16"/>
      <c r="AL403" s="16"/>
      <c r="AM403" s="16"/>
      <c r="AN403" s="17"/>
      <c r="AO403" s="17"/>
      <c r="AP403" s="16"/>
      <c r="AQ403" s="17"/>
      <c r="AR403" s="17"/>
    </row>
    <row r="404" spans="1:44" x14ac:dyDescent="0.2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Table1342[[#This Row],[Age]]/$E$1</f>
        <v>0.2</v>
      </c>
      <c r="J404" s="6">
        <f>LOG10(Table1342[[#This Row],[Fare]]+1)</f>
        <v>1.9420080530223132</v>
      </c>
      <c r="K404">
        <f>IF(Table1342[[#This Row],[Pclass]]=1,1,0)</f>
        <v>1</v>
      </c>
      <c r="L404">
        <f>IF(Table1342[[#This Row],[Pclass]]=2,1,0)</f>
        <v>0</v>
      </c>
      <c r="M404">
        <f>IF(Table1342[[#This Row],[Embarked]]="S",1,0)</f>
        <v>1</v>
      </c>
      <c r="N404">
        <f>IF(Table1342[[#This Row],[Embarked]]="C",1,0)</f>
        <v>0</v>
      </c>
      <c r="O404">
        <f>IF(Table1342[[#This Row],[Sex]]="male",1,0)</f>
        <v>0</v>
      </c>
      <c r="P404">
        <v>1</v>
      </c>
      <c r="W404" s="5">
        <v>0.1820100387029075</v>
      </c>
      <c r="X404" s="5">
        <v>0.87759972467162561</v>
      </c>
      <c r="Y404" s="5">
        <v>-0.62698845132669834</v>
      </c>
      <c r="Z404" s="6">
        <f>IF(W404&lt;0,0,W404)</f>
        <v>0.1820100387029075</v>
      </c>
      <c r="AA404" s="6">
        <f>IF(X404&lt;0,0,X404)</f>
        <v>0.87759972467162561</v>
      </c>
      <c r="AB404" s="5">
        <f t="shared" si="6"/>
        <v>0</v>
      </c>
      <c r="AC404" s="6">
        <f>Z404+AA404</f>
        <v>1.0596097633745332</v>
      </c>
      <c r="AD404" s="6">
        <f>(Table134[[#This Row],[Survived]]-AC404)^2</f>
        <v>3.5533238895678354E-3</v>
      </c>
      <c r="AK404" s="16"/>
      <c r="AL404" s="16"/>
      <c r="AM404" s="16"/>
      <c r="AN404" s="17"/>
      <c r="AO404" s="17"/>
      <c r="AP404" s="16"/>
      <c r="AQ404" s="17"/>
      <c r="AR404" s="17"/>
    </row>
    <row r="405" spans="1:44" x14ac:dyDescent="0.2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Table1342[[#This Row],[Age]]/$E$1</f>
        <v>0.22500000000000001</v>
      </c>
      <c r="J405" s="6">
        <f>LOG10(Table1342[[#This Row],[Fare]]+1)</f>
        <v>2.0409976924234905</v>
      </c>
      <c r="K405">
        <f>IF(Table1342[[#This Row],[Pclass]]=1,1,0)</f>
        <v>1</v>
      </c>
      <c r="L405">
        <f>IF(Table1342[[#This Row],[Pclass]]=2,1,0)</f>
        <v>0</v>
      </c>
      <c r="M405">
        <f>IF(Table1342[[#This Row],[Embarked]]="S",1,0)</f>
        <v>0</v>
      </c>
      <c r="N405">
        <f>IF(Table1342[[#This Row],[Embarked]]="C",1,0)</f>
        <v>1</v>
      </c>
      <c r="O405">
        <f>IF(Table1342[[#This Row],[Sex]]="male",1,0)</f>
        <v>1</v>
      </c>
      <c r="P405">
        <v>1</v>
      </c>
      <c r="W405" s="5">
        <v>-0.57398406333865815</v>
      </c>
      <c r="X405" s="5">
        <v>0.69643070234724425</v>
      </c>
      <c r="Y405" s="5">
        <v>-1.1426357024041507</v>
      </c>
      <c r="Z405" s="6">
        <f>IF(W405&lt;0,0,W405)</f>
        <v>0</v>
      </c>
      <c r="AA405" s="6">
        <f>IF(X405&lt;0,0,X405)</f>
        <v>0.69643070234724425</v>
      </c>
      <c r="AB405" s="5">
        <f t="shared" si="6"/>
        <v>0</v>
      </c>
      <c r="AC405" s="6">
        <f>Z405+AA405</f>
        <v>0.69643070234724425</v>
      </c>
      <c r="AD405" s="6">
        <f>(Table134[[#This Row],[Survived]]-AC405)^2</f>
        <v>0.48501572317187591</v>
      </c>
      <c r="AK405" s="16"/>
      <c r="AL405" s="16"/>
      <c r="AM405" s="16"/>
      <c r="AN405" s="17"/>
      <c r="AO405" s="17"/>
      <c r="AP405" s="16"/>
      <c r="AQ405" s="17"/>
      <c r="AR405" s="17"/>
    </row>
    <row r="406" spans="1:44" x14ac:dyDescent="0.2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Table1342[[#This Row],[Age]]/$E$1</f>
        <v>0.41249999999999998</v>
      </c>
      <c r="J406" s="6">
        <f>LOG10(Table1342[[#This Row],[Fare]]+1)</f>
        <v>1.4313637641589874</v>
      </c>
      <c r="K406">
        <f>IF(Table1342[[#This Row],[Pclass]]=1,1,0)</f>
        <v>0</v>
      </c>
      <c r="L406">
        <f>IF(Table1342[[#This Row],[Pclass]]=2,1,0)</f>
        <v>1</v>
      </c>
      <c r="M406">
        <f>IF(Table1342[[#This Row],[Embarked]]="S",1,0)</f>
        <v>1</v>
      </c>
      <c r="N406">
        <f>IF(Table1342[[#This Row],[Embarked]]="C",1,0)</f>
        <v>0</v>
      </c>
      <c r="O406">
        <f>IF(Table1342[[#This Row],[Sex]]="male",1,0)</f>
        <v>0</v>
      </c>
      <c r="P406">
        <v>1</v>
      </c>
      <c r="W406" s="5">
        <v>0.53200161773818178</v>
      </c>
      <c r="X406" s="5">
        <v>0.3502034808497439</v>
      </c>
      <c r="Y406" s="5">
        <v>0.76477825729632931</v>
      </c>
      <c r="Z406" s="6">
        <f>IF(W406&lt;0,0,W406)</f>
        <v>0.53200161773818178</v>
      </c>
      <c r="AA406" s="6">
        <f>IF(X406&lt;0,0,X406)</f>
        <v>0.3502034808497439</v>
      </c>
      <c r="AB406" s="5">
        <f t="shared" si="6"/>
        <v>0.76477825729632931</v>
      </c>
      <c r="AC406" s="6">
        <f>Z406+AA406</f>
        <v>0.88220509858792573</v>
      </c>
      <c r="AD406" s="6">
        <f>(Table134[[#This Row],[Survived]]-AC406)^2</f>
        <v>1.3875638798680296E-2</v>
      </c>
      <c r="AK406" s="16"/>
      <c r="AL406" s="16"/>
      <c r="AM406" s="16"/>
      <c r="AN406" s="17"/>
      <c r="AO406" s="17"/>
      <c r="AP406" s="16"/>
      <c r="AQ406" s="17"/>
      <c r="AR406" s="17"/>
    </row>
    <row r="407" spans="1:44" x14ac:dyDescent="0.2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Table1342[[#This Row],[Age]]/$E$1</f>
        <v>0.35</v>
      </c>
      <c r="J407" s="6">
        <f>LOG10(Table1342[[#This Row],[Fare]]+1)</f>
        <v>1.3715296320992945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>
        <f>IF(Table1342[[#This Row],[Sex]]="male",1,0)</f>
        <v>1</v>
      </c>
      <c r="P407">
        <v>1</v>
      </c>
      <c r="W407" s="5">
        <v>-0.6233579568183939</v>
      </c>
      <c r="X407" s="5">
        <v>0.14952891972319438</v>
      </c>
      <c r="Y407" s="5">
        <v>-1.2675247878496334</v>
      </c>
      <c r="Z407" s="6">
        <f>IF(W407&lt;0,0,W407)</f>
        <v>0</v>
      </c>
      <c r="AA407" s="6">
        <f>IF(X407&lt;0,0,X407)</f>
        <v>0.14952891972319438</v>
      </c>
      <c r="AB407" s="5">
        <f t="shared" si="6"/>
        <v>0</v>
      </c>
      <c r="AC407" s="6">
        <f>Z407+AA407</f>
        <v>0.14952891972319438</v>
      </c>
      <c r="AD407" s="6">
        <f>(Table134[[#This Row],[Survived]]-AC407)^2</f>
        <v>2.2358897833585509E-2</v>
      </c>
      <c r="AK407" s="16"/>
      <c r="AL407" s="16"/>
      <c r="AM407" s="16"/>
      <c r="AN407" s="17"/>
      <c r="AO407" s="17"/>
      <c r="AP407" s="16"/>
      <c r="AQ407" s="17"/>
      <c r="AR407" s="17"/>
    </row>
    <row r="408" spans="1:44" x14ac:dyDescent="0.2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Table1342[[#This Row],[Age]]/$E$1</f>
        <v>0.32500000000000001</v>
      </c>
      <c r="J408" s="6">
        <f>LOG10(Table1342[[#This Row],[Fare]]+1)</f>
        <v>1.7596361211514699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>
        <f>IF(Table1342[[#This Row],[Sex]]="male",1,0)</f>
        <v>1</v>
      </c>
      <c r="P408">
        <v>1</v>
      </c>
      <c r="W408" s="5">
        <v>-0.69905066240086522</v>
      </c>
      <c r="X408" s="5">
        <v>0.20124957729755394</v>
      </c>
      <c r="Y408" s="5">
        <v>-1.4267153344130998</v>
      </c>
      <c r="Z408" s="6">
        <f>IF(W408&lt;0,0,W408)</f>
        <v>0</v>
      </c>
      <c r="AA408" s="6">
        <f>IF(X408&lt;0,0,X408)</f>
        <v>0.20124957729755394</v>
      </c>
      <c r="AB408" s="5">
        <f t="shared" si="6"/>
        <v>0</v>
      </c>
      <c r="AC408" s="6">
        <f>Z408+AA408</f>
        <v>0.20124957729755394</v>
      </c>
      <c r="AD408" s="6">
        <f>(Table134[[#This Row],[Survived]]-AC408)^2</f>
        <v>0.63800223776733622</v>
      </c>
      <c r="AK408" s="16"/>
      <c r="AL408" s="16"/>
      <c r="AM408" s="16"/>
      <c r="AN408" s="17"/>
      <c r="AO408" s="17"/>
      <c r="AP408" s="16"/>
      <c r="AQ408" s="17"/>
      <c r="AR408" s="17"/>
    </row>
    <row r="409" spans="1:44" x14ac:dyDescent="0.2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Table1342[[#This Row],[Age]]/$E$1</f>
        <v>0.36249999999999999</v>
      </c>
      <c r="J409" s="6">
        <f>LOG10(Table1342[[#This Row],[Fare]]+1)</f>
        <v>0.94200805302231327</v>
      </c>
      <c r="K409">
        <f>IF(Table1342[[#This Row],[Pclass]]=1,1,0)</f>
        <v>0</v>
      </c>
      <c r="L409">
        <f>IF(Table1342[[#This Row],[Pclass]]=2,1,0)</f>
        <v>0</v>
      </c>
      <c r="M409">
        <f>IF(Table1342[[#This Row],[Embarked]]="S",1,0)</f>
        <v>0</v>
      </c>
      <c r="N409">
        <f>IF(Table1342[[#This Row],[Embarked]]="C",1,0)</f>
        <v>0</v>
      </c>
      <c r="O409">
        <f>IF(Table1342[[#This Row],[Sex]]="male",1,0)</f>
        <v>1</v>
      </c>
      <c r="P409">
        <v>1</v>
      </c>
      <c r="W409" s="5">
        <v>-0.48825997711269509</v>
      </c>
      <c r="X409" s="5">
        <v>7.2215541100495217E-2</v>
      </c>
      <c r="Y409" s="5">
        <v>-1.1489160402812637</v>
      </c>
      <c r="Z409" s="6">
        <f>IF(W409&lt;0,0,W409)</f>
        <v>0</v>
      </c>
      <c r="AA409" s="6">
        <f>IF(X409&lt;0,0,X409)</f>
        <v>7.2215541100495217E-2</v>
      </c>
      <c r="AB409" s="5">
        <f t="shared" si="6"/>
        <v>0</v>
      </c>
      <c r="AC409" s="6">
        <f>Z409+AA409</f>
        <v>7.2215541100495217E-2</v>
      </c>
      <c r="AD409" s="6">
        <f>(Table134[[#This Row],[Survived]]-AC409)^2</f>
        <v>0.86078400217544693</v>
      </c>
      <c r="AK409" s="16"/>
      <c r="AL409" s="16"/>
      <c r="AM409" s="16"/>
      <c r="AN409" s="17"/>
      <c r="AO409" s="17"/>
      <c r="AP409" s="16"/>
      <c r="AQ409" s="17"/>
      <c r="AR409" s="17"/>
    </row>
    <row r="410" spans="1:44" x14ac:dyDescent="0.2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Table1342[[#This Row],[Age]]/$E$1</f>
        <v>0.45</v>
      </c>
      <c r="J410" s="6">
        <f>LOG10(Table1342[[#This Row],[Fare]]+1)</f>
        <v>1.4359637487171957</v>
      </c>
      <c r="K410">
        <f>IF(Table1342[[#This Row],[Pclass]]=1,1,0)</f>
        <v>1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>
        <f>IF(Table1342[[#This Row],[Sex]]="male",1,0)</f>
        <v>1</v>
      </c>
      <c r="P410">
        <v>1</v>
      </c>
      <c r="W410" s="5">
        <v>-0.24868333956346442</v>
      </c>
      <c r="X410" s="5">
        <v>0.39799700658769693</v>
      </c>
      <c r="Y410" s="5">
        <v>-1.0077632484590069</v>
      </c>
      <c r="Z410" s="6">
        <f>IF(W410&lt;0,0,W410)</f>
        <v>0</v>
      </c>
      <c r="AA410" s="6">
        <f>IF(X410&lt;0,0,X410)</f>
        <v>0.39799700658769693</v>
      </c>
      <c r="AB410" s="5">
        <f t="shared" si="6"/>
        <v>0</v>
      </c>
      <c r="AC410" s="6">
        <f>Z410+AA410</f>
        <v>0.39799700658769693</v>
      </c>
      <c r="AD410" s="6">
        <f>(Table134[[#This Row],[Survived]]-AC410)^2</f>
        <v>0.36240760407737332</v>
      </c>
      <c r="AK410" s="16"/>
      <c r="AL410" s="16"/>
      <c r="AM410" s="16"/>
      <c r="AN410" s="17"/>
      <c r="AO410" s="17"/>
      <c r="AP410" s="16"/>
      <c r="AQ410" s="17"/>
      <c r="AR410" s="17"/>
    </row>
    <row r="411" spans="1:44" x14ac:dyDescent="0.2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Table1342[[#This Row],[Age]]/$E$1</f>
        <v>0.67500000000000004</v>
      </c>
      <c r="J411" s="6">
        <f>LOG10(Table1342[[#This Row],[Fare]]+1)</f>
        <v>1.7810369386211318</v>
      </c>
      <c r="K411">
        <f>IF(Table1342[[#This Row],[Pclass]]=1,1,0)</f>
        <v>1</v>
      </c>
      <c r="L411">
        <f>IF(Table1342[[#This Row],[Pclass]]=2,1,0)</f>
        <v>0</v>
      </c>
      <c r="M411">
        <f>IF(Table1342[[#This Row],[Embarked]]="S",1,0)</f>
        <v>0</v>
      </c>
      <c r="N411">
        <f>IF(Table1342[[#This Row],[Embarked]]="C",1,0)</f>
        <v>1</v>
      </c>
      <c r="O411">
        <f>IF(Table1342[[#This Row],[Sex]]="male",1,0)</f>
        <v>0</v>
      </c>
      <c r="P411">
        <v>1</v>
      </c>
      <c r="W411" s="5">
        <v>0.48997650726905884</v>
      </c>
      <c r="X411" s="5">
        <v>0.44295201215430346</v>
      </c>
      <c r="Y411" s="5">
        <v>-0.76394246797346366</v>
      </c>
      <c r="Z411" s="6">
        <f>IF(W411&lt;0,0,W411)</f>
        <v>0.48997650726905884</v>
      </c>
      <c r="AA411" s="6">
        <f>IF(X411&lt;0,0,X411)</f>
        <v>0.44295201215430346</v>
      </c>
      <c r="AB411" s="5">
        <f t="shared" si="6"/>
        <v>0</v>
      </c>
      <c r="AC411" s="6">
        <f>Z411+AA411</f>
        <v>0.9329285194233623</v>
      </c>
      <c r="AD411" s="6">
        <f>(Table134[[#This Row],[Survived]]-AC411)^2</f>
        <v>4.4985835067422883E-3</v>
      </c>
      <c r="AK411" s="16"/>
      <c r="AL411" s="16"/>
      <c r="AM411" s="16"/>
      <c r="AN411" s="17"/>
      <c r="AO411" s="17"/>
      <c r="AP411" s="16"/>
      <c r="AQ411" s="17"/>
      <c r="AR411" s="17"/>
    </row>
    <row r="412" spans="1:44" x14ac:dyDescent="0.2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Table1342[[#This Row],[Age]]/$E$1</f>
        <v>0.3</v>
      </c>
      <c r="J412" s="6">
        <f>LOG10(Table1342[[#This Row],[Fare]]+1)</f>
        <v>0.92920428011230582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>
        <f>IF(Table1342[[#This Row],[Sex]]="male",1,0)</f>
        <v>1</v>
      </c>
      <c r="P412">
        <v>1</v>
      </c>
      <c r="W412" s="5">
        <v>-0.59546321676506153</v>
      </c>
      <c r="X412" s="5">
        <v>0.16670401128514667</v>
      </c>
      <c r="Y412" s="5">
        <v>-1.0479410308608674</v>
      </c>
      <c r="Z412" s="6">
        <f>IF(W412&lt;0,0,W412)</f>
        <v>0</v>
      </c>
      <c r="AA412" s="6">
        <f>IF(X412&lt;0,0,X412)</f>
        <v>0.16670401128514667</v>
      </c>
      <c r="AB412" s="5">
        <f t="shared" si="6"/>
        <v>0</v>
      </c>
      <c r="AC412" s="6">
        <f>Z412+AA412</f>
        <v>0.16670401128514667</v>
      </c>
      <c r="AD412" s="6">
        <f>(Table134[[#This Row],[Survived]]-AC412)^2</f>
        <v>2.7790227378558307E-2</v>
      </c>
      <c r="AK412" s="16"/>
      <c r="AL412" s="16"/>
      <c r="AM412" s="16"/>
      <c r="AN412" s="17"/>
      <c r="AO412" s="17"/>
      <c r="AP412" s="16"/>
      <c r="AQ412" s="17"/>
      <c r="AR412" s="17"/>
    </row>
    <row r="413" spans="1:44" x14ac:dyDescent="0.2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Table1342[[#This Row],[Age]]/$E$1</f>
        <v>0.58750000000000002</v>
      </c>
      <c r="J413" s="6">
        <f>LOG10(Table1342[[#This Row],[Fare]]+1)</f>
        <v>1.544326062695947</v>
      </c>
      <c r="K413">
        <f>IF(Table1342[[#This Row],[Pclass]]=1,1,0)</f>
        <v>1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>
        <f>IF(Table1342[[#This Row],[Sex]]="male",1,0)</f>
        <v>1</v>
      </c>
      <c r="P413">
        <v>1</v>
      </c>
      <c r="W413" s="5">
        <v>-0.1623721526717474</v>
      </c>
      <c r="X413" s="5">
        <v>0.27232253033420972</v>
      </c>
      <c r="Y413" s="5">
        <v>-1.1224402987787105</v>
      </c>
      <c r="Z413" s="6">
        <f>IF(W413&lt;0,0,W413)</f>
        <v>0</v>
      </c>
      <c r="AA413" s="6">
        <f>IF(X413&lt;0,0,X413)</f>
        <v>0.27232253033420972</v>
      </c>
      <c r="AB413" s="5">
        <f t="shared" si="6"/>
        <v>0</v>
      </c>
      <c r="AC413" s="6">
        <f>Z413+AA413</f>
        <v>0.27232253033420972</v>
      </c>
      <c r="AD413" s="6">
        <f>(Table134[[#This Row],[Survived]]-AC413)^2</f>
        <v>7.4159560527626581E-2</v>
      </c>
      <c r="AK413" s="16"/>
      <c r="AL413" s="16"/>
      <c r="AM413" s="16"/>
      <c r="AN413" s="17"/>
      <c r="AO413" s="17"/>
      <c r="AP413" s="16"/>
      <c r="AQ413" s="17"/>
      <c r="AR413" s="17"/>
    </row>
    <row r="414" spans="1:44" x14ac:dyDescent="0.2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Table1342[[#This Row],[Age]]/$E$1</f>
        <v>0.42499999999999999</v>
      </c>
      <c r="J414" s="6">
        <f>LOG10(Table1342[[#This Row],[Fare]]+1)</f>
        <v>1.0606978403536116</v>
      </c>
      <c r="K414">
        <f>IF(Table1342[[#This Row],[Pclass]]=1,1,0)</f>
        <v>0</v>
      </c>
      <c r="L414">
        <f>IF(Table1342[[#This Row],[Pclass]]=2,1,0)</f>
        <v>1</v>
      </c>
      <c r="M414">
        <f>IF(Table1342[[#This Row],[Embarked]]="S",1,0)</f>
        <v>1</v>
      </c>
      <c r="N414">
        <f>IF(Table1342[[#This Row],[Embarked]]="C",1,0)</f>
        <v>0</v>
      </c>
      <c r="O414">
        <f>IF(Table1342[[#This Row],[Sex]]="male",1,0)</f>
        <v>0</v>
      </c>
      <c r="P414">
        <v>1</v>
      </c>
      <c r="W414" s="5">
        <v>0.66110581592317785</v>
      </c>
      <c r="X414" s="5">
        <v>0.2782274148377552</v>
      </c>
      <c r="Y414" s="5">
        <v>0.61880107001953988</v>
      </c>
      <c r="Z414" s="6">
        <f>IF(W414&lt;0,0,W414)</f>
        <v>0.66110581592317785</v>
      </c>
      <c r="AA414" s="6">
        <f>IF(X414&lt;0,0,X414)</f>
        <v>0.2782274148377552</v>
      </c>
      <c r="AB414" s="5">
        <f t="shared" si="6"/>
        <v>0.61880107001953988</v>
      </c>
      <c r="AC414" s="6">
        <f>Z414+AA414</f>
        <v>0.939333230760933</v>
      </c>
      <c r="AD414" s="6">
        <f>(Table134[[#This Row],[Survived]]-AC414)^2</f>
        <v>3.6804568899062055E-3</v>
      </c>
      <c r="AK414" s="16"/>
      <c r="AL414" s="16"/>
      <c r="AM414" s="16"/>
      <c r="AN414" s="17"/>
      <c r="AO414" s="17"/>
      <c r="AP414" s="16"/>
      <c r="AQ414" s="17"/>
      <c r="AR414" s="17"/>
    </row>
    <row r="415" spans="1:44" x14ac:dyDescent="0.2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Table1342[[#This Row],[Age]]/$E$1</f>
        <v>0.45</v>
      </c>
      <c r="J415" s="6">
        <f>LOG10(Table1342[[#This Row],[Fare]]+1)</f>
        <v>1.4313637641589874</v>
      </c>
      <c r="K415">
        <f>IF(Table1342[[#This Row],[Pclass]]=1,1,0)</f>
        <v>0</v>
      </c>
      <c r="L415">
        <f>IF(Table1342[[#This Row],[Pclass]]=2,1,0)</f>
        <v>1</v>
      </c>
      <c r="M415">
        <f>IF(Table1342[[#This Row],[Embarked]]="S",1,0)</f>
        <v>1</v>
      </c>
      <c r="N415">
        <f>IF(Table1342[[#This Row],[Embarked]]="C",1,0)</f>
        <v>0</v>
      </c>
      <c r="O415">
        <f>IF(Table1342[[#This Row],[Sex]]="male",1,0)</f>
        <v>0</v>
      </c>
      <c r="P415">
        <v>1</v>
      </c>
      <c r="W415" s="5">
        <v>0.67408452732224555</v>
      </c>
      <c r="X415" s="5">
        <v>0.2021209545029316</v>
      </c>
      <c r="Y415" s="5">
        <v>0.55058927123552071</v>
      </c>
      <c r="Z415" s="6">
        <f>IF(W415&lt;0,0,W415)</f>
        <v>0.67408452732224555</v>
      </c>
      <c r="AA415" s="6">
        <f>IF(X415&lt;0,0,X415)</f>
        <v>0.2021209545029316</v>
      </c>
      <c r="AB415" s="5">
        <f t="shared" si="6"/>
        <v>0.55058927123552071</v>
      </c>
      <c r="AC415" s="6">
        <f>Z415+AA415</f>
        <v>0.87620548182517721</v>
      </c>
      <c r="AD415" s="6">
        <f>(Table134[[#This Row],[Survived]]-AC415)^2</f>
        <v>1.532508273013653E-2</v>
      </c>
      <c r="AK415" s="16"/>
      <c r="AL415" s="16"/>
      <c r="AM415" s="16"/>
      <c r="AN415" s="17"/>
      <c r="AO415" s="17"/>
      <c r="AP415" s="16"/>
      <c r="AQ415" s="17"/>
      <c r="AR415" s="17"/>
    </row>
    <row r="416" spans="1:44" x14ac:dyDescent="0.2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Table1342[[#This Row],[Age]]/$E$1</f>
        <v>0.4</v>
      </c>
      <c r="J416" s="6">
        <f>LOG10(Table1342[[#This Row],[Fare]]+1)</f>
        <v>0.94918501031343461</v>
      </c>
      <c r="K416">
        <f>IF(Table1342[[#This Row],[Pclass]]=1,1,0)</f>
        <v>0</v>
      </c>
      <c r="L416">
        <f>IF(Table1342[[#This Row],[Pclass]]=2,1,0)</f>
        <v>0</v>
      </c>
      <c r="M416">
        <f>IF(Table1342[[#This Row],[Embarked]]="S",1,0)</f>
        <v>1</v>
      </c>
      <c r="N416">
        <f>IF(Table1342[[#This Row],[Embarked]]="C",1,0)</f>
        <v>0</v>
      </c>
      <c r="O416">
        <f>IF(Table1342[[#This Row],[Sex]]="male",1,0)</f>
        <v>1</v>
      </c>
      <c r="P416">
        <v>1</v>
      </c>
      <c r="W416" s="5">
        <v>-0.52403621149430002</v>
      </c>
      <c r="X416" s="5">
        <v>7.1139657507569509E-2</v>
      </c>
      <c r="Y416" s="5">
        <v>-1.1053708174700796</v>
      </c>
      <c r="Z416" s="6">
        <f>IF(W416&lt;0,0,W416)</f>
        <v>0</v>
      </c>
      <c r="AA416" s="6">
        <f>IF(X416&lt;0,0,X416)</f>
        <v>7.1139657507569509E-2</v>
      </c>
      <c r="AB416" s="5">
        <f t="shared" si="6"/>
        <v>0</v>
      </c>
      <c r="AC416" s="6">
        <f>Z416+AA416</f>
        <v>7.1139657507569509E-2</v>
      </c>
      <c r="AD416" s="6">
        <f>(Table134[[#This Row],[Survived]]-AC416)^2</f>
        <v>5.060850870294291E-3</v>
      </c>
      <c r="AK416" s="16"/>
      <c r="AL416" s="16"/>
      <c r="AM416" s="16"/>
      <c r="AN416" s="17"/>
      <c r="AO416" s="17"/>
      <c r="AP416" s="16"/>
      <c r="AQ416" s="17"/>
      <c r="AR416" s="17"/>
    </row>
    <row r="417" spans="1:44" x14ac:dyDescent="0.2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Table1342[[#This Row],[Age]]/$E$1</f>
        <v>0.375</v>
      </c>
      <c r="J417" s="6">
        <f>LOG10(Table1342[[#This Row],[Fare]]+1)</f>
        <v>1.975431808509263</v>
      </c>
      <c r="K417">
        <f>IF(Table1342[[#This Row],[Pclass]]=1,1,0)</f>
        <v>1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>
        <f>IF(Table1342[[#This Row],[Sex]]="male",1,0)</f>
        <v>0</v>
      </c>
      <c r="P417">
        <v>1</v>
      </c>
      <c r="W417" s="5">
        <v>0.30723424494681317</v>
      </c>
      <c r="X417" s="5">
        <v>0.71025290294003462</v>
      </c>
      <c r="Y417" s="5">
        <v>-0.72680957936170287</v>
      </c>
      <c r="Z417" s="6">
        <f>IF(W417&lt;0,0,W417)</f>
        <v>0.30723424494681317</v>
      </c>
      <c r="AA417" s="6">
        <f>IF(X417&lt;0,0,X417)</f>
        <v>0.71025290294003462</v>
      </c>
      <c r="AB417" s="5">
        <f t="shared" si="6"/>
        <v>0</v>
      </c>
      <c r="AC417" s="6">
        <f>Z417+AA417</f>
        <v>1.0174871478868477</v>
      </c>
      <c r="AD417" s="6">
        <f>(Table134[[#This Row],[Survived]]-AC417)^2</f>
        <v>3.0580034121648151E-4</v>
      </c>
      <c r="AK417" s="16"/>
      <c r="AL417" s="16"/>
      <c r="AM417" s="16"/>
      <c r="AN417" s="17"/>
      <c r="AO417" s="17"/>
      <c r="AP417" s="16"/>
      <c r="AQ417" s="17"/>
      <c r="AR417" s="17"/>
    </row>
    <row r="418" spans="1:44" x14ac:dyDescent="0.2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Table1342[[#This Row],[Age]]/$E$1</f>
        <v>0.27500000000000002</v>
      </c>
      <c r="J418" s="6">
        <f>LOG10(Table1342[[#This Row],[Fare]]+1)</f>
        <v>0.94918501031343461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>
        <f>IF(Table1342[[#This Row],[Sex]]="male",1,0)</f>
        <v>1</v>
      </c>
      <c r="P418">
        <v>1</v>
      </c>
      <c r="W418" s="5">
        <v>-0.61699460457494304</v>
      </c>
      <c r="X418" s="5">
        <v>0.19236326542485827</v>
      </c>
      <c r="Y418" s="5">
        <v>-1.0446100433916814</v>
      </c>
      <c r="Z418" s="6">
        <f>IF(W418&lt;0,0,W418)</f>
        <v>0</v>
      </c>
      <c r="AA418" s="6">
        <f>IF(X418&lt;0,0,X418)</f>
        <v>0.19236326542485827</v>
      </c>
      <c r="AB418" s="5">
        <f t="shared" si="6"/>
        <v>0</v>
      </c>
      <c r="AC418" s="6">
        <f>Z418+AA418</f>
        <v>0.19236326542485827</v>
      </c>
      <c r="AD418" s="6">
        <f>(Table134[[#This Row],[Survived]]-AC418)^2</f>
        <v>3.7003625884914473E-2</v>
      </c>
      <c r="AK418" s="16"/>
      <c r="AL418" s="16"/>
      <c r="AM418" s="16"/>
      <c r="AN418" s="17"/>
      <c r="AO418" s="17"/>
      <c r="AP418" s="16"/>
      <c r="AQ418" s="17"/>
      <c r="AR418" s="17"/>
    </row>
    <row r="419" spans="1:44" x14ac:dyDescent="0.2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Table1342[[#This Row],[Age]]/$E$1</f>
        <v>0.55000000000000004</v>
      </c>
      <c r="J419" s="6">
        <f>LOG10(Table1342[[#This Row],[Fare]]+1)</f>
        <v>1.770698877440231</v>
      </c>
      <c r="K419">
        <f>IF(Table1342[[#This Row],[Pclass]]=1,1,0)</f>
        <v>1</v>
      </c>
      <c r="L419">
        <f>IF(Table1342[[#This Row],[Pclass]]=2,1,0)</f>
        <v>0</v>
      </c>
      <c r="M419">
        <f>IF(Table1342[[#This Row],[Embarked]]="S",1,0)</f>
        <v>0</v>
      </c>
      <c r="N419">
        <f>IF(Table1342[[#This Row],[Embarked]]="C",1,0)</f>
        <v>1</v>
      </c>
      <c r="O419">
        <f>IF(Table1342[[#This Row],[Sex]]="male",1,0)</f>
        <v>0</v>
      </c>
      <c r="P419">
        <v>1</v>
      </c>
      <c r="W419" s="5">
        <v>0.31698038953561508</v>
      </c>
      <c r="X419" s="5">
        <v>0.65835294706775449</v>
      </c>
      <c r="Y419" s="5">
        <v>-0.65442889692457418</v>
      </c>
      <c r="Z419" s="6">
        <f>IF(W419&lt;0,0,W419)</f>
        <v>0.31698038953561508</v>
      </c>
      <c r="AA419" s="6">
        <f>IF(X419&lt;0,0,X419)</f>
        <v>0.65835294706775449</v>
      </c>
      <c r="AB419" s="5">
        <f t="shared" si="6"/>
        <v>0</v>
      </c>
      <c r="AC419" s="6">
        <f>Z419+AA419</f>
        <v>0.97533333660336963</v>
      </c>
      <c r="AD419" s="6">
        <f>(Table134[[#This Row],[Survived]]-AC419)^2</f>
        <v>6.0844428312266461E-4</v>
      </c>
      <c r="AK419" s="16"/>
      <c r="AL419" s="16"/>
      <c r="AM419" s="16"/>
      <c r="AN419" s="17"/>
      <c r="AO419" s="17"/>
      <c r="AP419" s="16"/>
      <c r="AQ419" s="17"/>
      <c r="AR419" s="17"/>
    </row>
    <row r="420" spans="1:44" x14ac:dyDescent="0.2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Table1342[[#This Row],[Age]]/$E$1</f>
        <v>0.50624999999999998</v>
      </c>
      <c r="J420" s="6">
        <f>LOG10(Table1342[[#This Row],[Fare]]+1)</f>
        <v>0.94200805302231327</v>
      </c>
      <c r="K420">
        <f>IF(Table1342[[#This Row],[Pclass]]=1,1,0)</f>
        <v>0</v>
      </c>
      <c r="L420">
        <f>IF(Table1342[[#This Row],[Pclass]]=2,1,0)</f>
        <v>0</v>
      </c>
      <c r="M420">
        <f>IF(Table1342[[#This Row],[Embarked]]="S",1,0)</f>
        <v>0</v>
      </c>
      <c r="N420">
        <f>IF(Table1342[[#This Row],[Embarked]]="C",1,0)</f>
        <v>0</v>
      </c>
      <c r="O420">
        <f>IF(Table1342[[#This Row],[Sex]]="male",1,0)</f>
        <v>1</v>
      </c>
      <c r="P420">
        <v>1</v>
      </c>
      <c r="W420" s="5">
        <v>-0.38135782506995564</v>
      </c>
      <c r="X420" s="5">
        <v>-6.7191608004386838E-2</v>
      </c>
      <c r="Y420" s="5">
        <v>-1.2187909304714215</v>
      </c>
      <c r="Z420" s="6">
        <f>IF(W420&lt;0,0,W420)</f>
        <v>0</v>
      </c>
      <c r="AA420" s="6">
        <f>IF(X420&lt;0,0,X420)</f>
        <v>0</v>
      </c>
      <c r="AB420" s="5">
        <f t="shared" si="6"/>
        <v>0</v>
      </c>
      <c r="AC420" s="6">
        <f>Z420+AA420</f>
        <v>0</v>
      </c>
      <c r="AD420" s="6">
        <f>(Table134[[#This Row],[Survived]]-AC420)^2</f>
        <v>0</v>
      </c>
      <c r="AK420" s="16"/>
      <c r="AL420" s="16"/>
      <c r="AM420" s="16"/>
      <c r="AN420" s="17"/>
      <c r="AO420" s="17"/>
      <c r="AP420" s="16"/>
      <c r="AQ420" s="17"/>
      <c r="AR420" s="17"/>
    </row>
    <row r="421" spans="1:44" x14ac:dyDescent="0.2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Table1342[[#This Row],[Age]]/$E$1</f>
        <v>0.625</v>
      </c>
      <c r="J421" s="6">
        <f>LOG10(Table1342[[#This Row],[Fare]]+1)</f>
        <v>1.0606978403536116</v>
      </c>
      <c r="K421">
        <f>IF(Table1342[[#This Row],[Pclass]]=1,1,0)</f>
        <v>0</v>
      </c>
      <c r="L421">
        <f>IF(Table1342[[#This Row],[Pclass]]=2,1,0)</f>
        <v>1</v>
      </c>
      <c r="M421">
        <f>IF(Table1342[[#This Row],[Embarked]]="S",1,0)</f>
        <v>1</v>
      </c>
      <c r="N421">
        <f>IF(Table1342[[#This Row],[Embarked]]="C",1,0)</f>
        <v>0</v>
      </c>
      <c r="O421">
        <f>IF(Table1342[[#This Row],[Sex]]="male",1,0)</f>
        <v>0</v>
      </c>
      <c r="P421">
        <v>1</v>
      </c>
      <c r="W421" s="5">
        <v>0.8098392448522066</v>
      </c>
      <c r="X421" s="5">
        <v>8.4269642170093251E-2</v>
      </c>
      <c r="Y421" s="5">
        <v>0.52158383149410303</v>
      </c>
      <c r="Z421" s="6">
        <f>IF(W421&lt;0,0,W421)</f>
        <v>0.8098392448522066</v>
      </c>
      <c r="AA421" s="6">
        <f>IF(X421&lt;0,0,X421)</f>
        <v>8.4269642170093251E-2</v>
      </c>
      <c r="AB421" s="5">
        <f t="shared" si="6"/>
        <v>0.52158383149410303</v>
      </c>
      <c r="AC421" s="6">
        <f>Z421+AA421</f>
        <v>0.89410888702229985</v>
      </c>
      <c r="AD421" s="6">
        <f>(Table134[[#This Row],[Survived]]-AC421)^2</f>
        <v>1.1212927807656058E-2</v>
      </c>
      <c r="AK421" s="16"/>
      <c r="AL421" s="16"/>
      <c r="AM421" s="16"/>
      <c r="AN421" s="17"/>
      <c r="AO421" s="17"/>
      <c r="AP421" s="16"/>
      <c r="AQ421" s="17"/>
      <c r="AR421" s="17"/>
    </row>
    <row r="422" spans="1:44" x14ac:dyDescent="0.2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Table1342[[#This Row],[Age]]/$E$1</f>
        <v>0.48749999999999999</v>
      </c>
      <c r="J422" s="6">
        <f>LOG10(Table1342[[#This Row],[Fare]]+1)</f>
        <v>0.95060822478423079</v>
      </c>
      <c r="K422">
        <f>IF(Table1342[[#This Row],[Pclass]]=1,1,0)</f>
        <v>0</v>
      </c>
      <c r="L422">
        <f>IF(Table1342[[#This Row],[Pclass]]=2,1,0)</f>
        <v>0</v>
      </c>
      <c r="M422">
        <f>IF(Table1342[[#This Row],[Embarked]]="S",1,0)</f>
        <v>1</v>
      </c>
      <c r="N422">
        <f>IF(Table1342[[#This Row],[Embarked]]="C",1,0)</f>
        <v>0</v>
      </c>
      <c r="O422">
        <f>IF(Table1342[[#This Row],[Sex]]="male",1,0)</f>
        <v>1</v>
      </c>
      <c r="P422">
        <v>1</v>
      </c>
      <c r="W422" s="5">
        <v>-0.45917472991968444</v>
      </c>
      <c r="X422" s="5">
        <v>-1.3616111796737163E-2</v>
      </c>
      <c r="Y422" s="5">
        <v>-1.1485316853616176</v>
      </c>
      <c r="Z422" s="6">
        <f>IF(W422&lt;0,0,W422)</f>
        <v>0</v>
      </c>
      <c r="AA422" s="6">
        <f>IF(X422&lt;0,0,X422)</f>
        <v>0</v>
      </c>
      <c r="AB422" s="5">
        <f t="shared" si="6"/>
        <v>0</v>
      </c>
      <c r="AC422" s="6">
        <f>Z422+AA422</f>
        <v>0</v>
      </c>
      <c r="AD422" s="6">
        <f>(Table134[[#This Row],[Survived]]-AC422)^2</f>
        <v>0</v>
      </c>
      <c r="AK422" s="16"/>
      <c r="AL422" s="16"/>
      <c r="AM422" s="16"/>
      <c r="AN422" s="17"/>
      <c r="AO422" s="17"/>
      <c r="AP422" s="16"/>
      <c r="AQ422" s="17"/>
      <c r="AR422" s="17"/>
    </row>
    <row r="423" spans="1:44" x14ac:dyDescent="0.2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Table1342[[#This Row],[Age]]/$E$1</f>
        <v>0.28749999999999998</v>
      </c>
      <c r="J423" s="6">
        <f>LOG10(Table1342[[#This Row],[Fare]]+1)</f>
        <v>1.0969100130080565</v>
      </c>
      <c r="K423">
        <f>IF(Table1342[[#This Row],[Pclass]]=1,1,0)</f>
        <v>0</v>
      </c>
      <c r="L423">
        <f>IF(Table1342[[#This Row],[Pclass]]=2,1,0)</f>
        <v>1</v>
      </c>
      <c r="M423">
        <f>IF(Table1342[[#This Row],[Embarked]]="S",1,0)</f>
        <v>1</v>
      </c>
      <c r="N423">
        <f>IF(Table1342[[#This Row],[Embarked]]="C",1,0)</f>
        <v>0</v>
      </c>
      <c r="O423">
        <f>IF(Table1342[[#This Row],[Sex]]="male",1,0)</f>
        <v>1</v>
      </c>
      <c r="P423">
        <v>1</v>
      </c>
      <c r="W423" s="5">
        <v>-7.2331767266696406E-2</v>
      </c>
      <c r="X423" s="5">
        <v>7.3407130803844367E-2</v>
      </c>
      <c r="Y423" s="5">
        <v>0.55392596497311275</v>
      </c>
      <c r="Z423" s="6">
        <f>IF(W423&lt;0,0,W423)</f>
        <v>0</v>
      </c>
      <c r="AA423" s="6">
        <f>IF(X423&lt;0,0,X423)</f>
        <v>7.3407130803844367E-2</v>
      </c>
      <c r="AB423" s="5">
        <f t="shared" si="6"/>
        <v>0.55392596497311275</v>
      </c>
      <c r="AC423" s="6">
        <f>Z423+AA423</f>
        <v>7.3407130803844367E-2</v>
      </c>
      <c r="AD423" s="6">
        <f>(Table134[[#This Row],[Survived]]-AC423)^2</f>
        <v>5.3886068528527162E-3</v>
      </c>
      <c r="AK423" s="16"/>
      <c r="AL423" s="16"/>
      <c r="AM423" s="16"/>
      <c r="AN423" s="17"/>
      <c r="AO423" s="17"/>
      <c r="AP423" s="16"/>
      <c r="AQ423" s="17"/>
      <c r="AR423" s="17"/>
    </row>
    <row r="424" spans="1:44" x14ac:dyDescent="0.2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Table1342[[#This Row],[Age]]/$E$1</f>
        <v>2.5000000000000001E-2</v>
      </c>
      <c r="J424" s="6">
        <f>LOG10(Table1342[[#This Row],[Fare]]+1)</f>
        <v>1.4313637641589874</v>
      </c>
      <c r="K424">
        <f>IF(Table1342[[#This Row],[Pclass]]=1,1,0)</f>
        <v>0</v>
      </c>
      <c r="L424">
        <f>IF(Table1342[[#This Row],[Pclass]]=2,1,0)</f>
        <v>1</v>
      </c>
      <c r="M424">
        <f>IF(Table1342[[#This Row],[Embarked]]="S",1,0)</f>
        <v>1</v>
      </c>
      <c r="N424">
        <f>IF(Table1342[[#This Row],[Embarked]]="C",1,0)</f>
        <v>0</v>
      </c>
      <c r="O424">
        <f>IF(Table1342[[#This Row],[Sex]]="male",1,0)</f>
        <v>0</v>
      </c>
      <c r="P424">
        <v>1</v>
      </c>
      <c r="W424" s="5">
        <v>0.32538933399392955</v>
      </c>
      <c r="X424" s="5">
        <v>0.63108745703139457</v>
      </c>
      <c r="Y424" s="5">
        <v>0.90894794580542726</v>
      </c>
      <c r="Z424" s="6">
        <f>IF(W424&lt;0,0,W424)</f>
        <v>0.32538933399392955</v>
      </c>
      <c r="AA424" s="6">
        <f>IF(X424&lt;0,0,X424)</f>
        <v>0.63108745703139457</v>
      </c>
      <c r="AB424" s="5">
        <f t="shared" si="6"/>
        <v>0.90894794580542726</v>
      </c>
      <c r="AC424" s="6">
        <f>Z424+AA424</f>
        <v>0.95647679102532412</v>
      </c>
      <c r="AD424" s="6">
        <f>(Table134[[#This Row],[Survived]]-AC424)^2</f>
        <v>1.8942697194533067E-3</v>
      </c>
      <c r="AK424" s="16"/>
      <c r="AL424" s="16"/>
      <c r="AM424" s="16"/>
      <c r="AN424" s="17"/>
      <c r="AO424" s="17"/>
      <c r="AP424" s="16"/>
      <c r="AQ424" s="17"/>
      <c r="AR424" s="17"/>
    </row>
    <row r="425" spans="1:44" x14ac:dyDescent="0.2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Table1342[[#This Row],[Age]]/$E$1</f>
        <v>0.21249999999999999</v>
      </c>
      <c r="J425" s="6">
        <f>LOG10(Table1342[[#This Row],[Fare]]+1)</f>
        <v>0.91535761741483168</v>
      </c>
      <c r="K425">
        <f>IF(Table1342[[#This Row],[Pclass]]=1,1,0)</f>
        <v>0</v>
      </c>
      <c r="L425">
        <f>IF(Table1342[[#This Row],[Pclass]]=2,1,0)</f>
        <v>0</v>
      </c>
      <c r="M425">
        <f>IF(Table1342[[#This Row],[Embarked]]="S",1,0)</f>
        <v>0</v>
      </c>
      <c r="N425">
        <f>IF(Table1342[[#This Row],[Embarked]]="C",1,0)</f>
        <v>1</v>
      </c>
      <c r="O425">
        <f>IF(Table1342[[#This Row],[Sex]]="male",1,0)</f>
        <v>1</v>
      </c>
      <c r="P425">
        <v>1</v>
      </c>
      <c r="W425" s="5">
        <v>-0.76009218479469598</v>
      </c>
      <c r="X425" s="5">
        <v>0.30478442171878151</v>
      </c>
      <c r="Y425" s="5">
        <v>-0.82465257352594157</v>
      </c>
      <c r="Z425" s="6">
        <f>IF(W425&lt;0,0,W425)</f>
        <v>0</v>
      </c>
      <c r="AA425" s="6">
        <f>IF(X425&lt;0,0,X425)</f>
        <v>0.30478442171878151</v>
      </c>
      <c r="AB425" s="5">
        <f t="shared" si="6"/>
        <v>0</v>
      </c>
      <c r="AC425" s="6">
        <f>Z425+AA425</f>
        <v>0.30478442171878151</v>
      </c>
      <c r="AD425" s="6">
        <f>(Table134[[#This Row],[Survived]]-AC425)^2</f>
        <v>9.2893543722452052E-2</v>
      </c>
      <c r="AK425" s="16"/>
      <c r="AL425" s="16"/>
      <c r="AM425" s="16"/>
      <c r="AN425" s="17"/>
      <c r="AO425" s="17"/>
      <c r="AP425" s="16"/>
      <c r="AQ425" s="17"/>
      <c r="AR425" s="17"/>
    </row>
    <row r="426" spans="1:44" x14ac:dyDescent="0.2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Table1342[[#This Row],[Age]]/$E$1</f>
        <v>0.375</v>
      </c>
      <c r="J426" s="6">
        <f>LOG10(Table1342[[#This Row],[Fare]]+1)</f>
        <v>0.98508950692638131</v>
      </c>
      <c r="K426">
        <f>IF(Table1342[[#This Row],[Pclass]]=1,1,0)</f>
        <v>0</v>
      </c>
      <c r="L426">
        <f>IF(Table1342[[#This Row],[Pclass]]=2,1,0)</f>
        <v>0</v>
      </c>
      <c r="M426">
        <f>IF(Table1342[[#This Row],[Embarked]]="S",1,0)</f>
        <v>1</v>
      </c>
      <c r="N426">
        <f>IF(Table1342[[#This Row],[Embarked]]="C",1,0)</f>
        <v>0</v>
      </c>
      <c r="O426">
        <f>IF(Table1342[[#This Row],[Sex]]="male",1,0)</f>
        <v>0</v>
      </c>
      <c r="P426">
        <v>1</v>
      </c>
      <c r="W426" s="5">
        <v>0.14315263501525105</v>
      </c>
      <c r="X426" s="5">
        <v>0.29925640985173646</v>
      </c>
      <c r="Y426" s="5">
        <v>-0.62640633660038136</v>
      </c>
      <c r="Z426" s="6">
        <f>IF(W426&lt;0,0,W426)</f>
        <v>0.14315263501525105</v>
      </c>
      <c r="AA426" s="6">
        <f>IF(X426&lt;0,0,X426)</f>
        <v>0.29925640985173646</v>
      </c>
      <c r="AB426" s="5">
        <f t="shared" si="6"/>
        <v>0</v>
      </c>
      <c r="AC426" s="6">
        <f>Z426+AA426</f>
        <v>0.44240904486698751</v>
      </c>
      <c r="AD426" s="6">
        <f>(Table134[[#This Row],[Survived]]-AC426)^2</f>
        <v>0.19572576298012018</v>
      </c>
      <c r="AK426" s="16"/>
      <c r="AL426" s="16"/>
      <c r="AM426" s="16"/>
      <c r="AN426" s="17"/>
      <c r="AO426" s="17"/>
      <c r="AP426" s="16"/>
      <c r="AQ426" s="17"/>
      <c r="AR426" s="17"/>
    </row>
    <row r="427" spans="1:44" x14ac:dyDescent="0.2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Table1342[[#This Row],[Age]]/$E$1</f>
        <v>8.7499999999999994E-2</v>
      </c>
      <c r="J427" s="6">
        <f>LOG10(Table1342[[#This Row],[Fare]]+1)</f>
        <v>1.4353665066126613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>
        <f>IF(Table1342[[#This Row],[Sex]]="male",1,0)</f>
        <v>0</v>
      </c>
      <c r="P427">
        <v>1</v>
      </c>
      <c r="W427" s="5">
        <v>0.28972088337781798</v>
      </c>
      <c r="X427" s="5">
        <v>0.66566823493796645</v>
      </c>
      <c r="Y427" s="5">
        <v>0.92098912422163526</v>
      </c>
      <c r="Z427" s="6">
        <f>IF(W427&lt;0,0,W427)</f>
        <v>0.28972088337781798</v>
      </c>
      <c r="AA427" s="6">
        <f>IF(X427&lt;0,0,X427)</f>
        <v>0.66566823493796645</v>
      </c>
      <c r="AB427" s="5">
        <f t="shared" si="6"/>
        <v>0.92098912422163526</v>
      </c>
      <c r="AC427" s="6">
        <f>Z427+AA427</f>
        <v>0.95538911831578444</v>
      </c>
      <c r="AD427" s="6">
        <f>(Table134[[#This Row],[Survived]]-AC427)^2</f>
        <v>1.9901307646430799E-3</v>
      </c>
      <c r="AK427" s="16"/>
      <c r="AL427" s="16"/>
      <c r="AM427" s="16"/>
      <c r="AN427" s="17"/>
      <c r="AO427" s="17"/>
      <c r="AP427" s="16"/>
      <c r="AQ427" s="17"/>
      <c r="AR427" s="17"/>
    </row>
    <row r="428" spans="1:44" x14ac:dyDescent="0.2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Table1342[[#This Row],[Age]]/$E$1</f>
        <v>0.5625</v>
      </c>
      <c r="J428" s="6">
        <f>LOG10(Table1342[[#This Row],[Fare]]+1)</f>
        <v>1.4401216031878039</v>
      </c>
      <c r="K428">
        <f>IF(Table1342[[#This Row],[Pclass]]=1,1,0)</f>
        <v>1</v>
      </c>
      <c r="L428">
        <f>IF(Table1342[[#This Row],[Pclass]]=2,1,0)</f>
        <v>0</v>
      </c>
      <c r="M428">
        <f>IF(Table1342[[#This Row],[Embarked]]="S",1,0)</f>
        <v>1</v>
      </c>
      <c r="N428">
        <f>IF(Table1342[[#This Row],[Embarked]]="C",1,0)</f>
        <v>0</v>
      </c>
      <c r="O428">
        <f>IF(Table1342[[#This Row],[Sex]]="male",1,0)</f>
        <v>1</v>
      </c>
      <c r="P428">
        <v>1</v>
      </c>
      <c r="W428" s="5">
        <v>-0.16563251934068587</v>
      </c>
      <c r="X428" s="5">
        <v>0.28919011409550821</v>
      </c>
      <c r="Y428" s="5">
        <v>-1.0642835702402795</v>
      </c>
      <c r="Z428" s="6">
        <f>IF(W428&lt;0,0,W428)</f>
        <v>0</v>
      </c>
      <c r="AA428" s="6">
        <f>IF(X428&lt;0,0,X428)</f>
        <v>0.28919011409550821</v>
      </c>
      <c r="AB428" s="5">
        <f t="shared" si="6"/>
        <v>0</v>
      </c>
      <c r="AC428" s="6">
        <f>Z428+AA428</f>
        <v>0.28919011409550821</v>
      </c>
      <c r="AD428" s="6">
        <f>(Table134[[#This Row],[Survived]]-AC428)^2</f>
        <v>8.3630922090573059E-2</v>
      </c>
      <c r="AK428" s="16"/>
      <c r="AL428" s="16"/>
      <c r="AM428" s="16"/>
      <c r="AN428" s="17"/>
      <c r="AO428" s="17"/>
      <c r="AP428" s="16"/>
      <c r="AQ428" s="17"/>
      <c r="AR428" s="17"/>
    </row>
    <row r="429" spans="1:44" x14ac:dyDescent="0.2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Table1342[[#This Row],[Age]]/$E$1</f>
        <v>0.375</v>
      </c>
      <c r="J429" s="6">
        <f>LOG10(Table1342[[#This Row],[Fare]]+1)</f>
        <v>2.031105362355941</v>
      </c>
      <c r="K429">
        <f>IF(Table1342[[#This Row],[Pclass]]=1,1,0)</f>
        <v>1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>
        <f>IF(Table1342[[#This Row],[Sex]]="male",1,0)</f>
        <v>0</v>
      </c>
      <c r="P429">
        <v>1</v>
      </c>
      <c r="W429" s="5">
        <v>0.18116241511034398</v>
      </c>
      <c r="X429" s="5">
        <v>0.82969519743704956</v>
      </c>
      <c r="Y429" s="5">
        <v>-0.83610108283584528</v>
      </c>
      <c r="Z429" s="6">
        <f>IF(W429&lt;0,0,W429)</f>
        <v>0.18116241511034398</v>
      </c>
      <c r="AA429" s="6">
        <f>IF(X429&lt;0,0,X429)</f>
        <v>0.82969519743704956</v>
      </c>
      <c r="AB429" s="5">
        <f t="shared" si="6"/>
        <v>0</v>
      </c>
      <c r="AC429" s="6">
        <f>Z429+AA429</f>
        <v>1.0108576125473936</v>
      </c>
      <c r="AD429" s="6">
        <f>(Table134[[#This Row],[Survived]]-AC429)^2</f>
        <v>1.1788775022931875E-4</v>
      </c>
      <c r="AK429" s="16"/>
      <c r="AL429" s="16"/>
      <c r="AM429" s="16"/>
      <c r="AN429" s="17"/>
      <c r="AO429" s="17"/>
      <c r="AP429" s="16"/>
      <c r="AQ429" s="17"/>
      <c r="AR429" s="17"/>
    </row>
    <row r="430" spans="1:44" x14ac:dyDescent="0.2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Table1342[[#This Row],[Age]]/$E$1</f>
        <v>0.27500000000000002</v>
      </c>
      <c r="J430" s="6">
        <f>LOG10(Table1342[[#This Row],[Fare]]+1)</f>
        <v>1.7032913781186614</v>
      </c>
      <c r="K430">
        <f>IF(Table1342[[#This Row],[Pclass]]=1,1,0)</f>
        <v>1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1</v>
      </c>
      <c r="O430">
        <f>IF(Table1342[[#This Row],[Sex]]="male",1,0)</f>
        <v>0</v>
      </c>
      <c r="P430">
        <v>1</v>
      </c>
      <c r="W430" s="5">
        <v>8.9752745568241421E-2</v>
      </c>
      <c r="X430" s="5">
        <v>0.93707901710592978</v>
      </c>
      <c r="Y430" s="5">
        <v>-0.33922383685238661</v>
      </c>
      <c r="Z430" s="6">
        <f>IF(W430&lt;0,0,W430)</f>
        <v>8.9752745568241421E-2</v>
      </c>
      <c r="AA430" s="6">
        <f>IF(X430&lt;0,0,X430)</f>
        <v>0.93707901710592978</v>
      </c>
      <c r="AB430" s="5">
        <f t="shared" si="6"/>
        <v>0</v>
      </c>
      <c r="AC430" s="6">
        <f>Z430+AA430</f>
        <v>1.0268317626741712</v>
      </c>
      <c r="AD430" s="6">
        <f>(Table134[[#This Row],[Survived]]-AC430)^2</f>
        <v>7.199434882030468E-4</v>
      </c>
      <c r="AK430" s="16"/>
      <c r="AL430" s="16"/>
      <c r="AM430" s="16"/>
      <c r="AN430" s="17"/>
      <c r="AO430" s="17"/>
      <c r="AP430" s="16"/>
      <c r="AQ430" s="17"/>
      <c r="AR430" s="17"/>
    </row>
    <row r="431" spans="1:44" x14ac:dyDescent="0.2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Table1342[[#This Row],[Age]]/$E$1</f>
        <v>0.45</v>
      </c>
      <c r="J431" s="6">
        <f>LOG10(Table1342[[#This Row],[Fare]]+1)</f>
        <v>1.8573324964312685</v>
      </c>
      <c r="K431">
        <f>IF(Table1342[[#This Row],[Pclass]]=1,1,0)</f>
        <v>1</v>
      </c>
      <c r="L431">
        <f>IF(Table1342[[#This Row],[Pclass]]=2,1,0)</f>
        <v>0</v>
      </c>
      <c r="M431">
        <f>IF(Table1342[[#This Row],[Embarked]]="S",1,0)</f>
        <v>1</v>
      </c>
      <c r="N431">
        <f>IF(Table1342[[#This Row],[Embarked]]="C",1,0)</f>
        <v>0</v>
      </c>
      <c r="O431">
        <f>IF(Table1342[[#This Row],[Sex]]="male",1,0)</f>
        <v>0</v>
      </c>
      <c r="P431">
        <v>1</v>
      </c>
      <c r="W431" s="5">
        <v>0.31511158999945788</v>
      </c>
      <c r="X431" s="5">
        <v>0.66277038775116071</v>
      </c>
      <c r="Y431" s="5">
        <v>-0.40758303330474832</v>
      </c>
      <c r="Z431" s="6">
        <f>IF(W431&lt;0,0,W431)</f>
        <v>0.31511158999945788</v>
      </c>
      <c r="AA431" s="6">
        <f>IF(X431&lt;0,0,X431)</f>
        <v>0.66277038775116071</v>
      </c>
      <c r="AB431" s="5">
        <f t="shared" si="6"/>
        <v>0</v>
      </c>
      <c r="AC431" s="6">
        <f>Z431+AA431</f>
        <v>0.97788197775061858</v>
      </c>
      <c r="AD431" s="6">
        <f>(Table134[[#This Row],[Survived]]-AC431)^2</f>
        <v>4.8920690822413149E-4</v>
      </c>
      <c r="AK431" s="16"/>
      <c r="AL431" s="16"/>
      <c r="AM431" s="16"/>
      <c r="AN431" s="17"/>
      <c r="AO431" s="17"/>
      <c r="AP431" s="16"/>
      <c r="AQ431" s="17"/>
      <c r="AR431" s="17"/>
    </row>
    <row r="432" spans="1:44" x14ac:dyDescent="0.2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Table1342[[#This Row],[Age]]/$E$1</f>
        <v>0.1125</v>
      </c>
      <c r="J432" s="6">
        <f>LOG10(Table1342[[#This Row],[Fare]]+1)</f>
        <v>1.5088662509384578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>
        <f>IF(Table1342[[#This Row],[Sex]]="male",1,0)</f>
        <v>0</v>
      </c>
      <c r="P432">
        <v>1</v>
      </c>
      <c r="W432" s="5">
        <v>1.2931938691658901E-3</v>
      </c>
      <c r="X432" s="5">
        <v>0.31210725639066622</v>
      </c>
      <c r="Y432" s="5">
        <v>3.8297887258312707E-3</v>
      </c>
      <c r="Z432" s="6">
        <f>IF(W432&lt;0,0,W432)</f>
        <v>1.2931938691658901E-3</v>
      </c>
      <c r="AA432" s="6">
        <f>IF(X432&lt;0,0,X432)</f>
        <v>0.31210725639066622</v>
      </c>
      <c r="AB432" s="5">
        <f t="shared" si="6"/>
        <v>3.8297887258312707E-3</v>
      </c>
      <c r="AC432" s="6">
        <f>Z432+AA432</f>
        <v>0.3134004502598321</v>
      </c>
      <c r="AD432" s="6">
        <f>(Table134[[#This Row],[Survived]]-AC432)^2</f>
        <v>9.8219842223065498E-2</v>
      </c>
      <c r="AK432" s="16"/>
      <c r="AL432" s="16"/>
      <c r="AM432" s="16"/>
      <c r="AN432" s="17"/>
      <c r="AO432" s="17"/>
      <c r="AP432" s="16"/>
      <c r="AQ432" s="17"/>
      <c r="AR432" s="17"/>
    </row>
    <row r="433" spans="1:44" x14ac:dyDescent="0.2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Table1342[[#This Row],[Age]]/$E$1</f>
        <v>0.13750000000000001</v>
      </c>
      <c r="J433" s="6">
        <f>LOG10(Table1342[[#This Row],[Fare]]+1)</f>
        <v>1.5088662509384578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>
        <f>IF(Table1342[[#This Row],[Sex]]="male",1,0)</f>
        <v>0</v>
      </c>
      <c r="P433">
        <v>1</v>
      </c>
      <c r="W433" s="5">
        <v>1.9884872485294483E-2</v>
      </c>
      <c r="X433" s="5">
        <v>0.28786253480720847</v>
      </c>
      <c r="Y433" s="5">
        <v>-8.3223660898482793E-3</v>
      </c>
      <c r="Z433" s="6">
        <f>IF(W433&lt;0,0,W433)</f>
        <v>1.9884872485294483E-2</v>
      </c>
      <c r="AA433" s="6">
        <f>IF(X433&lt;0,0,X433)</f>
        <v>0.28786253480720847</v>
      </c>
      <c r="AB433" s="5">
        <f t="shared" si="6"/>
        <v>0</v>
      </c>
      <c r="AC433" s="6">
        <f>Z433+AA433</f>
        <v>0.30774740729250294</v>
      </c>
      <c r="AD433" s="6">
        <f>(Table134[[#This Row],[Survived]]-AC433)^2</f>
        <v>9.470846669525769E-2</v>
      </c>
      <c r="AK433" s="16"/>
      <c r="AL433" s="16"/>
      <c r="AM433" s="16"/>
      <c r="AN433" s="17"/>
      <c r="AO433" s="17"/>
      <c r="AP433" s="16"/>
      <c r="AQ433" s="17"/>
      <c r="AR433" s="17"/>
    </row>
    <row r="434" spans="1:44" x14ac:dyDescent="0.2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Table1342[[#This Row],[Age]]/$E$1</f>
        <v>0.4</v>
      </c>
      <c r="J434" s="6">
        <f>LOG10(Table1342[[#This Row],[Fare]]+1)</f>
        <v>1.4313637641589874</v>
      </c>
      <c r="K434">
        <f>IF(Table1342[[#This Row],[Pclass]]=1,1,0)</f>
        <v>0</v>
      </c>
      <c r="L434">
        <f>IF(Table1342[[#This Row],[Pclass]]=2,1,0)</f>
        <v>1</v>
      </c>
      <c r="M434">
        <f>IF(Table1342[[#This Row],[Embarked]]="S",1,0)</f>
        <v>1</v>
      </c>
      <c r="N434">
        <f>IF(Table1342[[#This Row],[Embarked]]="C",1,0)</f>
        <v>0</v>
      </c>
      <c r="O434">
        <f>IF(Table1342[[#This Row],[Sex]]="male",1,0)</f>
        <v>1</v>
      </c>
      <c r="P434">
        <v>1</v>
      </c>
      <c r="W434" s="5">
        <v>-5.4161883638384228E-2</v>
      </c>
      <c r="X434" s="5">
        <v>4.9280219927705482E-2</v>
      </c>
      <c r="Y434" s="5">
        <v>9.2230003636039226E-2</v>
      </c>
      <c r="Z434" s="6">
        <f>IF(W434&lt;0,0,W434)</f>
        <v>0</v>
      </c>
      <c r="AA434" s="6">
        <f>IF(X434&lt;0,0,X434)</f>
        <v>4.9280219927705482E-2</v>
      </c>
      <c r="AB434" s="5">
        <f t="shared" si="6"/>
        <v>9.2230003636039226E-2</v>
      </c>
      <c r="AC434" s="6">
        <f>Z434+AA434</f>
        <v>4.9280219927705482E-2</v>
      </c>
      <c r="AD434" s="6">
        <f>(Table134[[#This Row],[Survived]]-AC434)^2</f>
        <v>0.90386810022071207</v>
      </c>
      <c r="AK434" s="16"/>
      <c r="AL434" s="16"/>
      <c r="AM434" s="16"/>
      <c r="AN434" s="17"/>
      <c r="AO434" s="17"/>
      <c r="AP434" s="16"/>
      <c r="AQ434" s="17"/>
      <c r="AR434" s="17"/>
    </row>
    <row r="435" spans="1:44" x14ac:dyDescent="0.2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Table1342[[#This Row],[Age]]/$E$1</f>
        <v>0.625</v>
      </c>
      <c r="J435" s="6">
        <f>LOG10(Table1342[[#This Row],[Fare]]+1)</f>
        <v>2.031105362355941</v>
      </c>
      <c r="K435">
        <f>IF(Table1342[[#This Row],[Pclass]]=1,1,0)</f>
        <v>1</v>
      </c>
      <c r="L435">
        <f>IF(Table1342[[#This Row],[Pclass]]=2,1,0)</f>
        <v>0</v>
      </c>
      <c r="M435">
        <f>IF(Table1342[[#This Row],[Embarked]]="S",1,0)</f>
        <v>0</v>
      </c>
      <c r="N435">
        <f>IF(Table1342[[#This Row],[Embarked]]="C",1,0)</f>
        <v>1</v>
      </c>
      <c r="O435">
        <f>IF(Table1342[[#This Row],[Sex]]="male",1,0)</f>
        <v>1</v>
      </c>
      <c r="P435">
        <v>1</v>
      </c>
      <c r="W435" s="5">
        <v>-0.27506177450513147</v>
      </c>
      <c r="X435" s="5">
        <v>0.30781483110806673</v>
      </c>
      <c r="Y435" s="5">
        <v>-1.3327028766540649</v>
      </c>
      <c r="Z435" s="6">
        <f>IF(W435&lt;0,0,W435)</f>
        <v>0</v>
      </c>
      <c r="AA435" s="6">
        <f>IF(X435&lt;0,0,X435)</f>
        <v>0.30781483110806673</v>
      </c>
      <c r="AB435" s="5">
        <f t="shared" si="6"/>
        <v>0</v>
      </c>
      <c r="AC435" s="6">
        <f>Z435+AA435</f>
        <v>0.30781483110806673</v>
      </c>
      <c r="AD435" s="6">
        <f>(Table134[[#This Row],[Survived]]-AC435)^2</f>
        <v>9.4749970250087648E-2</v>
      </c>
      <c r="AK435" s="16"/>
      <c r="AL435" s="16"/>
      <c r="AM435" s="16"/>
      <c r="AN435" s="17"/>
      <c r="AO435" s="17"/>
      <c r="AP435" s="16"/>
      <c r="AQ435" s="17"/>
      <c r="AR435" s="17"/>
    </row>
    <row r="436" spans="1:44" x14ac:dyDescent="0.2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Table1342[[#This Row],[Age]]/$E$1</f>
        <v>0.8</v>
      </c>
      <c r="J436" s="6">
        <f>LOG10(Table1342[[#This Row],[Fare]]+1)</f>
        <v>1.4313637641589874</v>
      </c>
      <c r="K436">
        <f>IF(Table1342[[#This Row],[Pclass]]=1,1,0)</f>
        <v>1</v>
      </c>
      <c r="L436">
        <f>IF(Table1342[[#This Row],[Pclass]]=2,1,0)</f>
        <v>0</v>
      </c>
      <c r="M436">
        <f>IF(Table1342[[#This Row],[Embarked]]="S",1,0)</f>
        <v>1</v>
      </c>
      <c r="N436">
        <f>IF(Table1342[[#This Row],[Embarked]]="C",1,0)</f>
        <v>0</v>
      </c>
      <c r="O436">
        <f>IF(Table1342[[#This Row],[Sex]]="male",1,0)</f>
        <v>1</v>
      </c>
      <c r="P436">
        <v>1</v>
      </c>
      <c r="W436" s="5">
        <v>1.2276943980716132E-2</v>
      </c>
      <c r="X436" s="5">
        <v>5.824524925802288E-2</v>
      </c>
      <c r="Y436" s="5">
        <v>-1.1758625975265</v>
      </c>
      <c r="Z436" s="6">
        <f>IF(W436&lt;0,0,W436)</f>
        <v>1.2276943980716132E-2</v>
      </c>
      <c r="AA436" s="6">
        <f>IF(X436&lt;0,0,X436)</f>
        <v>5.824524925802288E-2</v>
      </c>
      <c r="AB436" s="5">
        <f t="shared" si="6"/>
        <v>0</v>
      </c>
      <c r="AC436" s="6">
        <f>Z436+AA436</f>
        <v>7.0522193238739012E-2</v>
      </c>
      <c r="AD436" s="6">
        <f>(Table134[[#This Row],[Survived]]-AC436)^2</f>
        <v>4.9733797392020468E-3</v>
      </c>
      <c r="AK436" s="16"/>
      <c r="AL436" s="16"/>
      <c r="AM436" s="16"/>
      <c r="AN436" s="17"/>
      <c r="AO436" s="17"/>
      <c r="AP436" s="16"/>
      <c r="AQ436" s="17"/>
      <c r="AR436" s="17"/>
    </row>
    <row r="437" spans="1:44" x14ac:dyDescent="0.2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Table1342[[#This Row],[Age]]/$E$1</f>
        <v>0.23749999999999999</v>
      </c>
      <c r="J437" s="6">
        <f>LOG10(Table1342[[#This Row],[Fare]]+1)</f>
        <v>1.4313637641589874</v>
      </c>
      <c r="K437">
        <f>IF(Table1342[[#This Row],[Pclass]]=1,1,0)</f>
        <v>0</v>
      </c>
      <c r="L437">
        <f>IF(Table1342[[#This Row],[Pclass]]=2,1,0)</f>
        <v>1</v>
      </c>
      <c r="M437">
        <f>IF(Table1342[[#This Row],[Embarked]]="S",1,0)</f>
        <v>1</v>
      </c>
      <c r="N437">
        <f>IF(Table1342[[#This Row],[Embarked]]="C",1,0)</f>
        <v>0</v>
      </c>
      <c r="O437">
        <f>IF(Table1342[[#This Row],[Sex]]="male",1,0)</f>
        <v>0</v>
      </c>
      <c r="P437">
        <v>1</v>
      </c>
      <c r="W437" s="5">
        <v>0.51605525908515248</v>
      </c>
      <c r="X437" s="5">
        <v>0.40820108796232263</v>
      </c>
      <c r="Y437" s="5">
        <v>0.65388258716879744</v>
      </c>
      <c r="Z437" s="6">
        <f>IF(W437&lt;0,0,W437)</f>
        <v>0.51605525908515248</v>
      </c>
      <c r="AA437" s="6">
        <f>IF(X437&lt;0,0,X437)</f>
        <v>0.40820108796232263</v>
      </c>
      <c r="AB437" s="5">
        <f t="shared" si="6"/>
        <v>0.65388258716879744</v>
      </c>
      <c r="AC437" s="6">
        <f>Z437+AA437</f>
        <v>0.92425634704747517</v>
      </c>
      <c r="AD437" s="6">
        <f>(Table134[[#This Row],[Survived]]-AC437)^2</f>
        <v>5.7371009625925232E-3</v>
      </c>
      <c r="AK437" s="16"/>
      <c r="AL437" s="16"/>
      <c r="AM437" s="16"/>
      <c r="AN437" s="17"/>
      <c r="AO437" s="17"/>
      <c r="AP437" s="16"/>
      <c r="AQ437" s="17"/>
      <c r="AR437" s="17"/>
    </row>
    <row r="438" spans="1:44" x14ac:dyDescent="0.2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Table1342[[#This Row],[Age]]/$E$1</f>
        <v>0.41249999999999998</v>
      </c>
      <c r="J438" s="6">
        <f>LOG10(Table1342[[#This Row],[Fare]]+1)</f>
        <v>1.3329431601256923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>
        <f>IF(Table1342[[#This Row],[Sex]]="male",1,0)</f>
        <v>1</v>
      </c>
      <c r="P438">
        <v>1</v>
      </c>
      <c r="W438" s="5">
        <v>-0.55491621901163535</v>
      </c>
      <c r="X438" s="5">
        <v>2.4888655592418041E-2</v>
      </c>
      <c r="Y438" s="5">
        <v>-1.0215145009466486</v>
      </c>
      <c r="Z438" s="6">
        <f>IF(W438&lt;0,0,W438)</f>
        <v>0</v>
      </c>
      <c r="AA438" s="6">
        <f>IF(X438&lt;0,0,X438)</f>
        <v>2.4888655592418041E-2</v>
      </c>
      <c r="AB438" s="5">
        <f t="shared" si="6"/>
        <v>0</v>
      </c>
      <c r="AC438" s="6">
        <f>Z438+AA438</f>
        <v>2.4888655592418041E-2</v>
      </c>
      <c r="AD438" s="6">
        <f>(Table134[[#This Row],[Survived]]-AC438)^2</f>
        <v>6.1944517719800187E-4</v>
      </c>
      <c r="AK438" s="16"/>
      <c r="AL438" s="16"/>
      <c r="AM438" s="16"/>
      <c r="AN438" s="17"/>
      <c r="AO438" s="17"/>
      <c r="AP438" s="16"/>
      <c r="AQ438" s="17"/>
      <c r="AR438" s="17"/>
    </row>
    <row r="439" spans="1:44" x14ac:dyDescent="0.2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Table1342[[#This Row],[Age]]/$E$1</f>
        <v>0.1</v>
      </c>
      <c r="J439" s="6">
        <f>LOG10(Table1342[[#This Row],[Fare]]+1)</f>
        <v>1.576916955965207</v>
      </c>
      <c r="K439">
        <f>IF(Table1342[[#This Row],[Pclass]]=1,1,0)</f>
        <v>0</v>
      </c>
      <c r="L439">
        <f>IF(Table1342[[#This Row],[Pclass]]=2,1,0)</f>
        <v>1</v>
      </c>
      <c r="M439">
        <f>IF(Table1342[[#This Row],[Embarked]]="S",1,0)</f>
        <v>1</v>
      </c>
      <c r="N439">
        <f>IF(Table1342[[#This Row],[Embarked]]="C",1,0)</f>
        <v>0</v>
      </c>
      <c r="O439">
        <f>IF(Table1342[[#This Row],[Sex]]="male",1,0)</f>
        <v>1</v>
      </c>
      <c r="P439">
        <v>1</v>
      </c>
      <c r="W439" s="5">
        <v>-0.33131351967162148</v>
      </c>
      <c r="X439" s="5">
        <v>0.36732752916257189</v>
      </c>
      <c r="Y439" s="5">
        <v>0.32556853773730438</v>
      </c>
      <c r="Z439" s="6">
        <f>IF(W439&lt;0,0,W439)</f>
        <v>0</v>
      </c>
      <c r="AA439" s="6">
        <f>IF(X439&lt;0,0,X439)</f>
        <v>0.36732752916257189</v>
      </c>
      <c r="AB439" s="5">
        <f t="shared" si="6"/>
        <v>0.32556853773730438</v>
      </c>
      <c r="AC439" s="6">
        <f>Z439+AA439</f>
        <v>0.36732752916257189</v>
      </c>
      <c r="AD439" s="6">
        <f>(Table134[[#This Row],[Survived]]-AC439)^2</f>
        <v>0.40027445535553624</v>
      </c>
      <c r="AK439" s="16"/>
      <c r="AL439" s="16"/>
      <c r="AM439" s="16"/>
      <c r="AN439" s="17"/>
      <c r="AO439" s="17"/>
      <c r="AP439" s="16"/>
      <c r="AQ439" s="17"/>
      <c r="AR439" s="17"/>
    </row>
    <row r="440" spans="1:44" x14ac:dyDescent="0.2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Table1342[[#This Row],[Age]]/$E$1</f>
        <v>0.21249999999999999</v>
      </c>
      <c r="J440" s="6">
        <f>LOG10(Table1342[[#This Row],[Fare]]+1)</f>
        <v>2.048765267412167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>
        <f>IF(Table1342[[#This Row],[Sex]]="male",1,0)</f>
        <v>1</v>
      </c>
      <c r="P440">
        <v>1</v>
      </c>
      <c r="W440" s="5">
        <v>-0.6986181159841558</v>
      </c>
      <c r="X440" s="5">
        <v>0.82081841132300859</v>
      </c>
      <c r="Y440" s="5">
        <v>-0.94402812915719458</v>
      </c>
      <c r="Z440" s="6">
        <f>IF(W440&lt;0,0,W440)</f>
        <v>0</v>
      </c>
      <c r="AA440" s="6">
        <f>IF(X440&lt;0,0,X440)</f>
        <v>0.82081841132300859</v>
      </c>
      <c r="AB440" s="5">
        <f t="shared" si="6"/>
        <v>0</v>
      </c>
      <c r="AC440" s="6">
        <f>Z440+AA440</f>
        <v>0.82081841132300859</v>
      </c>
      <c r="AD440" s="6">
        <f>(Table134[[#This Row],[Survived]]-AC440)^2</f>
        <v>3.2106041720810538E-2</v>
      </c>
      <c r="AK440" s="16"/>
      <c r="AL440" s="16"/>
      <c r="AM440" s="16"/>
      <c r="AN440" s="17"/>
      <c r="AO440" s="17"/>
      <c r="AP440" s="16"/>
      <c r="AQ440" s="17"/>
      <c r="AR440" s="17"/>
    </row>
    <row r="441" spans="1:44" x14ac:dyDescent="0.2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Table1342[[#This Row],[Age]]/$E$1</f>
        <v>0.33750000000000002</v>
      </c>
      <c r="J441" s="6">
        <f>LOG10(Table1342[[#This Row],[Fare]]+1)</f>
        <v>1.4313637641589874</v>
      </c>
      <c r="K441">
        <f>IF(Table1342[[#This Row],[Pclass]]=1,1,0)</f>
        <v>0</v>
      </c>
      <c r="L441">
        <f>IF(Table1342[[#This Row],[Pclass]]=2,1,0)</f>
        <v>1</v>
      </c>
      <c r="M441">
        <f>IF(Table1342[[#This Row],[Embarked]]="S",1,0)</f>
        <v>1</v>
      </c>
      <c r="N441">
        <f>IF(Table1342[[#This Row],[Embarked]]="C",1,0)</f>
        <v>0</v>
      </c>
      <c r="O441">
        <f>IF(Table1342[[#This Row],[Sex]]="male",1,0)</f>
        <v>1</v>
      </c>
      <c r="P441">
        <v>1</v>
      </c>
      <c r="W441" s="5">
        <v>-0.14956315813031693</v>
      </c>
      <c r="X441" s="5">
        <v>0.1879949966386133</v>
      </c>
      <c r="Y441" s="5">
        <v>1.5027059105820972E-2</v>
      </c>
      <c r="Z441" s="6">
        <f>IF(W441&lt;0,0,W441)</f>
        <v>0</v>
      </c>
      <c r="AA441" s="6">
        <f>IF(X441&lt;0,0,X441)</f>
        <v>0.1879949966386133</v>
      </c>
      <c r="AB441" s="5">
        <f t="shared" si="6"/>
        <v>1.5027059105820972E-2</v>
      </c>
      <c r="AC441" s="6">
        <f>Z441+AA441</f>
        <v>0.1879949966386133</v>
      </c>
      <c r="AD441" s="6">
        <f>(Table134[[#This Row],[Survived]]-AC441)^2</f>
        <v>3.5342118761152223E-2</v>
      </c>
      <c r="AK441" s="16"/>
      <c r="AL441" s="16"/>
      <c r="AM441" s="16"/>
      <c r="AN441" s="17"/>
      <c r="AO441" s="17"/>
      <c r="AP441" s="16"/>
      <c r="AQ441" s="17"/>
      <c r="AR441" s="17"/>
    </row>
    <row r="442" spans="1:44" x14ac:dyDescent="0.2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Table1342[[#This Row],[Age]]/$E$1</f>
        <v>0.27500000000000002</v>
      </c>
      <c r="J442" s="6">
        <f>LOG10(Table1342[[#This Row],[Fare]]+1)</f>
        <v>0.91513590662201194</v>
      </c>
      <c r="K442">
        <f>IF(Table1342[[#This Row],[Pclass]]=1,1,0)</f>
        <v>0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>
        <f>IF(Table1342[[#This Row],[Sex]]="male",1,0)</f>
        <v>1</v>
      </c>
      <c r="P442">
        <v>1</v>
      </c>
      <c r="W442" s="5">
        <v>-0.72986578966031079</v>
      </c>
      <c r="X442" s="5">
        <v>0.30545365892307519</v>
      </c>
      <c r="Y442" s="5">
        <v>-1.1142904531295701</v>
      </c>
      <c r="Z442" s="6">
        <f>IF(W442&lt;0,0,W442)</f>
        <v>0</v>
      </c>
      <c r="AA442" s="6">
        <f>IF(X442&lt;0,0,X442)</f>
        <v>0.30545365892307519</v>
      </c>
      <c r="AB442" s="5">
        <f t="shared" si="6"/>
        <v>0</v>
      </c>
      <c r="AC442" s="6">
        <f>Z442+AA442</f>
        <v>0.30545365892307519</v>
      </c>
      <c r="AD442" s="6">
        <f>(Table134[[#This Row],[Survived]]-AC442)^2</f>
        <v>0.48239461990334398</v>
      </c>
      <c r="AK442" s="16"/>
      <c r="AL442" s="16"/>
      <c r="AM442" s="16"/>
      <c r="AN442" s="17"/>
      <c r="AO442" s="17"/>
      <c r="AP442" s="16"/>
      <c r="AQ442" s="17"/>
      <c r="AR442" s="17"/>
    </row>
    <row r="443" spans="1:44" x14ac:dyDescent="0.2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Table1342[[#This Row],[Age]]/$E$1</f>
        <v>0.27500000000000002</v>
      </c>
      <c r="J443" s="6">
        <f>LOG10(Table1342[[#This Row],[Fare]]+1)</f>
        <v>0.94324712513786169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>
        <f>IF(Table1342[[#This Row],[Sex]]="male",1,0)</f>
        <v>0</v>
      </c>
      <c r="P443">
        <v>1</v>
      </c>
      <c r="W443" s="5">
        <v>7.4942073663964007E-2</v>
      </c>
      <c r="X443" s="5">
        <v>0.39327307154836566</v>
      </c>
      <c r="Y443" s="5">
        <v>-0.55932498645060291</v>
      </c>
      <c r="Z443" s="6">
        <f>IF(W443&lt;0,0,W443)</f>
        <v>7.4942073663964007E-2</v>
      </c>
      <c r="AA443" s="6">
        <f>IF(X443&lt;0,0,X443)</f>
        <v>0.39327307154836566</v>
      </c>
      <c r="AB443" s="5">
        <f t="shared" si="6"/>
        <v>0</v>
      </c>
      <c r="AC443" s="6">
        <f>Z443+AA443</f>
        <v>0.46821514521232965</v>
      </c>
      <c r="AD443" s="6">
        <f>(Table134[[#This Row],[Survived]]-AC443)^2</f>
        <v>0.28279513178154364</v>
      </c>
      <c r="AK443" s="16"/>
      <c r="AL443" s="16"/>
      <c r="AM443" s="16"/>
      <c r="AN443" s="17"/>
      <c r="AO443" s="17"/>
      <c r="AP443" s="16"/>
      <c r="AQ443" s="17"/>
      <c r="AR443" s="17"/>
    </row>
    <row r="444" spans="1:44" x14ac:dyDescent="0.2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Table1342[[#This Row],[Age]]/$E$1</f>
        <v>0.77500000000000002</v>
      </c>
      <c r="J444" s="6">
        <f>LOG10(Table1342[[#This Row],[Fare]]+1)</f>
        <v>1.4401216031878039</v>
      </c>
      <c r="K444">
        <f>IF(Table1342[[#This Row],[Pclass]]=1,1,0)</f>
        <v>1</v>
      </c>
      <c r="L444">
        <f>IF(Table1342[[#This Row],[Pclass]]=2,1,0)</f>
        <v>0</v>
      </c>
      <c r="M444">
        <f>IF(Table1342[[#This Row],[Embarked]]="S",1,0)</f>
        <v>1</v>
      </c>
      <c r="N444">
        <f>IF(Table1342[[#This Row],[Embarked]]="C",1,0)</f>
        <v>0</v>
      </c>
      <c r="O444">
        <f>IF(Table1342[[#This Row],[Sex]]="male",1,0)</f>
        <v>1</v>
      </c>
      <c r="P444">
        <v>1</v>
      </c>
      <c r="W444" s="5">
        <v>-7.6032511035926953E-3</v>
      </c>
      <c r="X444" s="5">
        <v>8.3109980636117353E-2</v>
      </c>
      <c r="Y444" s="5">
        <v>-1.167576886173556</v>
      </c>
      <c r="Z444" s="6">
        <f>IF(W444&lt;0,0,W444)</f>
        <v>0</v>
      </c>
      <c r="AA444" s="6">
        <f>IF(X444&lt;0,0,X444)</f>
        <v>8.3109980636117353E-2</v>
      </c>
      <c r="AB444" s="5">
        <f t="shared" si="6"/>
        <v>0</v>
      </c>
      <c r="AC444" s="6">
        <f>Z444+AA444</f>
        <v>8.3109980636117353E-2</v>
      </c>
      <c r="AD444" s="6">
        <f>(Table134[[#This Row],[Survived]]-AC444)^2</f>
        <v>6.9072688813358015E-3</v>
      </c>
      <c r="AK444" s="16"/>
      <c r="AL444" s="16"/>
      <c r="AM444" s="16"/>
      <c r="AN444" s="17"/>
      <c r="AO444" s="17"/>
      <c r="AP444" s="16"/>
      <c r="AQ444" s="17"/>
      <c r="AR444" s="17"/>
    </row>
    <row r="445" spans="1:44" x14ac:dyDescent="0.2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Table1342[[#This Row],[Age]]/$E$1</f>
        <v>0.6</v>
      </c>
      <c r="J445" s="6">
        <f>LOG10(Table1342[[#This Row],[Fare]]+1)</f>
        <v>1.608526033577194</v>
      </c>
      <c r="K445">
        <f>IF(Table1342[[#This Row],[Pclass]]=1,1,0)</f>
        <v>1</v>
      </c>
      <c r="L445">
        <f>IF(Table1342[[#This Row],[Pclass]]=2,1,0)</f>
        <v>0</v>
      </c>
      <c r="M445">
        <f>IF(Table1342[[#This Row],[Embarked]]="S",1,0)</f>
        <v>0</v>
      </c>
      <c r="N445">
        <f>IF(Table1342[[#This Row],[Embarked]]="C",1,0)</f>
        <v>1</v>
      </c>
      <c r="O445">
        <f>IF(Table1342[[#This Row],[Sex]]="male",1,0)</f>
        <v>0</v>
      </c>
      <c r="P445">
        <v>1</v>
      </c>
      <c r="W445" s="5">
        <v>0.45958252048521941</v>
      </c>
      <c r="X445" s="5">
        <v>0.50347329534143515</v>
      </c>
      <c r="Y445" s="5">
        <v>-0.65132524527737679</v>
      </c>
      <c r="Z445" s="6">
        <f>IF(W445&lt;0,0,W445)</f>
        <v>0.45958252048521941</v>
      </c>
      <c r="AA445" s="6">
        <f>IF(X445&lt;0,0,X445)</f>
        <v>0.50347329534143515</v>
      </c>
      <c r="AB445" s="5">
        <f t="shared" si="6"/>
        <v>0</v>
      </c>
      <c r="AC445" s="6">
        <f>Z445+AA445</f>
        <v>0.96305581582665456</v>
      </c>
      <c r="AD445" s="6">
        <f>(Table134[[#This Row],[Survived]]-AC445)^2</f>
        <v>1.3648727442340676E-3</v>
      </c>
      <c r="AK445" s="16"/>
      <c r="AL445" s="16"/>
      <c r="AM445" s="16"/>
      <c r="AN445" s="17"/>
      <c r="AO445" s="17"/>
      <c r="AP445" s="16"/>
      <c r="AQ445" s="17"/>
      <c r="AR445" s="17"/>
    </row>
    <row r="446" spans="1:44" x14ac:dyDescent="0.2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Table1342[[#This Row],[Age]]/$E$1</f>
        <v>0.48749999999999999</v>
      </c>
      <c r="J446" s="6">
        <f>LOG10(Table1342[[#This Row],[Fare]]+1)</f>
        <v>1.9066043717249803</v>
      </c>
      <c r="K446">
        <f>IF(Table1342[[#This Row],[Pclass]]=1,1,0)</f>
        <v>1</v>
      </c>
      <c r="L446">
        <f>IF(Table1342[[#This Row],[Pclass]]=2,1,0)</f>
        <v>0</v>
      </c>
      <c r="M446">
        <f>IF(Table1342[[#This Row],[Embarked]]="S",1,0)</f>
        <v>1</v>
      </c>
      <c r="N446">
        <f>IF(Table1342[[#This Row],[Embarked]]="C",1,0)</f>
        <v>0</v>
      </c>
      <c r="O446">
        <f>IF(Table1342[[#This Row],[Sex]]="male",1,0)</f>
        <v>0</v>
      </c>
      <c r="P446">
        <v>1</v>
      </c>
      <c r="W446" s="5">
        <v>0.41730860892580468</v>
      </c>
      <c r="X446" s="5">
        <v>0.5349822914398118</v>
      </c>
      <c r="Y446" s="5">
        <v>-0.4917527080722317</v>
      </c>
      <c r="Z446" s="6">
        <f>IF(W446&lt;0,0,W446)</f>
        <v>0.41730860892580468</v>
      </c>
      <c r="AA446" s="6">
        <f>IF(X446&lt;0,0,X446)</f>
        <v>0.5349822914398118</v>
      </c>
      <c r="AB446" s="5">
        <f t="shared" si="6"/>
        <v>0</v>
      </c>
      <c r="AC446" s="6">
        <f>Z446+AA446</f>
        <v>0.95229090036561648</v>
      </c>
      <c r="AD446" s="6">
        <f>(Table134[[#This Row],[Survived]]-AC446)^2</f>
        <v>2.2761581879235339E-3</v>
      </c>
      <c r="AK446" s="16"/>
      <c r="AL446" s="16"/>
      <c r="AM446" s="16"/>
      <c r="AN446" s="17"/>
      <c r="AO446" s="17"/>
      <c r="AP446" s="16"/>
      <c r="AQ446" s="17"/>
      <c r="AR446" s="17"/>
    </row>
    <row r="447" spans="1:44" x14ac:dyDescent="0.2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Table1342[[#This Row],[Age]]/$E$1</f>
        <v>0.45</v>
      </c>
      <c r="J447" s="6">
        <f>LOG10(Table1342[[#This Row],[Fare]]+1)</f>
        <v>1.2648178230095364</v>
      </c>
      <c r="K447">
        <f>IF(Table1342[[#This Row],[Pclass]]=1,1,0)</f>
        <v>0</v>
      </c>
      <c r="L447">
        <f>IF(Table1342[[#This Row],[Pclass]]=2,1,0)</f>
        <v>0</v>
      </c>
      <c r="M447">
        <f>IF(Table1342[[#This Row],[Embarked]]="S",1,0)</f>
        <v>1</v>
      </c>
      <c r="N447">
        <f>IF(Table1342[[#This Row],[Embarked]]="C",1,0)</f>
        <v>0</v>
      </c>
      <c r="O447">
        <f>IF(Table1342[[#This Row],[Sex]]="male",1,0)</f>
        <v>0</v>
      </c>
      <c r="P447">
        <v>1</v>
      </c>
      <c r="W447" s="5">
        <v>0.20669410063497098</v>
      </c>
      <c r="X447" s="5">
        <v>0.16822259314982524</v>
      </c>
      <c r="Y447" s="5">
        <v>-0.67877497053746594</v>
      </c>
      <c r="Z447" s="6">
        <f>IF(W447&lt;0,0,W447)</f>
        <v>0.20669410063497098</v>
      </c>
      <c r="AA447" s="6">
        <f>IF(X447&lt;0,0,X447)</f>
        <v>0.16822259314982524</v>
      </c>
      <c r="AB447" s="5">
        <f t="shared" si="6"/>
        <v>0</v>
      </c>
      <c r="AC447" s="6">
        <f>Z447+AA447</f>
        <v>0.3749166937847962</v>
      </c>
      <c r="AD447" s="6">
        <f>(Table134[[#This Row],[Survived]]-AC447)^2</f>
        <v>0.39072913970893025</v>
      </c>
      <c r="AK447" s="16"/>
      <c r="AL447" s="16"/>
      <c r="AM447" s="16"/>
      <c r="AN447" s="17"/>
      <c r="AO447" s="17"/>
      <c r="AP447" s="16"/>
      <c r="AQ447" s="17"/>
      <c r="AR447" s="17"/>
    </row>
    <row r="448" spans="1:44" x14ac:dyDescent="0.2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Table1342[[#This Row],[Age]]/$E$1</f>
        <v>0.5</v>
      </c>
      <c r="J448" s="6">
        <f>LOG10(Table1342[[#This Row],[Fare]]+1)</f>
        <v>0.94918501031343461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>
        <f>IF(Table1342[[#This Row],[Sex]]="male",1,0)</f>
        <v>1</v>
      </c>
      <c r="P448">
        <v>1</v>
      </c>
      <c r="W448" s="5">
        <v>-0.44966949702978576</v>
      </c>
      <c r="X448" s="5">
        <v>-2.5839228826261551E-2</v>
      </c>
      <c r="Y448" s="5">
        <v>-1.1539794367327978</v>
      </c>
      <c r="Z448" s="6">
        <f>IF(W448&lt;0,0,W448)</f>
        <v>0</v>
      </c>
      <c r="AA448" s="6">
        <f>IF(X448&lt;0,0,X448)</f>
        <v>0</v>
      </c>
      <c r="AB448" s="5">
        <f t="shared" si="6"/>
        <v>0</v>
      </c>
      <c r="AC448" s="6">
        <f>Z448+AA448</f>
        <v>0</v>
      </c>
      <c r="AD448" s="6">
        <f>(Table134[[#This Row],[Survived]]-AC448)^2</f>
        <v>0</v>
      </c>
      <c r="AK448" s="16"/>
      <c r="AL448" s="16"/>
      <c r="AM448" s="16"/>
      <c r="AN448" s="17"/>
      <c r="AO448" s="17"/>
      <c r="AP448" s="16"/>
      <c r="AQ448" s="17"/>
      <c r="AR448" s="17"/>
    </row>
    <row r="449" spans="1:44" x14ac:dyDescent="0.2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Table1342[[#This Row],[Age]]/$E$1</f>
        <v>0.35</v>
      </c>
      <c r="J449" s="6">
        <f>LOG10(Table1342[[#This Row],[Fare]]+1)</f>
        <v>1.1613680022349748</v>
      </c>
      <c r="K449">
        <f>IF(Table1342[[#This Row],[Pclass]]=1,1,0)</f>
        <v>0</v>
      </c>
      <c r="L449">
        <f>IF(Table1342[[#This Row],[Pclass]]=2,1,0)</f>
        <v>1</v>
      </c>
      <c r="M449">
        <f>IF(Table1342[[#This Row],[Embarked]]="S",1,0)</f>
        <v>1</v>
      </c>
      <c r="N449">
        <f>IF(Table1342[[#This Row],[Embarked]]="C",1,0)</f>
        <v>0</v>
      </c>
      <c r="O449">
        <f>IF(Table1342[[#This Row],[Sex]]="male",1,0)</f>
        <v>1</v>
      </c>
      <c r="P449">
        <v>1</v>
      </c>
      <c r="W449" s="5">
        <v>-0.10054359423297196</v>
      </c>
      <c r="X449" s="5">
        <v>0.15675832964047204</v>
      </c>
      <c r="Y449" s="5">
        <v>0.12814971842088568</v>
      </c>
      <c r="Z449" s="6">
        <f>IF(W449&lt;0,0,W449)</f>
        <v>0</v>
      </c>
      <c r="AA449" s="6">
        <f>IF(X449&lt;0,0,X449)</f>
        <v>0.15675832964047204</v>
      </c>
      <c r="AB449" s="5">
        <f t="shared" si="6"/>
        <v>0.12814971842088568</v>
      </c>
      <c r="AC449" s="6">
        <f>Z449+AA449</f>
        <v>0.15675832964047204</v>
      </c>
      <c r="AD449" s="6">
        <f>(Table134[[#This Row],[Survived]]-AC449)^2</f>
        <v>2.4573173911670895E-2</v>
      </c>
      <c r="AK449" s="16"/>
      <c r="AL449" s="16"/>
      <c r="AM449" s="16"/>
      <c r="AN449" s="17"/>
      <c r="AO449" s="17"/>
      <c r="AP449" s="16"/>
      <c r="AQ449" s="17"/>
      <c r="AR449" s="17"/>
    </row>
    <row r="450" spans="1:44" x14ac:dyDescent="0.2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Table1342[[#This Row],[Age]]/$E$1</f>
        <v>0.3</v>
      </c>
      <c r="J450" s="6">
        <f>LOG10(Table1342[[#This Row],[Fare]]+1)</f>
        <v>1.4005379893919461</v>
      </c>
      <c r="K450">
        <f>IF(Table1342[[#This Row],[Pclass]]=1,1,0)</f>
        <v>0</v>
      </c>
      <c r="L450">
        <f>IF(Table1342[[#This Row],[Pclass]]=2,1,0)</f>
        <v>0</v>
      </c>
      <c r="M450">
        <f>IF(Table1342[[#This Row],[Embarked]]="S",1,0)</f>
        <v>1</v>
      </c>
      <c r="N450">
        <f>IF(Table1342[[#This Row],[Embarked]]="C",1,0)</f>
        <v>0</v>
      </c>
      <c r="O450">
        <f>IF(Table1342[[#This Row],[Sex]]="male",1,0)</f>
        <v>1</v>
      </c>
      <c r="P450">
        <v>1</v>
      </c>
      <c r="W450" s="5">
        <v>-0.56696507697574372</v>
      </c>
      <c r="X450" s="5">
        <v>4.3866059338647401E-2</v>
      </c>
      <c r="Y450" s="5">
        <v>-1.0408605329295659</v>
      </c>
      <c r="Z450" s="6">
        <f>IF(W450&lt;0,0,W450)</f>
        <v>0</v>
      </c>
      <c r="AA450" s="6">
        <f>IF(X450&lt;0,0,X450)</f>
        <v>4.3866059338647401E-2</v>
      </c>
      <c r="AB450" s="5">
        <f t="shared" si="6"/>
        <v>0</v>
      </c>
      <c r="AC450" s="6">
        <f>Z450+AA450</f>
        <v>4.3866059338647401E-2</v>
      </c>
      <c r="AD450" s="6">
        <f>(Table134[[#This Row],[Survived]]-AC450)^2</f>
        <v>1.9242311619017348E-3</v>
      </c>
      <c r="AK450" s="16"/>
      <c r="AL450" s="16"/>
      <c r="AM450" s="16"/>
      <c r="AN450" s="17"/>
      <c r="AO450" s="17"/>
      <c r="AP450" s="16"/>
      <c r="AQ450" s="17"/>
      <c r="AR450" s="17"/>
    </row>
    <row r="451" spans="1:44" x14ac:dyDescent="0.2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Table1342[[#This Row],[Age]]/$E$1</f>
        <v>0.23749999999999999</v>
      </c>
      <c r="J451" s="6">
        <f>LOG10(Table1342[[#This Row],[Fare]]+1)</f>
        <v>0.94918501031343461</v>
      </c>
      <c r="K451">
        <f>IF(Table1342[[#This Row],[Pclass]]=1,1,0)</f>
        <v>0</v>
      </c>
      <c r="L451">
        <f>IF(Table1342[[#This Row],[Pclass]]=2,1,0)</f>
        <v>0</v>
      </c>
      <c r="M451">
        <f>IF(Table1342[[#This Row],[Embarked]]="S",1,0)</f>
        <v>1</v>
      </c>
      <c r="N451">
        <f>IF(Table1342[[#This Row],[Embarked]]="C",1,0)</f>
        <v>0</v>
      </c>
      <c r="O451">
        <f>IF(Table1342[[#This Row],[Sex]]="male",1,0)</f>
        <v>1</v>
      </c>
      <c r="P451">
        <v>1</v>
      </c>
      <c r="W451" s="5">
        <v>-0.64488212249913601</v>
      </c>
      <c r="X451" s="5">
        <v>0.22873034780004492</v>
      </c>
      <c r="Y451" s="5">
        <v>-1.026381811168162</v>
      </c>
      <c r="Z451" s="6">
        <f>IF(W451&lt;0,0,W451)</f>
        <v>0</v>
      </c>
      <c r="AA451" s="6">
        <f>IF(X451&lt;0,0,X451)</f>
        <v>0.22873034780004492</v>
      </c>
      <c r="AB451" s="5">
        <f t="shared" si="6"/>
        <v>0</v>
      </c>
      <c r="AC451" s="6">
        <f>Z451+AA451</f>
        <v>0.22873034780004492</v>
      </c>
      <c r="AD451" s="6">
        <f>(Table134[[#This Row],[Survived]]-AC451)^2</f>
        <v>5.2317572004729515E-2</v>
      </c>
      <c r="AK451" s="16"/>
      <c r="AL451" s="16"/>
      <c r="AM451" s="16"/>
      <c r="AN451" s="17"/>
      <c r="AO451" s="17"/>
      <c r="AP451" s="16"/>
      <c r="AQ451" s="17"/>
      <c r="AR451" s="17"/>
    </row>
    <row r="452" spans="1:44" x14ac:dyDescent="0.2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Table1342[[#This Row],[Age]]/$E$1</f>
        <v>0.36249999999999999</v>
      </c>
      <c r="J452" s="6">
        <f>LOG10(Table1342[[#This Row],[Fare]]+1)</f>
        <v>1.3439007122496063</v>
      </c>
      <c r="K452">
        <f>IF(Table1342[[#This Row],[Pclass]]=1,1,0)</f>
        <v>0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>
        <f>IF(Table1342[[#This Row],[Sex]]="male",1,0)</f>
        <v>0</v>
      </c>
      <c r="P452">
        <v>1</v>
      </c>
      <c r="W452" s="5">
        <v>-4.9480725159797387E-2</v>
      </c>
      <c r="X452" s="5">
        <v>0.40400569420947208</v>
      </c>
      <c r="Y452" s="5">
        <v>-0.17165139855410938</v>
      </c>
      <c r="Z452" s="6">
        <f>IF(W452&lt;0,0,W452)</f>
        <v>0</v>
      </c>
      <c r="AA452" s="6">
        <f>IF(X452&lt;0,0,X452)</f>
        <v>0.40400569420947208</v>
      </c>
      <c r="AB452" s="5">
        <f t="shared" si="6"/>
        <v>0</v>
      </c>
      <c r="AC452" s="6">
        <f>Z452+AA452</f>
        <v>0.40400569420947208</v>
      </c>
      <c r="AD452" s="6">
        <f>(Table134[[#This Row],[Survived]]-AC452)^2</f>
        <v>0.16322060095367746</v>
      </c>
      <c r="AK452" s="16"/>
      <c r="AL452" s="16"/>
      <c r="AM452" s="16"/>
      <c r="AN452" s="17"/>
      <c r="AO452" s="17"/>
      <c r="AP452" s="16"/>
      <c r="AQ452" s="17"/>
      <c r="AR452" s="17"/>
    </row>
    <row r="453" spans="1:44" x14ac:dyDescent="0.2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Table1342[[#This Row],[Age]]/$E$1</f>
        <v>0.4</v>
      </c>
      <c r="J453" s="6">
        <f>LOG10(Table1342[[#This Row],[Fare]]+1)</f>
        <v>0.94714932766263737</v>
      </c>
      <c r="K453">
        <f>IF(Table1342[[#This Row],[Pclass]]=1,1,0)</f>
        <v>0</v>
      </c>
      <c r="L453">
        <f>IF(Table1342[[#This Row],[Pclass]]=2,1,0)</f>
        <v>0</v>
      </c>
      <c r="M453">
        <f>IF(Table1342[[#This Row],[Embarked]]="S",1,0)</f>
        <v>1</v>
      </c>
      <c r="N453">
        <f>IF(Table1342[[#This Row],[Embarked]]="C",1,0)</f>
        <v>0</v>
      </c>
      <c r="O453">
        <f>IF(Table1342[[#This Row],[Sex]]="male",1,0)</f>
        <v>1</v>
      </c>
      <c r="P453">
        <v>1</v>
      </c>
      <c r="W453" s="5">
        <v>-0.52373670717469445</v>
      </c>
      <c r="X453" s="5">
        <v>7.099554168423533E-2</v>
      </c>
      <c r="Y453" s="5">
        <v>-1.104472096695299</v>
      </c>
      <c r="Z453" s="6">
        <f>IF(W453&lt;0,0,W453)</f>
        <v>0</v>
      </c>
      <c r="AA453" s="6">
        <f>IF(X453&lt;0,0,X453)</f>
        <v>7.099554168423533E-2</v>
      </c>
      <c r="AB453" s="5">
        <f t="shared" ref="AB453:AB516" si="7">IF(Y453&lt;0,0,Y453)</f>
        <v>0</v>
      </c>
      <c r="AC453" s="6">
        <f>Z453+AA453</f>
        <v>7.099554168423533E-2</v>
      </c>
      <c r="AD453" s="6">
        <f>(Table134[[#This Row],[Survived]]-AC453)^2</f>
        <v>0.86304928357056721</v>
      </c>
      <c r="AK453" s="16"/>
      <c r="AL453" s="16"/>
      <c r="AM453" s="16"/>
      <c r="AN453" s="17"/>
      <c r="AO453" s="17"/>
      <c r="AP453" s="16"/>
      <c r="AQ453" s="17"/>
      <c r="AR453" s="17"/>
    </row>
    <row r="454" spans="1:44" x14ac:dyDescent="0.2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Table1342[[#This Row],[Age]]/$E$1</f>
        <v>0.77500000000000002</v>
      </c>
      <c r="J454" s="6">
        <f>LOG10(Table1342[[#This Row],[Fare]]+1)</f>
        <v>1.0606978403536116</v>
      </c>
      <c r="K454">
        <f>IF(Table1342[[#This Row],[Pclass]]=1,1,0)</f>
        <v>0</v>
      </c>
      <c r="L454">
        <f>IF(Table1342[[#This Row],[Pclass]]=2,1,0)</f>
        <v>1</v>
      </c>
      <c r="M454">
        <f>IF(Table1342[[#This Row],[Embarked]]="S",1,0)</f>
        <v>1</v>
      </c>
      <c r="N454">
        <f>IF(Table1342[[#This Row],[Embarked]]="C",1,0)</f>
        <v>0</v>
      </c>
      <c r="O454">
        <f>IF(Table1342[[#This Row],[Sex]]="male",1,0)</f>
        <v>1</v>
      </c>
      <c r="P454">
        <v>1</v>
      </c>
      <c r="W454" s="5">
        <v>0.23032626282060567</v>
      </c>
      <c r="X454" s="5">
        <v>-0.26252886507279505</v>
      </c>
      <c r="Y454" s="5">
        <v>-3.3992674630815289E-2</v>
      </c>
      <c r="Z454" s="6">
        <f>IF(W454&lt;0,0,W454)</f>
        <v>0.23032626282060567</v>
      </c>
      <c r="AA454" s="6">
        <f>IF(X454&lt;0,0,X454)</f>
        <v>0</v>
      </c>
      <c r="AB454" s="5">
        <f t="shared" si="7"/>
        <v>0</v>
      </c>
      <c r="AC454" s="6">
        <f>Z454+AA454</f>
        <v>0.23032626282060567</v>
      </c>
      <c r="AD454" s="6">
        <f>(Table134[[#This Row],[Survived]]-AC454)^2</f>
        <v>0.59239766170369546</v>
      </c>
      <c r="AK454" s="16"/>
      <c r="AL454" s="16"/>
      <c r="AM454" s="16"/>
      <c r="AN454" s="17"/>
      <c r="AO454" s="17"/>
      <c r="AP454" s="16"/>
      <c r="AQ454" s="17"/>
      <c r="AR454" s="17"/>
    </row>
    <row r="455" spans="1:44" x14ac:dyDescent="0.2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Table1342[[#This Row],[Age]]/$E$1</f>
        <v>0.66249999999999998</v>
      </c>
      <c r="J455" s="6">
        <f>LOG10(Table1342[[#This Row],[Fare]]+1)</f>
        <v>1.7199872059744314</v>
      </c>
      <c r="K455">
        <f>IF(Table1342[[#This Row],[Pclass]]=1,1,0)</f>
        <v>1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>
        <f>IF(Table1342[[#This Row],[Sex]]="male",1,0)</f>
        <v>0</v>
      </c>
      <c r="P455">
        <v>1</v>
      </c>
      <c r="W455" s="5">
        <v>0.65646555796476957</v>
      </c>
      <c r="X455" s="5">
        <v>0.25714849998993944</v>
      </c>
      <c r="Y455" s="5">
        <v>-0.53861806003905177</v>
      </c>
      <c r="Z455" s="6">
        <f>IF(W455&lt;0,0,W455)</f>
        <v>0.65646555796476957</v>
      </c>
      <c r="AA455" s="6">
        <f>IF(X455&lt;0,0,X455)</f>
        <v>0.25714849998993944</v>
      </c>
      <c r="AB455" s="5">
        <f t="shared" si="7"/>
        <v>0</v>
      </c>
      <c r="AC455" s="6">
        <f>Z455+AA455</f>
        <v>0.91361405795470896</v>
      </c>
      <c r="AD455" s="6">
        <f>(Table134[[#This Row],[Survived]]-AC455)^2</f>
        <v>7.4625309830523828E-3</v>
      </c>
      <c r="AK455" s="16"/>
      <c r="AL455" s="16"/>
      <c r="AM455" s="16"/>
      <c r="AN455" s="17"/>
      <c r="AO455" s="17"/>
      <c r="AP455" s="16"/>
      <c r="AQ455" s="17"/>
      <c r="AR455" s="17"/>
    </row>
    <row r="456" spans="1:44" x14ac:dyDescent="0.2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Table1342[[#This Row],[Age]]/$E$1</f>
        <v>0.45</v>
      </c>
      <c r="J456" s="6">
        <f>LOG10(Table1342[[#This Row],[Fare]]+1)</f>
        <v>1.4375523905687617</v>
      </c>
      <c r="K456">
        <f>IF(Table1342[[#This Row],[Pclass]]=1,1,0)</f>
        <v>1</v>
      </c>
      <c r="L456">
        <f>IF(Table1342[[#This Row],[Pclass]]=2,1,0)</f>
        <v>0</v>
      </c>
      <c r="M456">
        <f>IF(Table1342[[#This Row],[Embarked]]="S",1,0)</f>
        <v>1</v>
      </c>
      <c r="N456">
        <f>IF(Table1342[[#This Row],[Embarked]]="C",1,0)</f>
        <v>0</v>
      </c>
      <c r="O456">
        <f>IF(Table1342[[#This Row],[Sex]]="male",1,0)</f>
        <v>1</v>
      </c>
      <c r="P456">
        <v>1</v>
      </c>
      <c r="W456" s="5">
        <v>-0.24891707201516264</v>
      </c>
      <c r="X456" s="5">
        <v>0.39810947423010273</v>
      </c>
      <c r="Y456" s="5">
        <v>-1.0084646079931803</v>
      </c>
      <c r="Z456" s="6">
        <f>IF(W456&lt;0,0,W456)</f>
        <v>0</v>
      </c>
      <c r="AA456" s="6">
        <f>IF(X456&lt;0,0,X456)</f>
        <v>0.39810947423010273</v>
      </c>
      <c r="AB456" s="5">
        <f t="shared" si="7"/>
        <v>0</v>
      </c>
      <c r="AC456" s="6">
        <f>Z456+AA456</f>
        <v>0.39810947423010273</v>
      </c>
      <c r="AD456" s="6">
        <f>(Table134[[#This Row],[Survived]]-AC456)^2</f>
        <v>0.36227220501156332</v>
      </c>
      <c r="AK456" s="16"/>
      <c r="AL456" s="16"/>
      <c r="AM456" s="16"/>
      <c r="AN456" s="17"/>
      <c r="AO456" s="17"/>
      <c r="AP456" s="16"/>
      <c r="AQ456" s="17"/>
      <c r="AR456" s="17"/>
    </row>
    <row r="457" spans="1:44" x14ac:dyDescent="0.2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Table1342[[#This Row],[Age]]/$E$1</f>
        <v>0.2</v>
      </c>
      <c r="J457" s="6">
        <f>LOG10(Table1342[[#This Row],[Fare]]+1)</f>
        <v>0.9566485792052033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>
        <f>IF(Table1342[[#This Row],[Sex]]="male",1,0)</f>
        <v>1</v>
      </c>
      <c r="P457">
        <v>1</v>
      </c>
      <c r="W457" s="5">
        <v>-0.67386773453042514</v>
      </c>
      <c r="X457" s="5">
        <v>0.26562581232528198</v>
      </c>
      <c r="Y457" s="5">
        <v>-1.0114486231964614</v>
      </c>
      <c r="Z457" s="6">
        <f>IF(W457&lt;0,0,W457)</f>
        <v>0</v>
      </c>
      <c r="AA457" s="6">
        <f>IF(X457&lt;0,0,X457)</f>
        <v>0.26562581232528198</v>
      </c>
      <c r="AB457" s="5">
        <f t="shared" si="7"/>
        <v>0</v>
      </c>
      <c r="AC457" s="6">
        <f>Z457+AA457</f>
        <v>0.26562581232528198</v>
      </c>
      <c r="AD457" s="6">
        <f>(Table134[[#This Row],[Survived]]-AC457)^2</f>
        <v>7.0557072173465921E-2</v>
      </c>
      <c r="AK457" s="16"/>
      <c r="AL457" s="16"/>
      <c r="AM457" s="16"/>
      <c r="AN457" s="17"/>
      <c r="AO457" s="17"/>
      <c r="AP457" s="16"/>
      <c r="AQ457" s="17"/>
      <c r="AR457" s="17"/>
    </row>
    <row r="458" spans="1:44" x14ac:dyDescent="0.2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Table1342[[#This Row],[Age]]/$E$1</f>
        <v>0.23749999999999999</v>
      </c>
      <c r="J458" s="6">
        <f>LOG10(Table1342[[#This Row],[Fare]]+1)</f>
        <v>1.1903316981702914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>
        <f>IF(Table1342[[#This Row],[Sex]]="male",1,0)</f>
        <v>1</v>
      </c>
      <c r="P458">
        <v>1</v>
      </c>
      <c r="W458" s="5">
        <v>-0.68036136315750972</v>
      </c>
      <c r="X458" s="5">
        <v>0.24580228848352637</v>
      </c>
      <c r="Y458" s="5">
        <v>-1.1328441509938505</v>
      </c>
      <c r="Z458" s="6">
        <f>IF(W458&lt;0,0,W458)</f>
        <v>0</v>
      </c>
      <c r="AA458" s="6">
        <f>IF(X458&lt;0,0,X458)</f>
        <v>0.24580228848352637</v>
      </c>
      <c r="AB458" s="5">
        <f t="shared" si="7"/>
        <v>0</v>
      </c>
      <c r="AC458" s="6">
        <f>Z458+AA458</f>
        <v>0.24580228848352637</v>
      </c>
      <c r="AD458" s="6">
        <f>(Table134[[#This Row],[Survived]]-AC458)^2</f>
        <v>6.0418765023738719E-2</v>
      </c>
      <c r="AK458" s="16"/>
      <c r="AL458" s="16"/>
      <c r="AM458" s="16"/>
      <c r="AN458" s="17"/>
      <c r="AO458" s="17"/>
      <c r="AP458" s="16"/>
      <c r="AQ458" s="17"/>
      <c r="AR458" s="17"/>
    </row>
    <row r="459" spans="1:44" x14ac:dyDescent="0.2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Table1342[[#This Row],[Age]]/$E$1</f>
        <v>0.42499999999999999</v>
      </c>
      <c r="J459" s="6">
        <f>LOG10(Table1342[[#This Row],[Fare]]+1)</f>
        <v>1.146128035678238</v>
      </c>
      <c r="K459">
        <f>IF(Table1342[[#This Row],[Pclass]]=1,1,0)</f>
        <v>0</v>
      </c>
      <c r="L459">
        <f>IF(Table1342[[#This Row],[Pclass]]=2,1,0)</f>
        <v>1</v>
      </c>
      <c r="M459">
        <f>IF(Table1342[[#This Row],[Embarked]]="S",1,0)</f>
        <v>1</v>
      </c>
      <c r="N459">
        <f>IF(Table1342[[#This Row],[Embarked]]="C",1,0)</f>
        <v>0</v>
      </c>
      <c r="O459">
        <f>IF(Table1342[[#This Row],[Sex]]="male",1,0)</f>
        <v>0</v>
      </c>
      <c r="P459">
        <v>1</v>
      </c>
      <c r="W459" s="5">
        <v>0.64853670918423945</v>
      </c>
      <c r="X459" s="5">
        <v>0.28427543166984198</v>
      </c>
      <c r="Y459" s="5">
        <v>0.58108502852273891</v>
      </c>
      <c r="Z459" s="6">
        <f>IF(W459&lt;0,0,W459)</f>
        <v>0.64853670918423945</v>
      </c>
      <c r="AA459" s="6">
        <f>IF(X459&lt;0,0,X459)</f>
        <v>0.28427543166984198</v>
      </c>
      <c r="AB459" s="5">
        <f t="shared" si="7"/>
        <v>0.58108502852273891</v>
      </c>
      <c r="AC459" s="6">
        <f>Z459+AA459</f>
        <v>0.93281214085408148</v>
      </c>
      <c r="AD459" s="6">
        <f>(Table134[[#This Row],[Survived]]-AC459)^2</f>
        <v>4.5142084166117863E-3</v>
      </c>
      <c r="AK459" s="16"/>
      <c r="AL459" s="16"/>
      <c r="AM459" s="16"/>
      <c r="AN459" s="17"/>
      <c r="AO459" s="17"/>
      <c r="AP459" s="16"/>
      <c r="AQ459" s="17"/>
      <c r="AR459" s="17"/>
    </row>
    <row r="460" spans="1:44" x14ac:dyDescent="0.2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Table1342[[#This Row],[Age]]/$E$1</f>
        <v>0.48749999999999999</v>
      </c>
      <c r="J460" s="6">
        <f>LOG10(Table1342[[#This Row],[Fare]]+1)</f>
        <v>1.7551122663950711</v>
      </c>
      <c r="K460">
        <f>IF(Table1342[[#This Row],[Pclass]]=1,1,0)</f>
        <v>1</v>
      </c>
      <c r="L460">
        <f>IF(Table1342[[#This Row],[Pclass]]=2,1,0)</f>
        <v>0</v>
      </c>
      <c r="M460">
        <f>IF(Table1342[[#This Row],[Embarked]]="S",1,0)</f>
        <v>1</v>
      </c>
      <c r="N460">
        <f>IF(Table1342[[#This Row],[Embarked]]="C",1,0)</f>
        <v>0</v>
      </c>
      <c r="O460">
        <f>IF(Table1342[[#This Row],[Sex]]="male",1,0)</f>
        <v>0</v>
      </c>
      <c r="P460">
        <v>1</v>
      </c>
      <c r="W460" s="5">
        <v>0.47223387737402789</v>
      </c>
      <c r="X460" s="5">
        <v>0.50745119678606576</v>
      </c>
      <c r="Y460" s="5">
        <v>-0.57664345067613931</v>
      </c>
      <c r="Z460" s="6">
        <f>IF(W460&lt;0,0,W460)</f>
        <v>0.47223387737402789</v>
      </c>
      <c r="AA460" s="6">
        <f>IF(X460&lt;0,0,X460)</f>
        <v>0.50745119678606576</v>
      </c>
      <c r="AB460" s="5">
        <f t="shared" si="7"/>
        <v>0</v>
      </c>
      <c r="AC460" s="6">
        <f>Z460+AA460</f>
        <v>0.97968507416009365</v>
      </c>
      <c r="AD460" s="6">
        <f>(Table134[[#This Row],[Survived]]-AC460)^2</f>
        <v>4.1269621188089471E-4</v>
      </c>
      <c r="AK460" s="16"/>
      <c r="AL460" s="16"/>
      <c r="AM460" s="16"/>
      <c r="AN460" s="17"/>
      <c r="AO460" s="17"/>
      <c r="AP460" s="16"/>
      <c r="AQ460" s="17"/>
      <c r="AR460" s="17"/>
    </row>
    <row r="461" spans="1:44" x14ac:dyDescent="0.2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Table1342[[#This Row],[Age]]/$E$1</f>
        <v>0.4</v>
      </c>
      <c r="J461" s="6">
        <f>LOG10(Table1342[[#This Row],[Fare]]+1)</f>
        <v>0.95060822478423079</v>
      </c>
      <c r="K461">
        <f>IF(Table1342[[#This Row],[Pclass]]=1,1,0)</f>
        <v>0</v>
      </c>
      <c r="L461">
        <f>IF(Table1342[[#This Row],[Pclass]]=2,1,0)</f>
        <v>0</v>
      </c>
      <c r="M461">
        <f>IF(Table1342[[#This Row],[Embarked]]="S",1,0)</f>
        <v>1</v>
      </c>
      <c r="N461">
        <f>IF(Table1342[[#This Row],[Embarked]]="C",1,0)</f>
        <v>0</v>
      </c>
      <c r="O461">
        <f>IF(Table1342[[#This Row],[Sex]]="male",1,0)</f>
        <v>1</v>
      </c>
      <c r="P461">
        <v>1</v>
      </c>
      <c r="W461" s="5">
        <v>-0.52424560507613449</v>
      </c>
      <c r="X461" s="5">
        <v>7.1240413745364994E-2</v>
      </c>
      <c r="Y461" s="5">
        <v>-1.1059991435067393</v>
      </c>
      <c r="Z461" s="6">
        <f>IF(W461&lt;0,0,W461)</f>
        <v>0</v>
      </c>
      <c r="AA461" s="6">
        <f>IF(X461&lt;0,0,X461)</f>
        <v>7.1240413745364994E-2</v>
      </c>
      <c r="AB461" s="5">
        <f t="shared" si="7"/>
        <v>0</v>
      </c>
      <c r="AC461" s="6">
        <f>Z461+AA461</f>
        <v>7.1240413745364994E-2</v>
      </c>
      <c r="AD461" s="6">
        <f>(Table134[[#This Row],[Survived]]-AC461)^2</f>
        <v>0.86259436905988074</v>
      </c>
      <c r="AK461" s="16"/>
      <c r="AL461" s="16"/>
      <c r="AM461" s="16"/>
      <c r="AN461" s="17"/>
      <c r="AO461" s="17"/>
      <c r="AP461" s="16"/>
      <c r="AQ461" s="17"/>
      <c r="AR461" s="17"/>
    </row>
    <row r="462" spans="1:44" x14ac:dyDescent="0.2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Table1342[[#This Row],[Age]]/$E$1</f>
        <v>0.3125</v>
      </c>
      <c r="J462" s="6">
        <f>LOG10(Table1342[[#This Row],[Fare]]+1)</f>
        <v>1.4913616938342726</v>
      </c>
      <c r="K462">
        <f>IF(Table1342[[#This Row],[Pclass]]=1,1,0)</f>
        <v>0</v>
      </c>
      <c r="L462">
        <f>IF(Table1342[[#This Row],[Pclass]]=2,1,0)</f>
        <v>1</v>
      </c>
      <c r="M462">
        <f>IF(Table1342[[#This Row],[Embarked]]="S",1,0)</f>
        <v>1</v>
      </c>
      <c r="N462">
        <f>IF(Table1342[[#This Row],[Embarked]]="C",1,0)</f>
        <v>0</v>
      </c>
      <c r="O462">
        <f>IF(Table1342[[#This Row],[Sex]]="male",1,0)</f>
        <v>0</v>
      </c>
      <c r="P462">
        <v>1</v>
      </c>
      <c r="W462" s="5">
        <v>0.53036630976371868</v>
      </c>
      <c r="X462" s="5">
        <v>0.35652070252895335</v>
      </c>
      <c r="Y462" s="5">
        <v>0.74271005549212532</v>
      </c>
      <c r="Z462" s="6">
        <f>IF(W462&lt;0,0,W462)</f>
        <v>0.53036630976371868</v>
      </c>
      <c r="AA462" s="6">
        <f>IF(X462&lt;0,0,X462)</f>
        <v>0.35652070252895335</v>
      </c>
      <c r="AB462" s="5">
        <f t="shared" si="7"/>
        <v>0.74271005549212532</v>
      </c>
      <c r="AC462" s="6">
        <f>Z462+AA462</f>
        <v>0.88688701229267197</v>
      </c>
      <c r="AD462" s="6">
        <f>(Table134[[#This Row],[Survived]]-AC462)^2</f>
        <v>1.2794547988078142E-2</v>
      </c>
      <c r="AK462" s="16"/>
      <c r="AL462" s="16"/>
      <c r="AM462" s="16"/>
      <c r="AN462" s="17"/>
      <c r="AO462" s="17"/>
      <c r="AP462" s="16"/>
      <c r="AQ462" s="17"/>
      <c r="AR462" s="17"/>
    </row>
    <row r="463" spans="1:44" x14ac:dyDescent="0.2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Table1342[[#This Row],[Age]]/$E$1</f>
        <v>0.48749999999999999</v>
      </c>
      <c r="J463" s="6">
        <f>LOG10(Table1342[[#This Row],[Fare]]+1)</f>
        <v>2.048765267412167</v>
      </c>
      <c r="K463">
        <f>IF(Table1342[[#This Row],[Pclass]]=1,1,0)</f>
        <v>1</v>
      </c>
      <c r="L463">
        <f>IF(Table1342[[#This Row],[Pclass]]=2,1,0)</f>
        <v>0</v>
      </c>
      <c r="M463">
        <f>IF(Table1342[[#This Row],[Embarked]]="S",1,0)</f>
        <v>0</v>
      </c>
      <c r="N463">
        <f>IF(Table1342[[#This Row],[Embarked]]="C",1,0)</f>
        <v>1</v>
      </c>
      <c r="O463">
        <f>IF(Table1342[[#This Row],[Sex]]="male",1,0)</f>
        <v>0</v>
      </c>
      <c r="P463">
        <v>1</v>
      </c>
      <c r="W463" s="5">
        <v>0.2785121373273724</v>
      </c>
      <c r="X463" s="5">
        <v>0.66054744328517057</v>
      </c>
      <c r="Y463" s="5">
        <v>-0.63922696603276519</v>
      </c>
      <c r="Z463" s="6">
        <f>IF(W463&lt;0,0,W463)</f>
        <v>0.2785121373273724</v>
      </c>
      <c r="AA463" s="6">
        <f>IF(X463&lt;0,0,X463)</f>
        <v>0.66054744328517057</v>
      </c>
      <c r="AB463" s="5">
        <f t="shared" si="7"/>
        <v>0</v>
      </c>
      <c r="AC463" s="6">
        <f>Z463+AA463</f>
        <v>0.93905958061254302</v>
      </c>
      <c r="AD463" s="6">
        <f>(Table134[[#This Row],[Survived]]-AC463)^2</f>
        <v>3.7137347151191425E-3</v>
      </c>
      <c r="AK463" s="16"/>
      <c r="AL463" s="16"/>
      <c r="AM463" s="16"/>
      <c r="AN463" s="17"/>
      <c r="AO463" s="17"/>
      <c r="AP463" s="16"/>
      <c r="AQ463" s="17"/>
      <c r="AR463" s="17"/>
    </row>
    <row r="464" spans="1:44" x14ac:dyDescent="0.2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Table1342[[#This Row],[Age]]/$E$1</f>
        <v>0.67500000000000004</v>
      </c>
      <c r="J464" s="6">
        <f>LOG10(Table1342[[#This Row],[Fare]]+1)</f>
        <v>1.4313637641589874</v>
      </c>
      <c r="K464">
        <f>IF(Table1342[[#This Row],[Pclass]]=1,1,0)</f>
        <v>0</v>
      </c>
      <c r="L464">
        <f>IF(Table1342[[#This Row],[Pclass]]=2,1,0)</f>
        <v>1</v>
      </c>
      <c r="M464">
        <f>IF(Table1342[[#This Row],[Embarked]]="S",1,0)</f>
        <v>1</v>
      </c>
      <c r="N464">
        <f>IF(Table1342[[#This Row],[Embarked]]="C",1,0)</f>
        <v>0</v>
      </c>
      <c r="O464">
        <f>IF(Table1342[[#This Row],[Sex]]="male",1,0)</f>
        <v>1</v>
      </c>
      <c r="P464">
        <v>1</v>
      </c>
      <c r="W464" s="5">
        <v>0.10142450318741916</v>
      </c>
      <c r="X464" s="5">
        <v>-0.13930874473806643</v>
      </c>
      <c r="Y464" s="5">
        <v>-0.14902703090585356</v>
      </c>
      <c r="Z464" s="6">
        <f>IF(W464&lt;0,0,W464)</f>
        <v>0.10142450318741916</v>
      </c>
      <c r="AA464" s="6">
        <f>IF(X464&lt;0,0,X464)</f>
        <v>0</v>
      </c>
      <c r="AB464" s="5">
        <f t="shared" si="7"/>
        <v>0</v>
      </c>
      <c r="AC464" s="6">
        <f>Z464+AA464</f>
        <v>0.10142450318741916</v>
      </c>
      <c r="AD464" s="6">
        <f>(Table134[[#This Row],[Survived]]-AC464)^2</f>
        <v>1.0286929846814799E-2</v>
      </c>
      <c r="AK464" s="16"/>
      <c r="AL464" s="16"/>
      <c r="AM464" s="16"/>
      <c r="AN464" s="17"/>
      <c r="AO464" s="17"/>
      <c r="AP464" s="16"/>
      <c r="AQ464" s="17"/>
      <c r="AR464" s="17"/>
    </row>
    <row r="465" spans="1:44" x14ac:dyDescent="0.2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Table1342[[#This Row],[Age]]/$E$1</f>
        <v>0.45</v>
      </c>
      <c r="J465" s="6">
        <f>LOG10(Table1342[[#This Row],[Fare]]+1)</f>
        <v>1.6141059109580307</v>
      </c>
      <c r="K465">
        <f>IF(Table1342[[#This Row],[Pclass]]=1,1,0)</f>
        <v>1</v>
      </c>
      <c r="L465">
        <f>IF(Table1342[[#This Row],[Pclass]]=2,1,0)</f>
        <v>0</v>
      </c>
      <c r="M465">
        <f>IF(Table1342[[#This Row],[Embarked]]="S",1,0)</f>
        <v>0</v>
      </c>
      <c r="N465">
        <f>IF(Table1342[[#This Row],[Embarked]]="C",1,0)</f>
        <v>1</v>
      </c>
      <c r="O465">
        <f>IF(Table1342[[#This Row],[Sex]]="male",1,0)</f>
        <v>1</v>
      </c>
      <c r="P465">
        <v>1</v>
      </c>
      <c r="W465" s="5">
        <v>-0.3927736347121823</v>
      </c>
      <c r="X465" s="5">
        <v>0.52610944636713275</v>
      </c>
      <c r="Y465" s="5">
        <v>-1.1711226502763246</v>
      </c>
      <c r="Z465" s="6">
        <f>IF(W465&lt;0,0,W465)</f>
        <v>0</v>
      </c>
      <c r="AA465" s="6">
        <f>IF(X465&lt;0,0,X465)</f>
        <v>0.52610944636713275</v>
      </c>
      <c r="AB465" s="5">
        <f t="shared" si="7"/>
        <v>0</v>
      </c>
      <c r="AC465" s="6">
        <f>Z465+AA465</f>
        <v>0.52610944636713275</v>
      </c>
      <c r="AD465" s="6">
        <f>(Table134[[#This Row],[Survived]]-AC465)^2</f>
        <v>0.27679114955673095</v>
      </c>
      <c r="AK465" s="16"/>
      <c r="AL465" s="16"/>
      <c r="AM465" s="16"/>
      <c r="AN465" s="17"/>
      <c r="AO465" s="17"/>
      <c r="AP465" s="16"/>
      <c r="AQ465" s="17"/>
      <c r="AR465" s="17"/>
    </row>
    <row r="466" spans="1:44" x14ac:dyDescent="0.2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Table1342[[#This Row],[Age]]/$E$1</f>
        <v>0.22500000000000001</v>
      </c>
      <c r="J466" s="6">
        <f>LOG10(Table1342[[#This Row],[Fare]]+1)</f>
        <v>1.9066043717249803</v>
      </c>
      <c r="K466">
        <f>IF(Table1342[[#This Row],[Pclass]]=1,1,0)</f>
        <v>1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>
        <f>IF(Table1342[[#This Row],[Sex]]="male",1,0)</f>
        <v>0</v>
      </c>
      <c r="P466">
        <v>1</v>
      </c>
      <c r="W466" s="5">
        <v>0.14053724865071349</v>
      </c>
      <c r="X466" s="5">
        <v>0.88446107642806271</v>
      </c>
      <c r="Y466" s="5">
        <v>-0.31996637137366002</v>
      </c>
      <c r="Z466" s="6">
        <f>IF(W466&lt;0,0,W466)</f>
        <v>0.14053724865071349</v>
      </c>
      <c r="AA466" s="6">
        <f>IF(X466&lt;0,0,X466)</f>
        <v>0.88446107642806271</v>
      </c>
      <c r="AB466" s="5">
        <f t="shared" si="7"/>
        <v>0</v>
      </c>
      <c r="AC466" s="6">
        <f>Z466+AA466</f>
        <v>1.0249983250787762</v>
      </c>
      <c r="AD466" s="6">
        <f>(Table134[[#This Row],[Survived]]-AC466)^2</f>
        <v>6.2491625674417084E-4</v>
      </c>
      <c r="AK466" s="16"/>
      <c r="AL466" s="16"/>
      <c r="AM466" s="16"/>
      <c r="AN466" s="17"/>
      <c r="AO466" s="17"/>
      <c r="AP466" s="16"/>
      <c r="AQ466" s="17"/>
      <c r="AR466" s="17"/>
    </row>
    <row r="467" spans="1:44" x14ac:dyDescent="0.2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Table1342[[#This Row],[Age]]/$E$1</f>
        <v>0.58750000000000002</v>
      </c>
      <c r="J467" s="6">
        <f>LOG10(Table1342[[#This Row],[Fare]]+1)</f>
        <v>1.2041199826559248</v>
      </c>
      <c r="K467">
        <f>IF(Table1342[[#This Row],[Pclass]]=1,1,0)</f>
        <v>0</v>
      </c>
      <c r="L467">
        <f>IF(Table1342[[#This Row],[Pclass]]=2,1,0)</f>
        <v>1</v>
      </c>
      <c r="M467">
        <f>IF(Table1342[[#This Row],[Embarked]]="S",1,0)</f>
        <v>1</v>
      </c>
      <c r="N467">
        <f>IF(Table1342[[#This Row],[Embarked]]="C",1,0)</f>
        <v>0</v>
      </c>
      <c r="O467">
        <f>IF(Table1342[[#This Row],[Sex]]="male",1,0)</f>
        <v>1</v>
      </c>
      <c r="P467">
        <v>1</v>
      </c>
      <c r="W467" s="5">
        <v>6.9787372793210484E-2</v>
      </c>
      <c r="X467" s="5">
        <v>-7.0539905877413323E-2</v>
      </c>
      <c r="Y467" s="5">
        <v>-6.1700562144174076E-3</v>
      </c>
      <c r="Z467" s="6">
        <f>IF(W467&lt;0,0,W467)</f>
        <v>6.9787372793210484E-2</v>
      </c>
      <c r="AA467" s="6">
        <f>IF(X467&lt;0,0,X467)</f>
        <v>0</v>
      </c>
      <c r="AB467" s="5">
        <f t="shared" si="7"/>
        <v>0</v>
      </c>
      <c r="AC467" s="6">
        <f>Z467+AA467</f>
        <v>6.9787372793210484E-2</v>
      </c>
      <c r="AD467" s="6">
        <f>(Table134[[#This Row],[Survived]]-AC467)^2</f>
        <v>4.8702774013785347E-3</v>
      </c>
      <c r="AK467" s="16"/>
      <c r="AL467" s="16"/>
      <c r="AM467" s="16"/>
      <c r="AN467" s="17"/>
      <c r="AO467" s="17"/>
      <c r="AP467" s="16"/>
      <c r="AQ467" s="17"/>
      <c r="AR467" s="17"/>
    </row>
    <row r="468" spans="1:44" x14ac:dyDescent="0.2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Table1342[[#This Row],[Age]]/$E$1</f>
        <v>0.75</v>
      </c>
      <c r="J468" s="6">
        <f>LOG10(Table1342[[#This Row],[Fare]]+1)</f>
        <v>1.9041743682841634</v>
      </c>
      <c r="K468">
        <f>IF(Table1342[[#This Row],[Pclass]]=1,1,0)</f>
        <v>1</v>
      </c>
      <c r="L468">
        <f>IF(Table1342[[#This Row],[Pclass]]=2,1,0)</f>
        <v>0</v>
      </c>
      <c r="M468">
        <f>IF(Table1342[[#This Row],[Embarked]]="S",1,0)</f>
        <v>0</v>
      </c>
      <c r="N468">
        <f>IF(Table1342[[#This Row],[Embarked]]="C",1,0)</f>
        <v>1</v>
      </c>
      <c r="O468">
        <f>IF(Table1342[[#This Row],[Sex]]="male",1,0)</f>
        <v>1</v>
      </c>
      <c r="P468">
        <v>1</v>
      </c>
      <c r="W468" s="5">
        <v>-0.19606503458811594</v>
      </c>
      <c r="X468" s="5">
        <v>0.19441139964722254</v>
      </c>
      <c r="Y468" s="5">
        <v>-1.1856536390012975</v>
      </c>
      <c r="Z468" s="6">
        <f>IF(W468&lt;0,0,W468)</f>
        <v>0</v>
      </c>
      <c r="AA468" s="6">
        <f>IF(X468&lt;0,0,X468)</f>
        <v>0.19441139964722254</v>
      </c>
      <c r="AB468" s="5">
        <f t="shared" si="7"/>
        <v>0</v>
      </c>
      <c r="AC468" s="6">
        <f>Z468+AA468</f>
        <v>0.19441139964722254</v>
      </c>
      <c r="AD468" s="6">
        <f>(Table134[[#This Row],[Survived]]-AC468)^2</f>
        <v>0.64897299301834699</v>
      </c>
      <c r="AK468" s="16"/>
      <c r="AL468" s="16"/>
      <c r="AM468" s="16"/>
      <c r="AN468" s="17"/>
      <c r="AO468" s="17"/>
      <c r="AP468" s="16"/>
      <c r="AQ468" s="17"/>
      <c r="AR468" s="17"/>
    </row>
    <row r="469" spans="1:44" x14ac:dyDescent="0.2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Table1342[[#This Row],[Age]]/$E$1</f>
        <v>0.27500000000000002</v>
      </c>
      <c r="J469" s="6">
        <f>LOG10(Table1342[[#This Row],[Fare]]+1)</f>
        <v>0.9566485792052033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1</v>
      </c>
      <c r="N469">
        <f>IF(Table1342[[#This Row],[Embarked]]="C",1,0)</f>
        <v>0</v>
      </c>
      <c r="O469">
        <f>IF(Table1342[[#This Row],[Sex]]="male",1,0)</f>
        <v>1</v>
      </c>
      <c r="P469">
        <v>1</v>
      </c>
      <c r="W469" s="5">
        <v>-0.61809269868203942</v>
      </c>
      <c r="X469" s="5">
        <v>0.19289164757490873</v>
      </c>
      <c r="Y469" s="5">
        <v>-1.0479050876435003</v>
      </c>
      <c r="Z469" s="6">
        <f>IF(W469&lt;0,0,W469)</f>
        <v>0</v>
      </c>
      <c r="AA469" s="6">
        <f>IF(X469&lt;0,0,X469)</f>
        <v>0.19289164757490873</v>
      </c>
      <c r="AB469" s="5">
        <f t="shared" si="7"/>
        <v>0</v>
      </c>
      <c r="AC469" s="6">
        <f>Z469+AA469</f>
        <v>0.19289164757490873</v>
      </c>
      <c r="AD469" s="6">
        <f>(Table134[[#This Row],[Survived]]-AC469)^2</f>
        <v>3.7207187704162793E-2</v>
      </c>
      <c r="AK469" s="16"/>
      <c r="AL469" s="16"/>
      <c r="AM469" s="16"/>
      <c r="AN469" s="17"/>
      <c r="AO469" s="17"/>
      <c r="AP469" s="16"/>
      <c r="AQ469" s="17"/>
      <c r="AR469" s="17"/>
    </row>
    <row r="470" spans="1:44" x14ac:dyDescent="0.2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Table1342[[#This Row],[Age]]/$E$1</f>
        <v>0.4375</v>
      </c>
      <c r="J470" s="6">
        <f>LOG10(Table1342[[#This Row],[Fare]]+1)</f>
        <v>0.90982336965091204</v>
      </c>
      <c r="K470">
        <f>IF(Table1342[[#This Row],[Pclass]]=1,1,0)</f>
        <v>0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>
        <f>IF(Table1342[[#This Row],[Sex]]="male",1,0)</f>
        <v>1</v>
      </c>
      <c r="P470">
        <v>1</v>
      </c>
      <c r="W470" s="5">
        <v>-0.49035752499057839</v>
      </c>
      <c r="X470" s="5">
        <v>3.1985974161135133E-2</v>
      </c>
      <c r="Y470" s="5">
        <v>-1.1062215256581138</v>
      </c>
      <c r="Z470" s="6">
        <f>IF(W470&lt;0,0,W470)</f>
        <v>0</v>
      </c>
      <c r="AA470" s="6">
        <f>IF(X470&lt;0,0,X470)</f>
        <v>3.1985974161135133E-2</v>
      </c>
      <c r="AB470" s="5">
        <f t="shared" si="7"/>
        <v>0</v>
      </c>
      <c r="AC470" s="6">
        <f>Z470+AA470</f>
        <v>3.1985974161135133E-2</v>
      </c>
      <c r="AD470" s="6">
        <f>(Table134[[#This Row],[Survived]]-AC470)^2</f>
        <v>1.0231025430368045E-3</v>
      </c>
      <c r="AK470" s="16"/>
      <c r="AL470" s="16"/>
      <c r="AM470" s="16"/>
      <c r="AN470" s="17"/>
      <c r="AO470" s="17"/>
      <c r="AP470" s="16"/>
      <c r="AQ470" s="17"/>
      <c r="AR470" s="17"/>
    </row>
    <row r="471" spans="1:44" x14ac:dyDescent="0.2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Table1342[[#This Row],[Age]]/$E$1</f>
        <v>0.65</v>
      </c>
      <c r="J471" s="6">
        <f>LOG10(Table1342[[#This Row],[Fare]]+1)</f>
        <v>1.8990907781931157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>
        <f>IF(Table1342[[#This Row],[Sex]]="male",1,0)</f>
        <v>0</v>
      </c>
      <c r="P471">
        <v>1</v>
      </c>
      <c r="W471" s="5">
        <v>0.45401589598359304</v>
      </c>
      <c r="X471" s="5">
        <v>0.47555433617693088</v>
      </c>
      <c r="Y471" s="5">
        <v>-0.8039091628833932</v>
      </c>
      <c r="Z471" s="6">
        <f>IF(W471&lt;0,0,W471)</f>
        <v>0.45401589598359304</v>
      </c>
      <c r="AA471" s="6">
        <f>IF(X471&lt;0,0,X471)</f>
        <v>0.47555433617693088</v>
      </c>
      <c r="AB471" s="5">
        <f t="shared" si="7"/>
        <v>0</v>
      </c>
      <c r="AC471" s="6">
        <f>Z471+AA471</f>
        <v>0.92957023216052392</v>
      </c>
      <c r="AD471" s="6">
        <f>(Table134[[#This Row],[Survived]]-AC471)^2</f>
        <v>4.9603521979224982E-3</v>
      </c>
      <c r="AK471" s="16"/>
      <c r="AL471" s="16"/>
      <c r="AM471" s="16"/>
      <c r="AN471" s="17"/>
      <c r="AO471" s="17"/>
      <c r="AP471" s="16"/>
      <c r="AQ471" s="17"/>
      <c r="AR471" s="17"/>
    </row>
    <row r="472" spans="1:44" x14ac:dyDescent="0.2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Table1342[[#This Row],[Age]]/$E$1</f>
        <v>0.58750000000000002</v>
      </c>
      <c r="J472" s="6">
        <f>LOG10(Table1342[[#This Row],[Fare]]+1)</f>
        <v>0.91645394854992512</v>
      </c>
      <c r="K472">
        <f>IF(Table1342[[#This Row],[Pclass]]=1,1,0)</f>
        <v>0</v>
      </c>
      <c r="L472">
        <f>IF(Table1342[[#This Row],[Pclass]]=2,1,0)</f>
        <v>0</v>
      </c>
      <c r="M472">
        <f>IF(Table1342[[#This Row],[Embarked]]="S",1,0)</f>
        <v>1</v>
      </c>
      <c r="N472">
        <f>IF(Table1342[[#This Row],[Embarked]]="C",1,0)</f>
        <v>0</v>
      </c>
      <c r="O472">
        <f>IF(Table1342[[#This Row],[Sex]]="male",1,0)</f>
        <v>1</v>
      </c>
      <c r="P472">
        <v>1</v>
      </c>
      <c r="W472" s="5">
        <v>-0.37978299190291287</v>
      </c>
      <c r="X472" s="5">
        <v>-0.11301294458109301</v>
      </c>
      <c r="Y472" s="5">
        <v>-1.182061747272906</v>
      </c>
      <c r="Z472" s="6">
        <f>IF(W472&lt;0,0,W472)</f>
        <v>0</v>
      </c>
      <c r="AA472" s="6">
        <f>IF(X472&lt;0,0,X472)</f>
        <v>0</v>
      </c>
      <c r="AB472" s="5">
        <f t="shared" si="7"/>
        <v>0</v>
      </c>
      <c r="AC472" s="6">
        <f>Z472+AA472</f>
        <v>0</v>
      </c>
      <c r="AD472" s="6">
        <f>(Table134[[#This Row],[Survived]]-AC472)^2</f>
        <v>0</v>
      </c>
      <c r="AK472" s="16"/>
      <c r="AL472" s="16"/>
      <c r="AM472" s="16"/>
      <c r="AN472" s="17"/>
      <c r="AO472" s="17"/>
      <c r="AP472" s="16"/>
      <c r="AQ472" s="17"/>
      <c r="AR472" s="17"/>
    </row>
    <row r="473" spans="1:44" x14ac:dyDescent="0.2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Table1342[[#This Row],[Age]]/$E$1</f>
        <v>0.46250000000000002</v>
      </c>
      <c r="J473" s="6">
        <f>LOG10(Table1342[[#This Row],[Fare]]+1)</f>
        <v>1.4313637641589874</v>
      </c>
      <c r="K473">
        <f>IF(Table1342[[#This Row],[Pclass]]=1,1,0)</f>
        <v>0</v>
      </c>
      <c r="L473">
        <f>IF(Table1342[[#This Row],[Pclass]]=2,1,0)</f>
        <v>1</v>
      </c>
      <c r="M473">
        <f>IF(Table1342[[#This Row],[Embarked]]="S",1,0)</f>
        <v>1</v>
      </c>
      <c r="N473">
        <f>IF(Table1342[[#This Row],[Embarked]]="C",1,0)</f>
        <v>0</v>
      </c>
      <c r="O473">
        <f>IF(Table1342[[#This Row],[Sex]]="male",1,0)</f>
        <v>1</v>
      </c>
      <c r="P473">
        <v>1</v>
      </c>
      <c r="W473" s="5">
        <v>-7.6826870980627182E-3</v>
      </c>
      <c r="X473" s="5">
        <v>-1.1331584030939035E-2</v>
      </c>
      <c r="Y473" s="5">
        <v>6.184961659684024E-2</v>
      </c>
      <c r="Z473" s="6">
        <f>IF(W473&lt;0,0,W473)</f>
        <v>0</v>
      </c>
      <c r="AA473" s="6">
        <f>IF(X473&lt;0,0,X473)</f>
        <v>0</v>
      </c>
      <c r="AB473" s="5">
        <f t="shared" si="7"/>
        <v>6.184961659684024E-2</v>
      </c>
      <c r="AC473" s="6">
        <f>Z473+AA473</f>
        <v>0</v>
      </c>
      <c r="AD473" s="6">
        <f>(Table134[[#This Row],[Survived]]-AC473)^2</f>
        <v>0</v>
      </c>
      <c r="AK473" s="16"/>
      <c r="AL473" s="16"/>
      <c r="AM473" s="16"/>
      <c r="AN473" s="17"/>
      <c r="AO473" s="17"/>
      <c r="AP473" s="16"/>
      <c r="AQ473" s="17"/>
      <c r="AR473" s="17"/>
    </row>
    <row r="474" spans="1:44" x14ac:dyDescent="0.2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Table1342[[#This Row],[Age]]/$E$1</f>
        <v>0.45</v>
      </c>
      <c r="J474" s="6">
        <f>LOG10(Table1342[[#This Row],[Fare]]+1)</f>
        <v>1.4005379893919461</v>
      </c>
      <c r="K474">
        <f>IF(Table1342[[#This Row],[Pclass]]=1,1,0)</f>
        <v>0</v>
      </c>
      <c r="L474">
        <f>IF(Table1342[[#This Row],[Pclass]]=2,1,0)</f>
        <v>0</v>
      </c>
      <c r="M474">
        <f>IF(Table1342[[#This Row],[Embarked]]="S",1,0)</f>
        <v>1</v>
      </c>
      <c r="N474">
        <f>IF(Table1342[[#This Row],[Embarked]]="C",1,0)</f>
        <v>0</v>
      </c>
      <c r="O474">
        <f>IF(Table1342[[#This Row],[Sex]]="male",1,0)</f>
        <v>1</v>
      </c>
      <c r="P474">
        <v>1</v>
      </c>
      <c r="W474" s="5">
        <v>-0.5369737400847131</v>
      </c>
      <c r="X474" s="5">
        <v>-6.6930618001547204E-3</v>
      </c>
      <c r="Y474" s="5">
        <v>-1.0695847506897078</v>
      </c>
      <c r="Z474" s="6">
        <f>IF(W474&lt;0,0,W474)</f>
        <v>0</v>
      </c>
      <c r="AA474" s="6">
        <f>IF(X474&lt;0,0,X474)</f>
        <v>0</v>
      </c>
      <c r="AB474" s="5">
        <f t="shared" si="7"/>
        <v>0</v>
      </c>
      <c r="AC474" s="6">
        <f>Z474+AA474</f>
        <v>0</v>
      </c>
      <c r="AD474" s="6">
        <f>(Table134[[#This Row],[Survived]]-AC474)^2</f>
        <v>0</v>
      </c>
      <c r="AK474" s="16"/>
      <c r="AL474" s="16"/>
      <c r="AM474" s="16"/>
      <c r="AN474" s="17"/>
      <c r="AO474" s="17"/>
      <c r="AP474" s="16"/>
      <c r="AQ474" s="17"/>
      <c r="AR474" s="17"/>
    </row>
    <row r="475" spans="1:44" x14ac:dyDescent="0.2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Table1342[[#This Row],[Age]]/$E$1</f>
        <v>0.61250000000000004</v>
      </c>
      <c r="J475" s="6">
        <f>LOG10(Table1342[[#This Row],[Fare]]+1)</f>
        <v>0</v>
      </c>
      <c r="K475">
        <f>IF(Table1342[[#This Row],[Pclass]]=1,1,0)</f>
        <v>0</v>
      </c>
      <c r="L475">
        <f>IF(Table1342[[#This Row],[Pclass]]=2,1,0)</f>
        <v>0</v>
      </c>
      <c r="M475">
        <f>IF(Table1342[[#This Row],[Embarked]]="S",1,0)</f>
        <v>1</v>
      </c>
      <c r="N475">
        <f>IF(Table1342[[#This Row],[Embarked]]="C",1,0)</f>
        <v>0</v>
      </c>
      <c r="O475">
        <f>IF(Table1342[[#This Row],[Sex]]="male",1,0)</f>
        <v>1</v>
      </c>
      <c r="P475">
        <v>1</v>
      </c>
      <c r="W475" s="5">
        <v>-0.22635599590427716</v>
      </c>
      <c r="X475" s="5">
        <v>-0.20213787491978719</v>
      </c>
      <c r="Y475" s="5">
        <v>-0.78961439225400776</v>
      </c>
      <c r="Z475" s="6">
        <f>IF(W475&lt;0,0,W475)</f>
        <v>0</v>
      </c>
      <c r="AA475" s="6">
        <f>IF(X475&lt;0,0,X475)</f>
        <v>0</v>
      </c>
      <c r="AB475" s="5">
        <f t="shared" si="7"/>
        <v>0</v>
      </c>
      <c r="AC475" s="6">
        <f>Z475+AA475</f>
        <v>0</v>
      </c>
      <c r="AD475" s="6">
        <f>(Table134[[#This Row],[Survived]]-AC475)^2</f>
        <v>0</v>
      </c>
      <c r="AK475" s="16"/>
      <c r="AL475" s="16"/>
      <c r="AM475" s="16"/>
      <c r="AN475" s="17"/>
      <c r="AO475" s="17"/>
      <c r="AP475" s="16"/>
      <c r="AQ475" s="17"/>
      <c r="AR475" s="17"/>
    </row>
    <row r="476" spans="1:44" x14ac:dyDescent="0.2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Table1342[[#This Row],[Age]]/$E$1</f>
        <v>0.61250000000000004</v>
      </c>
      <c r="J476" s="6">
        <f>LOG10(Table1342[[#This Row],[Fare]]+1)</f>
        <v>1.7628975309505581</v>
      </c>
      <c r="K476">
        <f>IF(Table1342[[#This Row],[Pclass]]=1,1,0)</f>
        <v>1</v>
      </c>
      <c r="L476">
        <f>IF(Table1342[[#This Row],[Pclass]]=2,1,0)</f>
        <v>0</v>
      </c>
      <c r="M476">
        <f>IF(Table1342[[#This Row],[Embarked]]="S",1,0)</f>
        <v>0</v>
      </c>
      <c r="N476">
        <f>IF(Table1342[[#This Row],[Embarked]]="C",1,0)</f>
        <v>1</v>
      </c>
      <c r="O476">
        <f>IF(Table1342[[#This Row],[Sex]]="male",1,0)</f>
        <v>1</v>
      </c>
      <c r="P476">
        <v>1</v>
      </c>
      <c r="W476" s="5">
        <v>-0.24489694246223501</v>
      </c>
      <c r="X476" s="5">
        <v>0.30094946194467431</v>
      </c>
      <c r="Y476" s="5">
        <v>-1.2082174047620662</v>
      </c>
      <c r="Z476" s="6">
        <f>IF(W476&lt;0,0,W476)</f>
        <v>0</v>
      </c>
      <c r="AA476" s="6">
        <f>IF(X476&lt;0,0,X476)</f>
        <v>0.30094946194467431</v>
      </c>
      <c r="AB476" s="5">
        <f t="shared" si="7"/>
        <v>0</v>
      </c>
      <c r="AC476" s="6">
        <f>Z476+AA476</f>
        <v>0.30094946194467431</v>
      </c>
      <c r="AD476" s="6">
        <f>(Table134[[#This Row],[Survived]]-AC476)^2</f>
        <v>0.48867165475544033</v>
      </c>
      <c r="AK476" s="16"/>
      <c r="AL476" s="16"/>
      <c r="AM476" s="16"/>
      <c r="AN476" s="17"/>
      <c r="AO476" s="17"/>
      <c r="AP476" s="16"/>
      <c r="AQ476" s="17"/>
      <c r="AR476" s="17"/>
    </row>
    <row r="477" spans="1:44" x14ac:dyDescent="0.2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Table1342[[#This Row],[Age]]/$E$1</f>
        <v>0.3</v>
      </c>
      <c r="J477" s="6">
        <f>LOG10(Table1342[[#This Row],[Fare]]+1)</f>
        <v>1.4471580313422192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>
        <f>IF(Table1342[[#This Row],[Sex]]="male",1,0)</f>
        <v>0</v>
      </c>
      <c r="P477">
        <v>1</v>
      </c>
      <c r="W477" s="5">
        <v>0.57649611017489821</v>
      </c>
      <c r="X477" s="5">
        <v>0.28741069944650982</v>
      </c>
      <c r="Y477" s="5">
        <v>0.87588466237482687</v>
      </c>
      <c r="Z477" s="6">
        <f>IF(W477&lt;0,0,W477)</f>
        <v>0.57649611017489821</v>
      </c>
      <c r="AA477" s="6">
        <f>IF(X477&lt;0,0,X477)</f>
        <v>0.28741069944650982</v>
      </c>
      <c r="AB477" s="5">
        <f t="shared" si="7"/>
        <v>0.87588466237482687</v>
      </c>
      <c r="AC477" s="6">
        <f>Z477+AA477</f>
        <v>0.86390680962140798</v>
      </c>
      <c r="AD477" s="6">
        <f>(Table134[[#This Row],[Survived]]-AC477)^2</f>
        <v>1.8521356467423693E-2</v>
      </c>
      <c r="AK477" s="16"/>
      <c r="AL477" s="16"/>
      <c r="AM477" s="16"/>
      <c r="AN477" s="17"/>
      <c r="AO477" s="17"/>
      <c r="AP477" s="16"/>
      <c r="AQ477" s="17"/>
      <c r="AR477" s="17"/>
    </row>
    <row r="478" spans="1:44" x14ac:dyDescent="0.2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Table1342[[#This Row],[Age]]/$E$1</f>
        <v>0.55000000000000004</v>
      </c>
      <c r="J478" s="6">
        <f>LOG10(Table1342[[#This Row],[Fare]]+1)</f>
        <v>0.9566485792052033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>
        <f>IF(Table1342[[#This Row],[Sex]]="male",1,0)</f>
        <v>1</v>
      </c>
      <c r="P478">
        <v>1</v>
      </c>
      <c r="W478" s="5">
        <v>-0.41358423390462473</v>
      </c>
      <c r="X478" s="5">
        <v>-7.3800289843126587E-2</v>
      </c>
      <c r="Y478" s="5">
        <v>-1.181578790615976</v>
      </c>
      <c r="Z478" s="6">
        <f>IF(W478&lt;0,0,W478)</f>
        <v>0</v>
      </c>
      <c r="AA478" s="6">
        <f>IF(X478&lt;0,0,X478)</f>
        <v>0</v>
      </c>
      <c r="AB478" s="5">
        <f t="shared" si="7"/>
        <v>0</v>
      </c>
      <c r="AC478" s="6">
        <f>Z478+AA478</f>
        <v>0</v>
      </c>
      <c r="AD478" s="6">
        <f>(Table134[[#This Row],[Survived]]-AC478)^2</f>
        <v>0</v>
      </c>
      <c r="AK478" s="16"/>
      <c r="AL478" s="16"/>
      <c r="AM478" s="16"/>
      <c r="AN478" s="17"/>
      <c r="AO478" s="17"/>
      <c r="AP478" s="16"/>
      <c r="AQ478" s="17"/>
      <c r="AR478" s="17"/>
    </row>
    <row r="479" spans="1:44" x14ac:dyDescent="0.2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Table1342[[#This Row],[Age]]/$E$1</f>
        <v>0.4375</v>
      </c>
      <c r="J479" s="6">
        <f>LOG10(Table1342[[#This Row],[Fare]]+1)</f>
        <v>1.4401216031878039</v>
      </c>
      <c r="K479">
        <f>IF(Table1342[[#This Row],[Pclass]]=1,1,0)</f>
        <v>1</v>
      </c>
      <c r="L479">
        <f>IF(Table1342[[#This Row],[Pclass]]=2,1,0)</f>
        <v>0</v>
      </c>
      <c r="M479">
        <f>IF(Table1342[[#This Row],[Embarked]]="S",1,0)</f>
        <v>0</v>
      </c>
      <c r="N479">
        <f>IF(Table1342[[#This Row],[Embarked]]="C",1,0)</f>
        <v>1</v>
      </c>
      <c r="O479">
        <f>IF(Table1342[[#This Row],[Sex]]="male",1,0)</f>
        <v>1</v>
      </c>
      <c r="P479">
        <v>1</v>
      </c>
      <c r="W479" s="5">
        <v>-0.37647164731559546</v>
      </c>
      <c r="X479" s="5">
        <v>0.52591461628841096</v>
      </c>
      <c r="Y479" s="5">
        <v>-1.088235331284416</v>
      </c>
      <c r="Z479" s="6">
        <f>IF(W479&lt;0,0,W479)</f>
        <v>0</v>
      </c>
      <c r="AA479" s="6">
        <f>IF(X479&lt;0,0,X479)</f>
        <v>0.52591461628841096</v>
      </c>
      <c r="AB479" s="5">
        <f t="shared" si="7"/>
        <v>0</v>
      </c>
      <c r="AC479" s="6">
        <f>Z479+AA479</f>
        <v>0.52591461628841096</v>
      </c>
      <c r="AD479" s="6">
        <f>(Table134[[#This Row],[Survived]]-AC479)^2</f>
        <v>0.22475695104896462</v>
      </c>
      <c r="AK479" s="16"/>
      <c r="AL479" s="16"/>
      <c r="AM479" s="16"/>
      <c r="AN479" s="17"/>
      <c r="AO479" s="17"/>
      <c r="AP479" s="16"/>
      <c r="AQ479" s="17"/>
      <c r="AR479" s="17"/>
    </row>
    <row r="480" spans="1:44" x14ac:dyDescent="0.2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Table1342[[#This Row],[Age]]/$E$1</f>
        <v>0.45</v>
      </c>
      <c r="J480" s="6">
        <f>LOG10(Table1342[[#This Row],[Fare]]+1)</f>
        <v>1.2187979981117376</v>
      </c>
      <c r="K480">
        <f>IF(Table1342[[#This Row],[Pclass]]=1,1,0)</f>
        <v>0</v>
      </c>
      <c r="L480">
        <f>IF(Table1342[[#This Row],[Pclass]]=2,1,0)</f>
        <v>0</v>
      </c>
      <c r="M480">
        <f>IF(Table1342[[#This Row],[Embarked]]="S",1,0)</f>
        <v>1</v>
      </c>
      <c r="N480">
        <f>IF(Table1342[[#This Row],[Embarked]]="C",1,0)</f>
        <v>0</v>
      </c>
      <c r="O480">
        <f>IF(Table1342[[#This Row],[Sex]]="male",1,0)</f>
        <v>1</v>
      </c>
      <c r="P480">
        <v>1</v>
      </c>
      <c r="W480" s="5">
        <v>-0.47759818440851542</v>
      </c>
      <c r="X480" s="5">
        <v>-3.6365550637389443E-2</v>
      </c>
      <c r="Y480" s="5">
        <v>-1.141121543705218</v>
      </c>
      <c r="Z480" s="6">
        <f>IF(W480&lt;0,0,W480)</f>
        <v>0</v>
      </c>
      <c r="AA480" s="6">
        <f>IF(X480&lt;0,0,X480)</f>
        <v>0</v>
      </c>
      <c r="AB480" s="5">
        <f t="shared" si="7"/>
        <v>0</v>
      </c>
      <c r="AC480" s="6">
        <f>Z480+AA480</f>
        <v>0</v>
      </c>
      <c r="AD480" s="6">
        <f>(Table134[[#This Row],[Survived]]-AC480)^2</f>
        <v>0</v>
      </c>
      <c r="AK480" s="16"/>
      <c r="AL480" s="16"/>
      <c r="AM480" s="16"/>
      <c r="AN480" s="17"/>
      <c r="AO480" s="17"/>
      <c r="AP480" s="16"/>
      <c r="AQ480" s="17"/>
      <c r="AR480" s="17"/>
    </row>
    <row r="481" spans="1:44" x14ac:dyDescent="0.2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Table1342[[#This Row],[Age]]/$E$1</f>
        <v>0.375</v>
      </c>
      <c r="J481" s="6">
        <f>LOG10(Table1342[[#This Row],[Fare]]+1)</f>
        <v>0.94918501031343461</v>
      </c>
      <c r="K481">
        <f>IF(Table1342[[#This Row],[Pclass]]=1,1,0)</f>
        <v>0</v>
      </c>
      <c r="L481">
        <f>IF(Table1342[[#This Row],[Pclass]]=2,1,0)</f>
        <v>0</v>
      </c>
      <c r="M481">
        <f>IF(Table1342[[#This Row],[Embarked]]="S",1,0)</f>
        <v>1</v>
      </c>
      <c r="N481">
        <f>IF(Table1342[[#This Row],[Embarked]]="C",1,0)</f>
        <v>0</v>
      </c>
      <c r="O481">
        <f>IF(Table1342[[#This Row],[Sex]]="male",1,0)</f>
        <v>1</v>
      </c>
      <c r="P481">
        <v>1</v>
      </c>
      <c r="W481" s="5">
        <v>-0.54262789011042867</v>
      </c>
      <c r="X481" s="5">
        <v>9.538437909102726E-2</v>
      </c>
      <c r="Y481" s="5">
        <v>-1.0932186626543998</v>
      </c>
      <c r="Z481" s="6">
        <f>IF(W481&lt;0,0,W481)</f>
        <v>0</v>
      </c>
      <c r="AA481" s="6">
        <f>IF(X481&lt;0,0,X481)</f>
        <v>9.538437909102726E-2</v>
      </c>
      <c r="AB481" s="5">
        <f t="shared" si="7"/>
        <v>0</v>
      </c>
      <c r="AC481" s="6">
        <f>Z481+AA481</f>
        <v>9.538437909102726E-2</v>
      </c>
      <c r="AD481" s="6">
        <f>(Table134[[#This Row],[Survived]]-AC481)^2</f>
        <v>9.0981797745807984E-3</v>
      </c>
      <c r="AK481" s="16"/>
      <c r="AL481" s="16"/>
      <c r="AM481" s="16"/>
      <c r="AN481" s="17"/>
      <c r="AO481" s="17"/>
      <c r="AP481" s="16"/>
      <c r="AQ481" s="17"/>
      <c r="AR481" s="17"/>
    </row>
    <row r="482" spans="1:44" x14ac:dyDescent="0.2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Table1342[[#This Row],[Age]]/$E$1</f>
        <v>0.33750000000000002</v>
      </c>
      <c r="J482" s="6">
        <f>LOG10(Table1342[[#This Row],[Fare]]+1)</f>
        <v>1.4983105537896004</v>
      </c>
      <c r="K482">
        <f>IF(Table1342[[#This Row],[Pclass]]=1,1,0)</f>
        <v>1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>
        <f>IF(Table1342[[#This Row],[Sex]]="male",1,0)</f>
        <v>1</v>
      </c>
      <c r="P482">
        <v>1</v>
      </c>
      <c r="W482" s="5">
        <v>-0.34151880514795074</v>
      </c>
      <c r="X482" s="5">
        <v>0.51151208567362971</v>
      </c>
      <c r="Y482" s="5">
        <v>-0.98060365199884147</v>
      </c>
      <c r="Z482" s="6">
        <f>IF(W482&lt;0,0,W482)</f>
        <v>0</v>
      </c>
      <c r="AA482" s="6">
        <f>IF(X482&lt;0,0,X482)</f>
        <v>0.51151208567362971</v>
      </c>
      <c r="AB482" s="5">
        <f t="shared" si="7"/>
        <v>0</v>
      </c>
      <c r="AC482" s="6">
        <f>Z482+AA482</f>
        <v>0.51151208567362971</v>
      </c>
      <c r="AD482" s="6">
        <f>(Table134[[#This Row],[Survived]]-AC482)^2</f>
        <v>0.23862044244292727</v>
      </c>
      <c r="AK482" s="16"/>
      <c r="AL482" s="16"/>
      <c r="AM482" s="16"/>
      <c r="AN482" s="17"/>
      <c r="AO482" s="17"/>
      <c r="AP482" s="16"/>
      <c r="AQ482" s="17"/>
      <c r="AR482" s="17"/>
    </row>
    <row r="483" spans="1:44" x14ac:dyDescent="0.2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Table1342[[#This Row],[Age]]/$E$1</f>
        <v>0.27500000000000002</v>
      </c>
      <c r="J483" s="6">
        <f>LOG10(Table1342[[#This Row],[Fare]]+1)</f>
        <v>1.6291974974299364</v>
      </c>
      <c r="K483">
        <f>IF(Table1342[[#This Row],[Pclass]]=1,1,0)</f>
        <v>0</v>
      </c>
      <c r="L483">
        <f>IF(Table1342[[#This Row],[Pclass]]=2,1,0)</f>
        <v>1</v>
      </c>
      <c r="M483">
        <f>IF(Table1342[[#This Row],[Embarked]]="S",1,0)</f>
        <v>0</v>
      </c>
      <c r="N483">
        <f>IF(Table1342[[#This Row],[Embarked]]="C",1,0)</f>
        <v>1</v>
      </c>
      <c r="O483">
        <f>IF(Table1342[[#This Row],[Sex]]="male",1,0)</f>
        <v>0</v>
      </c>
      <c r="P483">
        <v>1</v>
      </c>
      <c r="W483" s="5">
        <v>0.33168200214221899</v>
      </c>
      <c r="X483" s="5">
        <v>0.53495297816554066</v>
      </c>
      <c r="Y483" s="5">
        <v>0.76714553025826815</v>
      </c>
      <c r="Z483" s="6">
        <f>IF(W483&lt;0,0,W483)</f>
        <v>0.33168200214221899</v>
      </c>
      <c r="AA483" s="6">
        <f>IF(X483&lt;0,0,X483)</f>
        <v>0.53495297816554066</v>
      </c>
      <c r="AB483" s="5">
        <f t="shared" si="7"/>
        <v>0.76714553025826815</v>
      </c>
      <c r="AC483" s="6">
        <f>Z483+AA483</f>
        <v>0.86663498030775965</v>
      </c>
      <c r="AD483" s="6">
        <f>(Table134[[#This Row],[Survived]]-AC483)^2</f>
        <v>1.7786228477511656E-2</v>
      </c>
      <c r="AK483" s="16"/>
      <c r="AL483" s="16"/>
      <c r="AM483" s="16"/>
      <c r="AN483" s="17"/>
      <c r="AO483" s="17"/>
      <c r="AP483" s="16"/>
      <c r="AQ483" s="17"/>
      <c r="AR483" s="17"/>
    </row>
    <row r="484" spans="1:44" x14ac:dyDescent="0.2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Table1342[[#This Row],[Age]]/$E$1</f>
        <v>0.5</v>
      </c>
      <c r="J484" s="6">
        <f>LOG10(Table1342[[#This Row],[Fare]]+1)</f>
        <v>2.1888230596841365</v>
      </c>
      <c r="K484">
        <f>IF(Table1342[[#This Row],[Pclass]]=1,1,0)</f>
        <v>1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>
        <f>IF(Table1342[[#This Row],[Sex]]="male",1,0)</f>
        <v>0</v>
      </c>
      <c r="P484">
        <v>1</v>
      </c>
      <c r="W484" s="5">
        <v>0.36879697747698292</v>
      </c>
      <c r="X484" s="5">
        <v>0.60413629406473068</v>
      </c>
      <c r="Y484" s="5">
        <v>-0.8817791194833382</v>
      </c>
      <c r="Z484" s="6">
        <f>IF(W484&lt;0,0,W484)</f>
        <v>0.36879697747698292</v>
      </c>
      <c r="AA484" s="6">
        <f>IF(X484&lt;0,0,X484)</f>
        <v>0.60413629406473068</v>
      </c>
      <c r="AB484" s="5">
        <f t="shared" si="7"/>
        <v>0</v>
      </c>
      <c r="AC484" s="6">
        <f>Z484+AA484</f>
        <v>0.97293327154171361</v>
      </c>
      <c r="AD484" s="6">
        <f>(Table134[[#This Row],[Survived]]-AC484)^2</f>
        <v>7.3260778943461048E-4</v>
      </c>
      <c r="AK484" s="16"/>
      <c r="AL484" s="16"/>
      <c r="AM484" s="16"/>
      <c r="AN484" s="17"/>
      <c r="AO484" s="17"/>
      <c r="AP484" s="16"/>
      <c r="AQ484" s="17"/>
      <c r="AR484" s="17"/>
    </row>
    <row r="485" spans="1:44" x14ac:dyDescent="0.2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Table1342[[#This Row],[Age]]/$E$1</f>
        <v>0.48749999999999999</v>
      </c>
      <c r="J485" s="6">
        <f>LOG10(Table1342[[#This Row],[Fare]]+1)</f>
        <v>1.5088662509384578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>
        <f>IF(Table1342[[#This Row],[Sex]]="male",1,0)</f>
        <v>0</v>
      </c>
      <c r="P485">
        <v>1</v>
      </c>
      <c r="W485" s="5">
        <v>3.5492168693871826E-2</v>
      </c>
      <c r="X485" s="5">
        <v>0.23316405772463361</v>
      </c>
      <c r="Y485" s="5">
        <v>-4.5886400107555084E-2</v>
      </c>
      <c r="Z485" s="6">
        <f>IF(W485&lt;0,0,W485)</f>
        <v>3.5492168693871826E-2</v>
      </c>
      <c r="AA485" s="6">
        <f>IF(X485&lt;0,0,X485)</f>
        <v>0.23316405772463361</v>
      </c>
      <c r="AB485" s="5">
        <f t="shared" si="7"/>
        <v>0</v>
      </c>
      <c r="AC485" s="6">
        <f>Z485+AA485</f>
        <v>0.26865622641850545</v>
      </c>
      <c r="AD485" s="6">
        <f>(Table134[[#This Row],[Survived]]-AC485)^2</f>
        <v>7.2176167993431267E-2</v>
      </c>
      <c r="AK485" s="16"/>
      <c r="AL485" s="16"/>
      <c r="AM485" s="16"/>
      <c r="AN485" s="17"/>
      <c r="AO485" s="17"/>
      <c r="AP485" s="16"/>
      <c r="AQ485" s="17"/>
      <c r="AR485" s="17"/>
    </row>
    <row r="486" spans="1:44" x14ac:dyDescent="0.2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Table1342[[#This Row],[Age]]/$E$1</f>
        <v>0.4375</v>
      </c>
      <c r="J486" s="6">
        <f>LOG10(Table1342[[#This Row],[Fare]]+1)</f>
        <v>0.9566485792052033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1</v>
      </c>
      <c r="N486">
        <f>IF(Table1342[[#This Row],[Embarked]]="C",1,0)</f>
        <v>0</v>
      </c>
      <c r="O486">
        <f>IF(Table1342[[#This Row],[Sex]]="male",1,0)</f>
        <v>1</v>
      </c>
      <c r="P486">
        <v>1</v>
      </c>
      <c r="W486" s="5">
        <v>-0.49724678767720354</v>
      </c>
      <c r="X486" s="5">
        <v>3.5300957282433321E-2</v>
      </c>
      <c r="Y486" s="5">
        <v>-1.126894093945418</v>
      </c>
      <c r="Z486" s="6">
        <f>IF(W486&lt;0,0,W486)</f>
        <v>0</v>
      </c>
      <c r="AA486" s="6">
        <f>IF(X486&lt;0,0,X486)</f>
        <v>3.5300957282433321E-2</v>
      </c>
      <c r="AB486" s="5">
        <f t="shared" si="7"/>
        <v>0</v>
      </c>
      <c r="AC486" s="6">
        <f>Z486+AA486</f>
        <v>3.5300957282433321E-2</v>
      </c>
      <c r="AD486" s="6">
        <f>(Table134[[#This Row],[Survived]]-AC486)^2</f>
        <v>1.246157585056182E-3</v>
      </c>
      <c r="AK486" s="16"/>
      <c r="AL486" s="16"/>
      <c r="AM486" s="16"/>
      <c r="AN486" s="17"/>
      <c r="AO486" s="17"/>
      <c r="AP486" s="16"/>
      <c r="AQ486" s="17"/>
      <c r="AR486" s="17"/>
    </row>
    <row r="487" spans="1:44" x14ac:dyDescent="0.2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Table1342[[#This Row],[Age]]/$E$1</f>
        <v>0.3</v>
      </c>
      <c r="J487" s="6">
        <f>LOG10(Table1342[[#This Row],[Fare]]+1)</f>
        <v>1.8195439355418688</v>
      </c>
      <c r="K487">
        <f>IF(Table1342[[#This Row],[Pclass]]=1,1,0)</f>
        <v>0</v>
      </c>
      <c r="L487">
        <f>IF(Table1342[[#This Row],[Pclass]]=2,1,0)</f>
        <v>1</v>
      </c>
      <c r="M487">
        <f>IF(Table1342[[#This Row],[Embarked]]="S",1,0)</f>
        <v>1</v>
      </c>
      <c r="N487">
        <f>IF(Table1342[[#This Row],[Embarked]]="C",1,0)</f>
        <v>0</v>
      </c>
      <c r="O487">
        <f>IF(Table1342[[#This Row],[Sex]]="male",1,0)</f>
        <v>0</v>
      </c>
      <c r="P487">
        <v>1</v>
      </c>
      <c r="W487" s="5">
        <v>0.44014927427473949</v>
      </c>
      <c r="X487" s="5">
        <v>0.40868290754260261</v>
      </c>
      <c r="Y487" s="5">
        <v>0.75567105460678219</v>
      </c>
      <c r="Z487" s="6">
        <f>IF(W487&lt;0,0,W487)</f>
        <v>0.44014927427473949</v>
      </c>
      <c r="AA487" s="6">
        <f>IF(X487&lt;0,0,X487)</f>
        <v>0.40868290754260261</v>
      </c>
      <c r="AB487" s="5">
        <f t="shared" si="7"/>
        <v>0.75567105460678219</v>
      </c>
      <c r="AC487" s="6">
        <f>Z487+AA487</f>
        <v>0.8488321818173421</v>
      </c>
      <c r="AD487" s="6">
        <f>(Table134[[#This Row],[Survived]]-AC487)^2</f>
        <v>2.2851709254105117E-2</v>
      </c>
      <c r="AK487" s="16"/>
      <c r="AL487" s="16"/>
      <c r="AM487" s="16"/>
      <c r="AN487" s="17"/>
      <c r="AO487" s="17"/>
      <c r="AP487" s="16"/>
      <c r="AQ487" s="17"/>
      <c r="AR487" s="17"/>
    </row>
    <row r="488" spans="1:44" x14ac:dyDescent="0.2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Table1342[[#This Row],[Age]]/$E$1</f>
        <v>0.42499999999999999</v>
      </c>
      <c r="J488" s="6">
        <f>LOG10(Table1342[[#This Row],[Fare]]+1)</f>
        <v>1.1875207208364631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>
        <f>IF(Table1342[[#This Row],[Sex]]="male",1,0)</f>
        <v>1</v>
      </c>
      <c r="P488">
        <v>1</v>
      </c>
      <c r="W488" s="5">
        <v>-0.52422478117172244</v>
      </c>
      <c r="X488" s="5">
        <v>2.4711367802455753E-3</v>
      </c>
      <c r="Y488" s="5">
        <v>-0.96338893707347473</v>
      </c>
      <c r="Z488" s="6">
        <f>IF(W488&lt;0,0,W488)</f>
        <v>0</v>
      </c>
      <c r="AA488" s="6">
        <f>IF(X488&lt;0,0,X488)</f>
        <v>2.4711367802455753E-3</v>
      </c>
      <c r="AB488" s="5">
        <f t="shared" si="7"/>
        <v>0</v>
      </c>
      <c r="AC488" s="6">
        <f>Z488+AA488</f>
        <v>2.4711367802455753E-3</v>
      </c>
      <c r="AD488" s="6">
        <f>(Table134[[#This Row],[Survived]]-AC488)^2</f>
        <v>6.1065169866824683E-6</v>
      </c>
      <c r="AK488" s="16"/>
      <c r="AL488" s="16"/>
      <c r="AM488" s="16"/>
      <c r="AN488" s="17"/>
      <c r="AO488" s="17"/>
      <c r="AP488" s="16"/>
      <c r="AQ488" s="17"/>
      <c r="AR488" s="17"/>
    </row>
    <row r="489" spans="1:44" x14ac:dyDescent="0.2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Table1342[[#This Row],[Age]]/$E$1</f>
        <v>0.32500000000000001</v>
      </c>
      <c r="J489" s="6">
        <f>LOG10(Table1342[[#This Row],[Fare]]+1)</f>
        <v>1.2329961103921538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>
        <f>IF(Table1342[[#This Row],[Sex]]="male",1,0)</f>
        <v>0</v>
      </c>
      <c r="P489">
        <v>1</v>
      </c>
      <c r="W489" s="5">
        <v>0.11841754751716384</v>
      </c>
      <c r="X489" s="5">
        <v>0.28719338807980394</v>
      </c>
      <c r="Y489" s="5">
        <v>-0.60396542799943975</v>
      </c>
      <c r="Z489" s="6">
        <f>IF(W489&lt;0,0,W489)</f>
        <v>0.11841754751716384</v>
      </c>
      <c r="AA489" s="6">
        <f>IF(X489&lt;0,0,X489)</f>
        <v>0.28719338807980394</v>
      </c>
      <c r="AB489" s="5">
        <f t="shared" si="7"/>
        <v>0</v>
      </c>
      <c r="AC489" s="6">
        <f>Z489+AA489</f>
        <v>0.40561093559696776</v>
      </c>
      <c r="AD489" s="6">
        <f>(Table134[[#This Row],[Survived]]-AC489)^2</f>
        <v>0.16452023107584754</v>
      </c>
      <c r="AK489" s="16"/>
      <c r="AL489" s="16"/>
      <c r="AM489" s="16"/>
      <c r="AN489" s="17"/>
      <c r="AO489" s="17"/>
      <c r="AP489" s="16"/>
      <c r="AQ489" s="17"/>
      <c r="AR489" s="17"/>
    </row>
    <row r="490" spans="1:44" x14ac:dyDescent="0.2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Table1342[[#This Row],[Age]]/$E$1</f>
        <v>0.05</v>
      </c>
      <c r="J490" s="6">
        <f>LOG10(Table1342[[#This Row],[Fare]]+1)</f>
        <v>1.6020599913279623</v>
      </c>
      <c r="K490">
        <f>IF(Table1342[[#This Row],[Pclass]]=1,1,0)</f>
        <v>0</v>
      </c>
      <c r="L490">
        <f>IF(Table1342[[#This Row],[Pclass]]=2,1,0)</f>
        <v>1</v>
      </c>
      <c r="M490">
        <f>IF(Table1342[[#This Row],[Embarked]]="S",1,0)</f>
        <v>1</v>
      </c>
      <c r="N490">
        <f>IF(Table1342[[#This Row],[Embarked]]="C",1,0)</f>
        <v>0</v>
      </c>
      <c r="O490">
        <f>IF(Table1342[[#This Row],[Sex]]="male",1,0)</f>
        <v>0</v>
      </c>
      <c r="P490">
        <v>1</v>
      </c>
      <c r="W490" s="5">
        <v>0.36778902999949659</v>
      </c>
      <c r="X490" s="5">
        <v>0.54082417443286712</v>
      </c>
      <c r="Y490" s="5">
        <v>0.92901951507156988</v>
      </c>
      <c r="Z490" s="6">
        <f>IF(W490&lt;0,0,W490)</f>
        <v>0.36778902999949659</v>
      </c>
      <c r="AA490" s="6">
        <f>IF(X490&lt;0,0,X490)</f>
        <v>0.54082417443286712</v>
      </c>
      <c r="AB490" s="5">
        <f t="shared" si="7"/>
        <v>0.92901951507156988</v>
      </c>
      <c r="AC490" s="6">
        <f>Z490+AA490</f>
        <v>0.90861320443236371</v>
      </c>
      <c r="AD490" s="6">
        <f>(Table134[[#This Row],[Survived]]-AC490)^2</f>
        <v>8.3515464041209481E-3</v>
      </c>
      <c r="AK490" s="16"/>
      <c r="AL490" s="16"/>
      <c r="AM490" s="16"/>
      <c r="AN490" s="17"/>
      <c r="AO490" s="17"/>
      <c r="AP490" s="16"/>
      <c r="AQ490" s="17"/>
      <c r="AR490" s="17"/>
    </row>
    <row r="491" spans="1:44" x14ac:dyDescent="0.2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Table1342[[#This Row],[Age]]/$E$1</f>
        <v>0.32500000000000001</v>
      </c>
      <c r="J491" s="6">
        <f>LOG10(Table1342[[#This Row],[Fare]]+1)</f>
        <v>1.0606978403536116</v>
      </c>
      <c r="K491">
        <f>IF(Table1342[[#This Row],[Pclass]]=1,1,0)</f>
        <v>0</v>
      </c>
      <c r="L491">
        <f>IF(Table1342[[#This Row],[Pclass]]=2,1,0)</f>
        <v>1</v>
      </c>
      <c r="M491">
        <f>IF(Table1342[[#This Row],[Embarked]]="S",1,0)</f>
        <v>1</v>
      </c>
      <c r="N491">
        <f>IF(Table1342[[#This Row],[Embarked]]="C",1,0)</f>
        <v>0</v>
      </c>
      <c r="O491">
        <f>IF(Table1342[[#This Row],[Sex]]="male",1,0)</f>
        <v>1</v>
      </c>
      <c r="P491">
        <v>1</v>
      </c>
      <c r="W491" s="5">
        <v>-0.10432395226970911</v>
      </c>
      <c r="X491" s="5">
        <v>0.17387612342944442</v>
      </c>
      <c r="Y491" s="5">
        <v>0.1847461120514175</v>
      </c>
      <c r="Z491" s="6">
        <f>IF(W491&lt;0,0,W491)</f>
        <v>0</v>
      </c>
      <c r="AA491" s="6">
        <f>IF(X491&lt;0,0,X491)</f>
        <v>0.17387612342944442</v>
      </c>
      <c r="AB491" s="5">
        <f t="shared" si="7"/>
        <v>0.1847461120514175</v>
      </c>
      <c r="AC491" s="6">
        <f>Z491+AA491</f>
        <v>0.17387612342944442</v>
      </c>
      <c r="AD491" s="6">
        <f>(Table134[[#This Row],[Survived]]-AC491)^2</f>
        <v>3.0232906298851388E-2</v>
      </c>
      <c r="AK491" s="16"/>
      <c r="AL491" s="16"/>
      <c r="AM491" s="16"/>
      <c r="AN491" s="17"/>
      <c r="AO491" s="17"/>
      <c r="AP491" s="16"/>
      <c r="AQ491" s="17"/>
      <c r="AR491" s="17"/>
    </row>
    <row r="492" spans="1:44" x14ac:dyDescent="0.2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Table1342[[#This Row],[Age]]/$E$1</f>
        <v>0.33750000000000002</v>
      </c>
      <c r="J492" s="6">
        <f>LOG10(Table1342[[#This Row],[Fare]]+1)</f>
        <v>1.1890465283525415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0</v>
      </c>
      <c r="N492">
        <f>IF(Table1342[[#This Row],[Embarked]]="C",1,0)</f>
        <v>1</v>
      </c>
      <c r="O492">
        <f>IF(Table1342[[#This Row],[Sex]]="male",1,0)</f>
        <v>1</v>
      </c>
      <c r="P492">
        <v>1</v>
      </c>
      <c r="W492" s="5">
        <v>-0.67476422217920329</v>
      </c>
      <c r="X492" s="5">
        <v>0.18613034028408948</v>
      </c>
      <c r="Y492" s="5">
        <v>-1.1580145922416996</v>
      </c>
      <c r="Z492" s="6">
        <f>IF(W492&lt;0,0,W492)</f>
        <v>0</v>
      </c>
      <c r="AA492" s="6">
        <f>IF(X492&lt;0,0,X492)</f>
        <v>0.18613034028408948</v>
      </c>
      <c r="AB492" s="5">
        <f t="shared" si="7"/>
        <v>0</v>
      </c>
      <c r="AC492" s="6">
        <f>Z492+AA492</f>
        <v>0.18613034028408948</v>
      </c>
      <c r="AD492" s="6">
        <f>(Table134[[#This Row],[Survived]]-AC492)^2</f>
        <v>3.4644503574270943E-2</v>
      </c>
      <c r="AK492" s="16"/>
      <c r="AL492" s="16"/>
      <c r="AM492" s="16"/>
      <c r="AN492" s="17"/>
      <c r="AO492" s="17"/>
      <c r="AP492" s="16"/>
      <c r="AQ492" s="17"/>
      <c r="AR492" s="17"/>
    </row>
    <row r="493" spans="1:44" x14ac:dyDescent="0.2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Table1342[[#This Row],[Age]]/$E$1</f>
        <v>0.52500000000000002</v>
      </c>
      <c r="J493" s="6">
        <f>LOG10(Table1342[[#This Row],[Fare]]+1)</f>
        <v>1.7287935361444735</v>
      </c>
      <c r="K493">
        <f>IF(Table1342[[#This Row],[Pclass]]=1,1,0)</f>
        <v>1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>
        <f>IF(Table1342[[#This Row],[Sex]]="male",1,0)</f>
        <v>1</v>
      </c>
      <c r="P493">
        <v>1</v>
      </c>
      <c r="W493" s="5">
        <v>-0.18706945693867602</v>
      </c>
      <c r="X493" s="5">
        <v>0.26789070642619939</v>
      </c>
      <c r="Y493" s="5">
        <v>-1.0659159688658275</v>
      </c>
      <c r="Z493" s="6">
        <f>IF(W493&lt;0,0,W493)</f>
        <v>0</v>
      </c>
      <c r="AA493" s="6">
        <f>IF(X493&lt;0,0,X493)</f>
        <v>0.26789070642619939</v>
      </c>
      <c r="AB493" s="5">
        <f t="shared" si="7"/>
        <v>0</v>
      </c>
      <c r="AC493" s="6">
        <f>Z493+AA493</f>
        <v>0.26789070642619939</v>
      </c>
      <c r="AD493" s="6">
        <f>(Table134[[#This Row],[Survived]]-AC493)^2</f>
        <v>0.53598401773712934</v>
      </c>
      <c r="AK493" s="16"/>
      <c r="AL493" s="16"/>
      <c r="AM493" s="16"/>
      <c r="AN493" s="17"/>
      <c r="AO493" s="17"/>
      <c r="AP493" s="16"/>
      <c r="AQ493" s="17"/>
      <c r="AR493" s="17"/>
    </row>
    <row r="494" spans="1:44" x14ac:dyDescent="0.2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Table1342[[#This Row],[Age]]/$E$1</f>
        <v>0.25</v>
      </c>
      <c r="J494" s="6">
        <f>LOG10(Table1342[[#This Row],[Fare]]+1)</f>
        <v>1.2237995553975871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0</v>
      </c>
      <c r="N494">
        <f>IF(Table1342[[#This Row],[Embarked]]="C",1,0)</f>
        <v>1</v>
      </c>
      <c r="O494">
        <f>IF(Table1342[[#This Row],[Sex]]="male",1,0)</f>
        <v>1</v>
      </c>
      <c r="P494">
        <v>1</v>
      </c>
      <c r="W494" s="5">
        <v>-0.77758487028147105</v>
      </c>
      <c r="X494" s="5">
        <v>0.29025343635300249</v>
      </c>
      <c r="Y494" s="5">
        <v>-0.97905290377763765</v>
      </c>
      <c r="Z494" s="6">
        <f>IF(W494&lt;0,0,W494)</f>
        <v>0</v>
      </c>
      <c r="AA494" s="6">
        <f>IF(X494&lt;0,0,X494)</f>
        <v>0.29025343635300249</v>
      </c>
      <c r="AB494" s="5">
        <f t="shared" si="7"/>
        <v>0</v>
      </c>
      <c r="AC494" s="6">
        <f>Z494+AA494</f>
        <v>0.29025343635300249</v>
      </c>
      <c r="AD494" s="6">
        <f>(Table134[[#This Row],[Survived]]-AC494)^2</f>
        <v>0.5037401846087215</v>
      </c>
      <c r="AK494" s="16"/>
      <c r="AL494" s="16"/>
      <c r="AM494" s="16"/>
      <c r="AN494" s="17"/>
      <c r="AO494" s="17"/>
      <c r="AP494" s="16"/>
      <c r="AQ494" s="17"/>
      <c r="AR494" s="17"/>
    </row>
    <row r="495" spans="1:44" x14ac:dyDescent="0.2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Table1342[[#This Row],[Age]]/$E$1</f>
        <v>0.26250000000000001</v>
      </c>
      <c r="J495" s="6">
        <f>LOG10(Table1342[[#This Row],[Fare]]+1)</f>
        <v>0.94714932766263737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1</v>
      </c>
      <c r="N495">
        <f>IF(Table1342[[#This Row],[Embarked]]="C",1,0)</f>
        <v>0</v>
      </c>
      <c r="O495">
        <f>IF(Table1342[[#This Row],[Sex]]="male",1,0)</f>
        <v>1</v>
      </c>
      <c r="P495">
        <v>1</v>
      </c>
      <c r="W495" s="5">
        <v>-0.62599093956340179</v>
      </c>
      <c r="X495" s="5">
        <v>0.20434151039325299</v>
      </c>
      <c r="Y495" s="5">
        <v>-1.0376352452090611</v>
      </c>
      <c r="Z495" s="6">
        <f>IF(W495&lt;0,0,W495)</f>
        <v>0</v>
      </c>
      <c r="AA495" s="6">
        <f>IF(X495&lt;0,0,X495)</f>
        <v>0.20434151039325299</v>
      </c>
      <c r="AB495" s="5">
        <f t="shared" si="7"/>
        <v>0</v>
      </c>
      <c r="AC495" s="6">
        <f>Z495+AA495</f>
        <v>0.20434151039325299</v>
      </c>
      <c r="AD495" s="6">
        <f>(Table134[[#This Row],[Survived]]-AC495)^2</f>
        <v>4.1755452869795921E-2</v>
      </c>
      <c r="AK495" s="16"/>
      <c r="AL495" s="16"/>
      <c r="AM495" s="16"/>
      <c r="AN495" s="17"/>
      <c r="AO495" s="17"/>
      <c r="AP495" s="16"/>
      <c r="AQ495" s="17"/>
      <c r="AR495" s="17"/>
    </row>
    <row r="496" spans="1:44" x14ac:dyDescent="0.2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Table1342[[#This Row],[Age]]/$E$1</f>
        <v>0.26250000000000001</v>
      </c>
      <c r="J496" s="6">
        <f>LOG10(Table1342[[#This Row],[Fare]]+1)</f>
        <v>1.2329961103921538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>
        <f>IF(Table1342[[#This Row],[Sex]]="male",1,0)</f>
        <v>1</v>
      </c>
      <c r="P496">
        <v>1</v>
      </c>
      <c r="W496" s="5">
        <v>-0.6680467807031415</v>
      </c>
      <c r="X496" s="5">
        <v>0.22457798704857007</v>
      </c>
      <c r="Y496" s="5">
        <v>-1.163831949760499</v>
      </c>
      <c r="Z496" s="6">
        <f>IF(W496&lt;0,0,W496)</f>
        <v>0</v>
      </c>
      <c r="AA496" s="6">
        <f>IF(X496&lt;0,0,X496)</f>
        <v>0.22457798704857007</v>
      </c>
      <c r="AB496" s="5">
        <f t="shared" si="7"/>
        <v>0</v>
      </c>
      <c r="AC496" s="6">
        <f>Z496+AA496</f>
        <v>0.22457798704857007</v>
      </c>
      <c r="AD496" s="6">
        <f>(Table134[[#This Row],[Survived]]-AC496)^2</f>
        <v>5.0435272266787706E-2</v>
      </c>
      <c r="AK496" s="16"/>
      <c r="AL496" s="16"/>
      <c r="AM496" s="16"/>
      <c r="AN496" s="17"/>
      <c r="AO496" s="17"/>
      <c r="AP496" s="16"/>
      <c r="AQ496" s="17"/>
      <c r="AR496" s="17"/>
    </row>
    <row r="497" spans="1:44" x14ac:dyDescent="0.2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Table1342[[#This Row],[Age]]/$E$1</f>
        <v>0.76249999999999996</v>
      </c>
      <c r="J497" s="6">
        <f>LOG10(Table1342[[#This Row],[Fare]]+1)</f>
        <v>1.5227154198480362</v>
      </c>
      <c r="K497">
        <f>IF(Table1342[[#This Row],[Pclass]]=1,1,0)</f>
        <v>1</v>
      </c>
      <c r="L497">
        <f>IF(Table1342[[#This Row],[Pclass]]=2,1,0)</f>
        <v>0</v>
      </c>
      <c r="M497">
        <f>IF(Table1342[[#This Row],[Embarked]]="S",1,0)</f>
        <v>1</v>
      </c>
      <c r="N497">
        <f>IF(Table1342[[#This Row],[Embarked]]="C",1,0)</f>
        <v>0</v>
      </c>
      <c r="O497">
        <f>IF(Table1342[[#This Row],[Sex]]="male",1,0)</f>
        <v>1</v>
      </c>
      <c r="P497">
        <v>1</v>
      </c>
      <c r="W497" s="5">
        <v>-2.90508886562236E-2</v>
      </c>
      <c r="X497" s="5">
        <v>0.10107955729208734</v>
      </c>
      <c r="Y497" s="5">
        <v>-1.1979646352230875</v>
      </c>
      <c r="Z497" s="6">
        <f>IF(W497&lt;0,0,W497)</f>
        <v>0</v>
      </c>
      <c r="AA497" s="6">
        <f>IF(X497&lt;0,0,X497)</f>
        <v>0.10107955729208734</v>
      </c>
      <c r="AB497" s="5">
        <f t="shared" si="7"/>
        <v>0</v>
      </c>
      <c r="AC497" s="6">
        <f>Z497+AA497</f>
        <v>0.10107955729208734</v>
      </c>
      <c r="AD497" s="6">
        <f>(Table134[[#This Row],[Survived]]-AC497)^2</f>
        <v>1.0217076902364368E-2</v>
      </c>
      <c r="AK497" s="16"/>
      <c r="AL497" s="16"/>
      <c r="AM497" s="16"/>
      <c r="AN497" s="17"/>
      <c r="AO497" s="17"/>
      <c r="AP497" s="16"/>
      <c r="AQ497" s="17"/>
      <c r="AR497" s="17"/>
    </row>
    <row r="498" spans="1:44" x14ac:dyDescent="0.2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Table1342[[#This Row],[Age]]/$E$1</f>
        <v>0.71250000000000002</v>
      </c>
      <c r="J498" s="6">
        <f>LOG10(Table1342[[#This Row],[Fare]]+1)</f>
        <v>1.1254812657005939</v>
      </c>
      <c r="K498">
        <f>IF(Table1342[[#This Row],[Pclass]]=1,1,0)</f>
        <v>0</v>
      </c>
      <c r="L498">
        <f>IF(Table1342[[#This Row],[Pclass]]=2,1,0)</f>
        <v>1</v>
      </c>
      <c r="M498">
        <f>IF(Table1342[[#This Row],[Embarked]]="S",1,0)</f>
        <v>0</v>
      </c>
      <c r="N498">
        <f>IF(Table1342[[#This Row],[Embarked]]="C",1,0)</f>
        <v>0</v>
      </c>
      <c r="O498">
        <f>IF(Table1342[[#This Row],[Sex]]="male",1,0)</f>
        <v>1</v>
      </c>
      <c r="P498">
        <v>1</v>
      </c>
      <c r="W498" s="5">
        <v>0.23692348787805487</v>
      </c>
      <c r="X498" s="5">
        <v>-0.23211383627037563</v>
      </c>
      <c r="Y498" s="5">
        <v>-9.7155080942722571E-2</v>
      </c>
      <c r="Z498" s="6">
        <f>IF(W498&lt;0,0,W498)</f>
        <v>0.23692348787805487</v>
      </c>
      <c r="AA498" s="6">
        <f>IF(X498&lt;0,0,X498)</f>
        <v>0</v>
      </c>
      <c r="AB498" s="5">
        <f t="shared" si="7"/>
        <v>0</v>
      </c>
      <c r="AC498" s="6">
        <f>Z498+AA498</f>
        <v>0.23692348787805487</v>
      </c>
      <c r="AD498" s="6">
        <f>(Table134[[#This Row],[Survived]]-AC498)^2</f>
        <v>5.6132739108302812E-2</v>
      </c>
      <c r="AK498" s="16"/>
      <c r="AL498" s="16"/>
      <c r="AM498" s="16"/>
      <c r="AN498" s="17"/>
      <c r="AO498" s="17"/>
      <c r="AP498" s="16"/>
      <c r="AQ498" s="17"/>
      <c r="AR498" s="17"/>
    </row>
    <row r="499" spans="1:44" x14ac:dyDescent="0.2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Table1342[[#This Row],[Age]]/$E$1</f>
        <v>0.26250000000000001</v>
      </c>
      <c r="J499" s="6">
        <f>LOG10(Table1342[[#This Row],[Fare]]+1)</f>
        <v>1.8973977892491294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1</v>
      </c>
      <c r="N499">
        <f>IF(Table1342[[#This Row],[Embarked]]="C",1,0)</f>
        <v>0</v>
      </c>
      <c r="O499">
        <f>IF(Table1342[[#This Row],[Sex]]="male",1,0)</f>
        <v>0</v>
      </c>
      <c r="P499">
        <v>1</v>
      </c>
      <c r="W499" s="5">
        <v>0.23505261912508355</v>
      </c>
      <c r="X499" s="5">
        <v>0.8138297443192738</v>
      </c>
      <c r="Y499" s="5">
        <v>-0.63767413260923589</v>
      </c>
      <c r="Z499" s="6">
        <f>IF(W499&lt;0,0,W499)</f>
        <v>0.23505261912508355</v>
      </c>
      <c r="AA499" s="6">
        <f>IF(X499&lt;0,0,X499)</f>
        <v>0.8138297443192738</v>
      </c>
      <c r="AB499" s="5">
        <f t="shared" si="7"/>
        <v>0</v>
      </c>
      <c r="AC499" s="6">
        <f>Z499+AA499</f>
        <v>1.0488823634443574</v>
      </c>
      <c r="AD499" s="6">
        <f>(Table134[[#This Row],[Survived]]-AC499)^2</f>
        <v>2.3894854559062457E-3</v>
      </c>
      <c r="AK499" s="16"/>
      <c r="AL499" s="16"/>
      <c r="AM499" s="16"/>
      <c r="AN499" s="17"/>
      <c r="AO499" s="17"/>
      <c r="AP499" s="16"/>
      <c r="AQ499" s="17"/>
      <c r="AR499" s="17"/>
    </row>
    <row r="500" spans="1:44" x14ac:dyDescent="0.2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Table1342[[#This Row],[Age]]/$E$1</f>
        <v>0.32500000000000001</v>
      </c>
      <c r="J500" s="6">
        <f>LOG10(Table1342[[#This Row],[Fare]]+1)</f>
        <v>0.94918501031343461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>
        <f>IF(Table1342[[#This Row],[Sex]]="male",1,0)</f>
        <v>1</v>
      </c>
      <c r="P500">
        <v>1</v>
      </c>
      <c r="W500" s="5">
        <v>-0.57981124734268585</v>
      </c>
      <c r="X500" s="5">
        <v>0.14387382225794276</v>
      </c>
      <c r="Y500" s="5">
        <v>-1.0689143530230405</v>
      </c>
      <c r="Z500" s="6">
        <f>IF(W500&lt;0,0,W500)</f>
        <v>0</v>
      </c>
      <c r="AA500" s="6">
        <f>IF(X500&lt;0,0,X500)</f>
        <v>0.14387382225794276</v>
      </c>
      <c r="AB500" s="5">
        <f t="shared" si="7"/>
        <v>0</v>
      </c>
      <c r="AC500" s="6">
        <f>Z500+AA500</f>
        <v>0.14387382225794276</v>
      </c>
      <c r="AD500" s="6">
        <f>(Table134[[#This Row],[Survived]]-AC500)^2</f>
        <v>2.0699676731110107E-2</v>
      </c>
      <c r="AK500" s="16"/>
      <c r="AL500" s="16"/>
      <c r="AM500" s="16"/>
      <c r="AN500" s="17"/>
      <c r="AO500" s="17"/>
      <c r="AP500" s="16"/>
      <c r="AQ500" s="17"/>
      <c r="AR500" s="17"/>
    </row>
    <row r="501" spans="1:44" x14ac:dyDescent="0.2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Table1342[[#This Row],[Age]]/$E$1</f>
        <v>1</v>
      </c>
      <c r="J501" s="6">
        <f>LOG10(Table1342[[#This Row],[Fare]]+1)</f>
        <v>1.4913616938342726</v>
      </c>
      <c r="K501">
        <f>IF(Table1342[[#This Row],[Pclass]]=1,1,0)</f>
        <v>1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>
        <f>IF(Table1342[[#This Row],[Sex]]="male",1,0)</f>
        <v>1</v>
      </c>
      <c r="P501">
        <v>1</v>
      </c>
      <c r="W501" s="5">
        <v>0.15218304459405521</v>
      </c>
      <c r="X501" s="5">
        <v>-0.13146497970231619</v>
      </c>
      <c r="Y501" s="5">
        <v>-1.2995679459849232</v>
      </c>
      <c r="Z501" s="6">
        <f>IF(W501&lt;0,0,W501)</f>
        <v>0.15218304459405521</v>
      </c>
      <c r="AA501" s="6">
        <f>IF(X501&lt;0,0,X501)</f>
        <v>0</v>
      </c>
      <c r="AB501" s="5">
        <f t="shared" si="7"/>
        <v>0</v>
      </c>
      <c r="AC501" s="6">
        <f>Z501+AA501</f>
        <v>0.15218304459405521</v>
      </c>
      <c r="AD501" s="6">
        <f>(Table134[[#This Row],[Survived]]-AC501)^2</f>
        <v>0.71879358987380582</v>
      </c>
      <c r="AK501" s="16"/>
      <c r="AL501" s="16"/>
      <c r="AM501" s="16"/>
      <c r="AN501" s="17"/>
      <c r="AO501" s="17"/>
      <c r="AP501" s="16"/>
      <c r="AQ501" s="17"/>
      <c r="AR501" s="17"/>
    </row>
    <row r="502" spans="1:44" x14ac:dyDescent="0.2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Table1342[[#This Row],[Age]]/$E$1</f>
        <v>0.63749999999999996</v>
      </c>
      <c r="J502" s="6">
        <f>LOG10(Table1342[[#This Row],[Fare]]+1)</f>
        <v>0.90602240970373726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>
        <f>IF(Table1342[[#This Row],[Sex]]="male",1,0)</f>
        <v>1</v>
      </c>
      <c r="P502">
        <v>1</v>
      </c>
      <c r="W502" s="5">
        <v>-0.341064871409131</v>
      </c>
      <c r="X502" s="5">
        <v>-0.16224088684995441</v>
      </c>
      <c r="Y502" s="5">
        <v>-1.2017607021991366</v>
      </c>
      <c r="Z502" s="6">
        <f>IF(W502&lt;0,0,W502)</f>
        <v>0</v>
      </c>
      <c r="AA502" s="6">
        <f>IF(X502&lt;0,0,X502)</f>
        <v>0</v>
      </c>
      <c r="AB502" s="5">
        <f t="shared" si="7"/>
        <v>0</v>
      </c>
      <c r="AC502" s="6">
        <f>Z502+AA502</f>
        <v>0</v>
      </c>
      <c r="AD502" s="6">
        <f>(Table134[[#This Row],[Survived]]-AC502)^2</f>
        <v>0</v>
      </c>
      <c r="AK502" s="16"/>
      <c r="AL502" s="16"/>
      <c r="AM502" s="16"/>
      <c r="AN502" s="17"/>
      <c r="AO502" s="17"/>
      <c r="AP502" s="16"/>
      <c r="AQ502" s="17"/>
      <c r="AR502" s="17"/>
    </row>
    <row r="503" spans="1:44" x14ac:dyDescent="0.2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Table1342[[#This Row],[Age]]/$E$1</f>
        <v>0.4</v>
      </c>
      <c r="J503" s="6">
        <f>LOG10(Table1342[[#This Row],[Fare]]+1)</f>
        <v>1.4983105537896004</v>
      </c>
      <c r="K503">
        <f>IF(Table1342[[#This Row],[Pclass]]=1,1,0)</f>
        <v>1</v>
      </c>
      <c r="L503">
        <f>IF(Table1342[[#This Row],[Pclass]]=2,1,0)</f>
        <v>0</v>
      </c>
      <c r="M503">
        <f>IF(Table1342[[#This Row],[Embarked]]="S",1,0)</f>
        <v>0</v>
      </c>
      <c r="N503">
        <f>IF(Table1342[[#This Row],[Embarked]]="C",1,0)</f>
        <v>1</v>
      </c>
      <c r="O503">
        <f>IF(Table1342[[#This Row],[Sex]]="male",1,0)</f>
        <v>1</v>
      </c>
      <c r="P503">
        <v>1</v>
      </c>
      <c r="W503" s="5">
        <v>-0.41292034350189588</v>
      </c>
      <c r="X503" s="5">
        <v>0.56640117599059936</v>
      </c>
      <c r="Y503" s="5">
        <v>-1.0956965741605751</v>
      </c>
      <c r="Z503" s="6">
        <f>IF(W503&lt;0,0,W503)</f>
        <v>0</v>
      </c>
      <c r="AA503" s="6">
        <f>IF(X503&lt;0,0,X503)</f>
        <v>0.56640117599059936</v>
      </c>
      <c r="AB503" s="5">
        <f t="shared" si="7"/>
        <v>0</v>
      </c>
      <c r="AC503" s="6">
        <f>Z503+AA503</f>
        <v>0.56640117599059936</v>
      </c>
      <c r="AD503" s="6">
        <f>(Table134[[#This Row],[Survived]]-AC503)^2</f>
        <v>0.18800794018233519</v>
      </c>
      <c r="AK503" s="16"/>
      <c r="AL503" s="16"/>
      <c r="AM503" s="16"/>
      <c r="AN503" s="17"/>
      <c r="AO503" s="17"/>
      <c r="AP503" s="16"/>
      <c r="AQ503" s="17"/>
      <c r="AR503" s="17"/>
    </row>
    <row r="504" spans="1:44" x14ac:dyDescent="0.2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Table1342[[#This Row],[Age]]/$E$1</f>
        <v>0.1125</v>
      </c>
      <c r="J504" s="6">
        <f>LOG10(Table1342[[#This Row],[Fare]]+1)</f>
        <v>1.4608978427565478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>
        <f>IF(Table1342[[#This Row],[Sex]]="male",1,0)</f>
        <v>0</v>
      </c>
      <c r="P504">
        <v>1</v>
      </c>
      <c r="W504" s="5">
        <v>-4.0571425765226724E-2</v>
      </c>
      <c r="X504" s="5">
        <v>0.38681431346007078</v>
      </c>
      <c r="Y504" s="5">
        <v>-8.2576270959216616E-2</v>
      </c>
      <c r="Z504" s="6">
        <f>IF(W504&lt;0,0,W504)</f>
        <v>0</v>
      </c>
      <c r="AA504" s="6">
        <f>IF(X504&lt;0,0,X504)</f>
        <v>0.38681431346007078</v>
      </c>
      <c r="AB504" s="5">
        <f t="shared" si="7"/>
        <v>0</v>
      </c>
      <c r="AC504" s="6">
        <f>Z504+AA504</f>
        <v>0.38681431346007078</v>
      </c>
      <c r="AD504" s="6">
        <f>(Table134[[#This Row],[Survived]]-AC504)^2</f>
        <v>0.14962531309758589</v>
      </c>
      <c r="AK504" s="16"/>
      <c r="AL504" s="16"/>
      <c r="AM504" s="16"/>
      <c r="AN504" s="17"/>
      <c r="AO504" s="17"/>
      <c r="AP504" s="16"/>
      <c r="AQ504" s="17"/>
      <c r="AR504" s="17"/>
    </row>
    <row r="505" spans="1:44" x14ac:dyDescent="0.2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Table1342[[#This Row],[Age]]/$E$1</f>
        <v>0.35</v>
      </c>
      <c r="J505" s="6">
        <f>LOG10(Table1342[[#This Row],[Fare]]+1)</f>
        <v>1.146128035678238</v>
      </c>
      <c r="K505">
        <f>IF(Table1342[[#This Row],[Pclass]]=1,1,0)</f>
        <v>0</v>
      </c>
      <c r="L505">
        <f>IF(Table1342[[#This Row],[Pclass]]=2,1,0)</f>
        <v>1</v>
      </c>
      <c r="M505">
        <f>IF(Table1342[[#This Row],[Embarked]]="S",1,0)</f>
        <v>1</v>
      </c>
      <c r="N505">
        <f>IF(Table1342[[#This Row],[Embarked]]="C",1,0)</f>
        <v>0</v>
      </c>
      <c r="O505">
        <f>IF(Table1342[[#This Row],[Sex]]="male",1,0)</f>
        <v>0</v>
      </c>
      <c r="P505">
        <v>1</v>
      </c>
      <c r="W505" s="5">
        <v>0.59276167333585361</v>
      </c>
      <c r="X505" s="5">
        <v>0.35700959642021529</v>
      </c>
      <c r="Y505" s="5">
        <v>0.61754149296977756</v>
      </c>
      <c r="Z505" s="6">
        <f>IF(W505&lt;0,0,W505)</f>
        <v>0.59276167333585361</v>
      </c>
      <c r="AA505" s="6">
        <f>IF(X505&lt;0,0,X505)</f>
        <v>0.35700959642021529</v>
      </c>
      <c r="AB505" s="5">
        <f t="shared" si="7"/>
        <v>0.61754149296977756</v>
      </c>
      <c r="AC505" s="6">
        <f>Z505+AA505</f>
        <v>0.94977126975606896</v>
      </c>
      <c r="AD505" s="6">
        <f>(Table134[[#This Row],[Survived]]-AC505)^2</f>
        <v>2.5229253419175928E-3</v>
      </c>
      <c r="AK505" s="16"/>
      <c r="AL505" s="16"/>
      <c r="AM505" s="16"/>
      <c r="AN505" s="17"/>
      <c r="AO505" s="17"/>
      <c r="AP505" s="16"/>
      <c r="AQ505" s="17"/>
      <c r="AR505" s="17"/>
    </row>
    <row r="506" spans="1:44" x14ac:dyDescent="0.2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Table1342[[#This Row],[Age]]/$E$1</f>
        <v>0.4</v>
      </c>
      <c r="J506" s="6">
        <f>LOG10(Table1342[[#This Row],[Fare]]+1)</f>
        <v>0.95060822478423079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1</v>
      </c>
      <c r="N506">
        <f>IF(Table1342[[#This Row],[Embarked]]="C",1,0)</f>
        <v>0</v>
      </c>
      <c r="O506">
        <f>IF(Table1342[[#This Row],[Sex]]="male",1,0)</f>
        <v>1</v>
      </c>
      <c r="P506">
        <v>1</v>
      </c>
      <c r="W506" s="5">
        <v>-0.52424560507613449</v>
      </c>
      <c r="X506" s="5">
        <v>7.1240413745364994E-2</v>
      </c>
      <c r="Y506" s="5">
        <v>-1.1059991435067393</v>
      </c>
      <c r="Z506" s="6">
        <f>IF(W506&lt;0,0,W506)</f>
        <v>0</v>
      </c>
      <c r="AA506" s="6">
        <f>IF(X506&lt;0,0,X506)</f>
        <v>7.1240413745364994E-2</v>
      </c>
      <c r="AB506" s="5">
        <f t="shared" si="7"/>
        <v>0</v>
      </c>
      <c r="AC506" s="6">
        <f>Z506+AA506</f>
        <v>7.1240413745364994E-2</v>
      </c>
      <c r="AD506" s="6">
        <f>(Table134[[#This Row],[Survived]]-AC506)^2</f>
        <v>5.0751965506107893E-3</v>
      </c>
      <c r="AK506" s="16"/>
      <c r="AL506" s="16"/>
      <c r="AM506" s="16"/>
      <c r="AN506" s="17"/>
      <c r="AO506" s="17"/>
      <c r="AP506" s="16"/>
      <c r="AQ506" s="17"/>
      <c r="AR506" s="17"/>
    </row>
    <row r="507" spans="1:44" x14ac:dyDescent="0.2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Table1342[[#This Row],[Age]]/$E$1</f>
        <v>0.38750000000000001</v>
      </c>
      <c r="J507" s="6">
        <f>LOG10(Table1342[[#This Row],[Fare]]+1)</f>
        <v>1.4353665066126613</v>
      </c>
      <c r="K507">
        <f>IF(Table1342[[#This Row],[Pclass]]=1,1,0)</f>
        <v>0</v>
      </c>
      <c r="L507">
        <f>IF(Table1342[[#This Row],[Pclass]]=2,1,0)</f>
        <v>1</v>
      </c>
      <c r="M507">
        <f>IF(Table1342[[#This Row],[Embarked]]="S",1,0)</f>
        <v>1</v>
      </c>
      <c r="N507">
        <f>IF(Table1342[[#This Row],[Embarked]]="C",1,0)</f>
        <v>0</v>
      </c>
      <c r="O507">
        <f>IF(Table1342[[#This Row],[Sex]]="male",1,0)</f>
        <v>1</v>
      </c>
      <c r="P507">
        <v>1</v>
      </c>
      <c r="W507" s="5">
        <v>-9.6683292151270445E-2</v>
      </c>
      <c r="X507" s="5">
        <v>7.8492189832387094E-2</v>
      </c>
      <c r="Y507" s="5">
        <v>0.24831097806870345</v>
      </c>
      <c r="Z507" s="6">
        <f>IF(W507&lt;0,0,W507)</f>
        <v>0</v>
      </c>
      <c r="AA507" s="6">
        <f>IF(X507&lt;0,0,X507)</f>
        <v>7.8492189832387094E-2</v>
      </c>
      <c r="AB507" s="5">
        <f t="shared" si="7"/>
        <v>0.24831097806870345</v>
      </c>
      <c r="AC507" s="6">
        <f>Z507+AA507</f>
        <v>7.8492189832387094E-2</v>
      </c>
      <c r="AD507" s="6">
        <f>(Table134[[#This Row],[Survived]]-AC507)^2</f>
        <v>6.1610238646834922E-3</v>
      </c>
      <c r="AK507" s="16"/>
      <c r="AL507" s="16"/>
      <c r="AM507" s="16"/>
      <c r="AN507" s="17"/>
      <c r="AO507" s="17"/>
      <c r="AP507" s="16"/>
      <c r="AQ507" s="17"/>
      <c r="AR507" s="17"/>
    </row>
    <row r="508" spans="1:44" x14ac:dyDescent="0.2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Table1342[[#This Row],[Age]]/$E$1</f>
        <v>0.51249999999999996</v>
      </c>
      <c r="J508" s="6">
        <f>LOG10(Table1342[[#This Row],[Fare]]+1)</f>
        <v>1.6094610059122672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>
        <f>IF(Table1342[[#This Row],[Sex]]="male",1,0)</f>
        <v>0</v>
      </c>
      <c r="P508">
        <v>1</v>
      </c>
      <c r="W508" s="5">
        <v>-9.6384568126808706E-3</v>
      </c>
      <c r="X508" s="5">
        <v>0.29414389826812587</v>
      </c>
      <c r="Y508" s="5">
        <v>-0.21003283438450382</v>
      </c>
      <c r="Z508" s="6">
        <f>IF(W508&lt;0,0,W508)</f>
        <v>0</v>
      </c>
      <c r="AA508" s="6">
        <f>IF(X508&lt;0,0,X508)</f>
        <v>0.29414389826812587</v>
      </c>
      <c r="AB508" s="5">
        <f t="shared" si="7"/>
        <v>0</v>
      </c>
      <c r="AC508" s="6">
        <f>Z508+AA508</f>
        <v>0.29414389826812587</v>
      </c>
      <c r="AD508" s="6">
        <f>(Table134[[#This Row],[Survived]]-AC508)^2</f>
        <v>8.6520632888369586E-2</v>
      </c>
      <c r="AK508" s="16"/>
      <c r="AL508" s="16"/>
      <c r="AM508" s="16"/>
      <c r="AN508" s="17"/>
      <c r="AO508" s="17"/>
      <c r="AP508" s="16"/>
      <c r="AQ508" s="17"/>
      <c r="AR508" s="17"/>
    </row>
    <row r="509" spans="1:44" x14ac:dyDescent="0.2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Table1342[[#This Row],[Age]]/$E$1</f>
        <v>0.25</v>
      </c>
      <c r="J509" s="6">
        <f>LOG10(Table1342[[#This Row],[Fare]]+1)</f>
        <v>0.94714932766263737</v>
      </c>
      <c r="K509">
        <f>IF(Table1342[[#This Row],[Pclass]]=1,1,0)</f>
        <v>0</v>
      </c>
      <c r="L509">
        <f>IF(Table1342[[#This Row],[Pclass]]=2,1,0)</f>
        <v>0</v>
      </c>
      <c r="M509">
        <f>IF(Table1342[[#This Row],[Embarked]]="S",1,0)</f>
        <v>1</v>
      </c>
      <c r="N509">
        <f>IF(Table1342[[#This Row],[Embarked]]="C",1,0)</f>
        <v>0</v>
      </c>
      <c r="O509">
        <f>IF(Table1342[[#This Row],[Sex]]="male",1,0)</f>
        <v>1</v>
      </c>
      <c r="P509">
        <v>1</v>
      </c>
      <c r="W509" s="5">
        <v>-0.63528677887146612</v>
      </c>
      <c r="X509" s="5">
        <v>0.21646387118498184</v>
      </c>
      <c r="Y509" s="5">
        <v>-1.0315591678012215</v>
      </c>
      <c r="Z509" s="6">
        <f>IF(W509&lt;0,0,W509)</f>
        <v>0</v>
      </c>
      <c r="AA509" s="6">
        <f>IF(X509&lt;0,0,X509)</f>
        <v>0.21646387118498184</v>
      </c>
      <c r="AB509" s="5">
        <f t="shared" si="7"/>
        <v>0</v>
      </c>
      <c r="AC509" s="6">
        <f>Z509+AA509</f>
        <v>0.21646387118498184</v>
      </c>
      <c r="AD509" s="6">
        <f>(Table134[[#This Row],[Survived]]-AC509)^2</f>
        <v>4.6856607528388411E-2</v>
      </c>
      <c r="AK509" s="16"/>
      <c r="AL509" s="16"/>
      <c r="AM509" s="16"/>
      <c r="AN509" s="17"/>
      <c r="AO509" s="17"/>
      <c r="AP509" s="16"/>
      <c r="AQ509" s="17"/>
      <c r="AR509" s="17"/>
    </row>
    <row r="510" spans="1:44" x14ac:dyDescent="0.2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Table1342[[#This Row],[Age]]/$E$1</f>
        <v>0.3</v>
      </c>
      <c r="J510" s="6">
        <f>LOG10(Table1342[[#This Row],[Fare]]+1)</f>
        <v>1.8469553250198238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0</v>
      </c>
      <c r="N510">
        <f>IF(Table1342[[#This Row],[Embarked]]="C",1,0)</f>
        <v>1</v>
      </c>
      <c r="O510">
        <f>IF(Table1342[[#This Row],[Sex]]="male",1,0)</f>
        <v>0</v>
      </c>
      <c r="P510">
        <v>1</v>
      </c>
      <c r="W510" s="5">
        <v>0.15248086144892842</v>
      </c>
      <c r="X510" s="5">
        <v>0.88939249013994437</v>
      </c>
      <c r="Y510" s="5">
        <v>-0.71834537257279774</v>
      </c>
      <c r="Z510" s="6">
        <f>IF(W510&lt;0,0,W510)</f>
        <v>0.15248086144892842</v>
      </c>
      <c r="AA510" s="6">
        <f>IF(X510&lt;0,0,X510)</f>
        <v>0.88939249013994437</v>
      </c>
      <c r="AB510" s="5">
        <f t="shared" si="7"/>
        <v>0</v>
      </c>
      <c r="AC510" s="6">
        <f>Z510+AA510</f>
        <v>1.0418733515888727</v>
      </c>
      <c r="AD510" s="6">
        <f>(Table134[[#This Row],[Survived]]-AC510)^2</f>
        <v>1.7533775732853506E-3</v>
      </c>
      <c r="AK510" s="16"/>
      <c r="AL510" s="16"/>
      <c r="AM510" s="16"/>
      <c r="AN510" s="17"/>
      <c r="AO510" s="17"/>
      <c r="AP510" s="16"/>
      <c r="AQ510" s="17"/>
      <c r="AR510" s="17"/>
    </row>
    <row r="511" spans="1:44" x14ac:dyDescent="0.2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Table1342[[#This Row],[Age]]/$E$1</f>
        <v>2.5000000000000001E-2</v>
      </c>
      <c r="J511" s="6">
        <f>LOG10(Table1342[[#This Row],[Fare]]+1)</f>
        <v>1.4608978427565478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>
        <f>IF(Table1342[[#This Row],[Sex]]="male",1,0)</f>
        <v>0</v>
      </c>
      <c r="P511">
        <v>1</v>
      </c>
      <c r="W511" s="5">
        <v>-0.10564230092167678</v>
      </c>
      <c r="X511" s="5">
        <v>0.47167083900217294</v>
      </c>
      <c r="Y511" s="5">
        <v>-4.0043729104337969E-2</v>
      </c>
      <c r="Z511" s="6">
        <f>IF(W511&lt;0,0,W511)</f>
        <v>0</v>
      </c>
      <c r="AA511" s="6">
        <f>IF(X511&lt;0,0,X511)</f>
        <v>0.47167083900217294</v>
      </c>
      <c r="AB511" s="5">
        <f t="shared" si="7"/>
        <v>0</v>
      </c>
      <c r="AC511" s="6">
        <f>Z511+AA511</f>
        <v>0.47167083900217294</v>
      </c>
      <c r="AD511" s="6">
        <f>(Table134[[#This Row],[Survived]]-AC511)^2</f>
        <v>0.22247338036501374</v>
      </c>
      <c r="AK511" s="16"/>
      <c r="AL511" s="16"/>
      <c r="AM511" s="16"/>
      <c r="AN511" s="17"/>
      <c r="AO511" s="17"/>
      <c r="AP511" s="16"/>
      <c r="AQ511" s="17"/>
      <c r="AR511" s="17"/>
    </row>
    <row r="512" spans="1:44" x14ac:dyDescent="0.2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Table1342[[#This Row],[Age]]/$E$1</f>
        <v>9.3749999999999997E-3</v>
      </c>
      <c r="J512" s="6">
        <f>LOG10(Table1342[[#This Row],[Fare]]+1)</f>
        <v>1.3066029982011584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0</v>
      </c>
      <c r="N512">
        <f>IF(Table1342[[#This Row],[Embarked]]="C",1,0)</f>
        <v>1</v>
      </c>
      <c r="O512">
        <f>IF(Table1342[[#This Row],[Sex]]="male",1,0)</f>
        <v>0</v>
      </c>
      <c r="P512">
        <v>1</v>
      </c>
      <c r="W512" s="5">
        <v>-0.22872728523701089</v>
      </c>
      <c r="X512" s="5">
        <v>0.65269814289674577</v>
      </c>
      <c r="Y512" s="5">
        <v>-0.30839787786601724</v>
      </c>
      <c r="Z512" s="6">
        <f>IF(W512&lt;0,0,W512)</f>
        <v>0</v>
      </c>
      <c r="AA512" s="6">
        <f>IF(X512&lt;0,0,X512)</f>
        <v>0.65269814289674577</v>
      </c>
      <c r="AB512" s="5">
        <f t="shared" si="7"/>
        <v>0</v>
      </c>
      <c r="AC512" s="6">
        <f>Z512+AA512</f>
        <v>0.65269814289674577</v>
      </c>
      <c r="AD512" s="6">
        <f>(Table134[[#This Row],[Survived]]-AC512)^2</f>
        <v>0.12061857994736921</v>
      </c>
      <c r="AK512" s="16"/>
      <c r="AL512" s="16"/>
      <c r="AM512" s="16"/>
      <c r="AN512" s="17"/>
      <c r="AO512" s="17"/>
      <c r="AP512" s="16"/>
      <c r="AQ512" s="17"/>
      <c r="AR512" s="17"/>
    </row>
    <row r="513" spans="1:44" x14ac:dyDescent="0.2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Table1342[[#This Row],[Age]]/$E$1</f>
        <v>0.6</v>
      </c>
      <c r="J513" s="6">
        <f>LOG10(Table1342[[#This Row],[Fare]]+1)</f>
        <v>1.8905841979078102</v>
      </c>
      <c r="K513">
        <f>IF(Table1342[[#This Row],[Pclass]]=1,1,0)</f>
        <v>1</v>
      </c>
      <c r="L513">
        <f>IF(Table1342[[#This Row],[Pclass]]=2,1,0)</f>
        <v>0</v>
      </c>
      <c r="M513">
        <f>IF(Table1342[[#This Row],[Embarked]]="S",1,0)</f>
        <v>0</v>
      </c>
      <c r="N513">
        <f>IF(Table1342[[#This Row],[Embarked]]="C",1,0)</f>
        <v>1</v>
      </c>
      <c r="O513">
        <f>IF(Table1342[[#This Row],[Sex]]="male",1,0)</f>
        <v>1</v>
      </c>
      <c r="P513">
        <v>1</v>
      </c>
      <c r="W513" s="5">
        <v>-0.27297896550810419</v>
      </c>
      <c r="X513" s="5">
        <v>0.32211137962909275</v>
      </c>
      <c r="Y513" s="5">
        <v>-1.258512913668038</v>
      </c>
      <c r="Z513" s="6">
        <f>IF(W513&lt;0,0,W513)</f>
        <v>0</v>
      </c>
      <c r="AA513" s="6">
        <f>IF(X513&lt;0,0,X513)</f>
        <v>0.32211137962909275</v>
      </c>
      <c r="AB513" s="5">
        <f t="shared" si="7"/>
        <v>0</v>
      </c>
      <c r="AC513" s="6">
        <f>Z513+AA513</f>
        <v>0.32211137962909275</v>
      </c>
      <c r="AD513" s="6">
        <f>(Table134[[#This Row],[Survived]]-AC513)^2</f>
        <v>0.45953298162837203</v>
      </c>
      <c r="AK513" s="16"/>
      <c r="AL513" s="16"/>
      <c r="AM513" s="16"/>
      <c r="AN513" s="17"/>
      <c r="AO513" s="17"/>
      <c r="AP513" s="16"/>
      <c r="AQ513" s="17"/>
      <c r="AR513" s="17"/>
    </row>
    <row r="514" spans="1:44" x14ac:dyDescent="0.2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Table1342[[#This Row],[Age]]/$E$1</f>
        <v>0.23749999999999999</v>
      </c>
      <c r="J514" s="6">
        <f>LOG10(Table1342[[#This Row],[Fare]]+1)</f>
        <v>0.94918501031343461</v>
      </c>
      <c r="K514">
        <f>IF(Table1342[[#This Row],[Pclass]]=1,1,0)</f>
        <v>0</v>
      </c>
      <c r="L514">
        <f>IF(Table1342[[#This Row],[Pclass]]=2,1,0)</f>
        <v>0</v>
      </c>
      <c r="M514">
        <f>IF(Table1342[[#This Row],[Embarked]]="S",1,0)</f>
        <v>1</v>
      </c>
      <c r="N514">
        <f>IF(Table1342[[#This Row],[Embarked]]="C",1,0)</f>
        <v>0</v>
      </c>
      <c r="O514">
        <f>IF(Table1342[[#This Row],[Sex]]="male",1,0)</f>
        <v>1</v>
      </c>
      <c r="P514">
        <v>1</v>
      </c>
      <c r="W514" s="5">
        <v>-0.64488212249913601</v>
      </c>
      <c r="X514" s="5">
        <v>0.22873034780004492</v>
      </c>
      <c r="Y514" s="5">
        <v>-1.026381811168162</v>
      </c>
      <c r="Z514" s="6">
        <f>IF(W514&lt;0,0,W514)</f>
        <v>0</v>
      </c>
      <c r="AA514" s="6">
        <f>IF(X514&lt;0,0,X514)</f>
        <v>0.22873034780004492</v>
      </c>
      <c r="AB514" s="5">
        <f t="shared" si="7"/>
        <v>0</v>
      </c>
      <c r="AC514" s="6">
        <f>Z514+AA514</f>
        <v>0.22873034780004492</v>
      </c>
      <c r="AD514" s="6">
        <f>(Table134[[#This Row],[Survived]]-AC514)^2</f>
        <v>5.2317572004729515E-2</v>
      </c>
      <c r="AK514" s="16"/>
      <c r="AL514" s="16"/>
      <c r="AM514" s="16"/>
      <c r="AN514" s="17"/>
      <c r="AO514" s="17"/>
      <c r="AP514" s="16"/>
      <c r="AQ514" s="17"/>
      <c r="AR514" s="17"/>
    </row>
    <row r="515" spans="1:44" x14ac:dyDescent="0.2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Table1342[[#This Row],[Age]]/$E$1</f>
        <v>0.7</v>
      </c>
      <c r="J515" s="6">
        <f>LOG10(Table1342[[#This Row],[Fare]]+1)</f>
        <v>1.5622928644564746</v>
      </c>
      <c r="K515">
        <f>IF(Table1342[[#This Row],[Pclass]]=1,1,0)</f>
        <v>1</v>
      </c>
      <c r="L515">
        <f>IF(Table1342[[#This Row],[Pclass]]=2,1,0)</f>
        <v>0</v>
      </c>
      <c r="M515">
        <f>IF(Table1342[[#This Row],[Embarked]]="S",1,0)</f>
        <v>0</v>
      </c>
      <c r="N515">
        <f>IF(Table1342[[#This Row],[Embarked]]="C",1,0)</f>
        <v>1</v>
      </c>
      <c r="O515">
        <f>IF(Table1342[[#This Row],[Sex]]="male",1,0)</f>
        <v>1</v>
      </c>
      <c r="P515">
        <v>1</v>
      </c>
      <c r="W515" s="5">
        <v>-0.19923373930394947</v>
      </c>
      <c r="X515" s="5">
        <v>0.27999413430296871</v>
      </c>
      <c r="Y515" s="5">
        <v>-1.2697695812734306</v>
      </c>
      <c r="Z515" s="6">
        <f>IF(W515&lt;0,0,W515)</f>
        <v>0</v>
      </c>
      <c r="AA515" s="6">
        <f>IF(X515&lt;0,0,X515)</f>
        <v>0.27999413430296871</v>
      </c>
      <c r="AB515" s="5">
        <f t="shared" si="7"/>
        <v>0</v>
      </c>
      <c r="AC515" s="6">
        <f>Z515+AA515</f>
        <v>0.27999413430296871</v>
      </c>
      <c r="AD515" s="6">
        <f>(Table134[[#This Row],[Survived]]-AC515)^2</f>
        <v>0.51840844663813146</v>
      </c>
      <c r="AK515" s="16"/>
      <c r="AL515" s="16"/>
      <c r="AM515" s="16"/>
      <c r="AN515" s="17"/>
      <c r="AO515" s="17"/>
      <c r="AP515" s="16"/>
      <c r="AQ515" s="17"/>
      <c r="AR515" s="17"/>
    </row>
    <row r="516" spans="1:44" x14ac:dyDescent="0.2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Table1342[[#This Row],[Age]]/$E$1</f>
        <v>0.28749999999999998</v>
      </c>
      <c r="J516" s="6">
        <f>LOG10(Table1342[[#This Row],[Fare]]+1)</f>
        <v>0.9319661147281727</v>
      </c>
      <c r="K516">
        <f>IF(Table1342[[#This Row],[Pclass]]=1,1,0)</f>
        <v>0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>
        <f>IF(Table1342[[#This Row],[Sex]]="male",1,0)</f>
        <v>0</v>
      </c>
      <c r="P516">
        <v>1</v>
      </c>
      <c r="W516" s="5">
        <v>8.5897656619150456E-2</v>
      </c>
      <c r="X516" s="5">
        <v>0.38035207345302902</v>
      </c>
      <c r="Y516" s="5">
        <v>-0.56042068127684019</v>
      </c>
      <c r="Z516" s="6">
        <f>IF(W516&lt;0,0,W516)</f>
        <v>8.5897656619150456E-2</v>
      </c>
      <c r="AA516" s="6">
        <f>IF(X516&lt;0,0,X516)</f>
        <v>0.38035207345302902</v>
      </c>
      <c r="AB516" s="5">
        <f t="shared" si="7"/>
        <v>0</v>
      </c>
      <c r="AC516" s="6">
        <f>Z516+AA516</f>
        <v>0.46624973007217946</v>
      </c>
      <c r="AD516" s="6">
        <f>(Table134[[#This Row],[Survived]]-AC516)^2</f>
        <v>0.28488935064802123</v>
      </c>
      <c r="AK516" s="16"/>
      <c r="AL516" s="16"/>
      <c r="AM516" s="16"/>
      <c r="AN516" s="17"/>
      <c r="AO516" s="17"/>
      <c r="AP516" s="16"/>
      <c r="AQ516" s="17"/>
      <c r="AR516" s="17"/>
    </row>
    <row r="517" spans="1:44" x14ac:dyDescent="0.2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Table1342[[#This Row],[Age]]/$E$1</f>
        <v>0.22500000000000001</v>
      </c>
      <c r="J517" s="6">
        <f>LOG10(Table1342[[#This Row],[Fare]]+1)</f>
        <v>1.3802112417116059</v>
      </c>
      <c r="K517">
        <f>IF(Table1342[[#This Row],[Pclass]]=1,1,0)</f>
        <v>0</v>
      </c>
      <c r="L517">
        <f>IF(Table1342[[#This Row],[Pclass]]=2,1,0)</f>
        <v>1</v>
      </c>
      <c r="M517">
        <f>IF(Table1342[[#This Row],[Embarked]]="S",1,0)</f>
        <v>1</v>
      </c>
      <c r="N517">
        <f>IF(Table1342[[#This Row],[Embarked]]="C",1,0)</f>
        <v>0</v>
      </c>
      <c r="O517">
        <f>IF(Table1342[[#This Row],[Sex]]="male",1,0)</f>
        <v>0</v>
      </c>
      <c r="P517">
        <v>1</v>
      </c>
      <c r="W517" s="5">
        <v>0.43272661315357785</v>
      </c>
      <c r="X517" s="5">
        <v>0.51161132257977171</v>
      </c>
      <c r="Y517" s="5">
        <v>0.72673038224544562</v>
      </c>
      <c r="Z517" s="6">
        <f>IF(W517&lt;0,0,W517)</f>
        <v>0.43272661315357785</v>
      </c>
      <c r="AA517" s="6">
        <f>IF(X517&lt;0,0,X517)</f>
        <v>0.51161132257977171</v>
      </c>
      <c r="AB517" s="5">
        <f t="shared" ref="AB517:AB580" si="8">IF(Y517&lt;0,0,Y517)</f>
        <v>0.72673038224544562</v>
      </c>
      <c r="AC517" s="6">
        <f>Z517+AA517</f>
        <v>0.94433793573334956</v>
      </c>
      <c r="AD517" s="6">
        <f>(Table134[[#This Row],[Survived]]-AC517)^2</f>
        <v>3.0982653984247231E-3</v>
      </c>
      <c r="AK517" s="16"/>
      <c r="AL517" s="16"/>
      <c r="AM517" s="16"/>
      <c r="AN517" s="17"/>
      <c r="AO517" s="17"/>
      <c r="AP517" s="16"/>
      <c r="AQ517" s="17"/>
      <c r="AR517" s="17"/>
    </row>
    <row r="518" spans="1:44" x14ac:dyDescent="0.2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Table1342[[#This Row],[Age]]/$E$1</f>
        <v>0.26250000000000001</v>
      </c>
      <c r="J518" s="6">
        <f>LOG10(Table1342[[#This Row],[Fare]]+1)</f>
        <v>0.97466364619243973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>
        <f>IF(Table1342[[#This Row],[Sex]]="male",1,0)</f>
        <v>1</v>
      </c>
      <c r="P518">
        <v>1</v>
      </c>
      <c r="W518" s="5">
        <v>-0.63003904462901839</v>
      </c>
      <c r="X518" s="5">
        <v>0.20628938211424475</v>
      </c>
      <c r="Y518" s="5">
        <v>-1.0497823692497232</v>
      </c>
      <c r="Z518" s="6">
        <f>IF(W518&lt;0,0,W518)</f>
        <v>0</v>
      </c>
      <c r="AA518" s="6">
        <f>IF(X518&lt;0,0,X518)</f>
        <v>0.20628938211424475</v>
      </c>
      <c r="AB518" s="5">
        <f t="shared" si="8"/>
        <v>0</v>
      </c>
      <c r="AC518" s="6">
        <f>Z518+AA518</f>
        <v>0.20628938211424475</v>
      </c>
      <c r="AD518" s="6">
        <f>(Table134[[#This Row],[Survived]]-AC518)^2</f>
        <v>4.2555309173076879E-2</v>
      </c>
      <c r="AK518" s="16"/>
      <c r="AL518" s="16"/>
      <c r="AM518" s="16"/>
      <c r="AN518" s="17"/>
      <c r="AO518" s="17"/>
      <c r="AP518" s="16"/>
      <c r="AQ518" s="17"/>
      <c r="AR518" s="17"/>
    </row>
    <row r="519" spans="1:44" x14ac:dyDescent="0.2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Table1342[[#This Row],[Age]]/$E$1</f>
        <v>0.22500000000000001</v>
      </c>
      <c r="J519" s="6">
        <f>LOG10(Table1342[[#This Row],[Fare]]+1)</f>
        <v>0.88930170250631024</v>
      </c>
      <c r="K519">
        <f>IF(Table1342[[#This Row],[Pclass]]=1,1,0)</f>
        <v>0</v>
      </c>
      <c r="L519">
        <f>IF(Table1342[[#This Row],[Pclass]]=2,1,0)</f>
        <v>0</v>
      </c>
      <c r="M519">
        <f>IF(Table1342[[#This Row],[Embarked]]="S",1,0)</f>
        <v>0</v>
      </c>
      <c r="N519">
        <f>IF(Table1342[[#This Row],[Embarked]]="C",1,0)</f>
        <v>0</v>
      </c>
      <c r="O519">
        <f>IF(Table1342[[#This Row],[Sex]]="male",1,0)</f>
        <v>0</v>
      </c>
      <c r="P519">
        <v>1</v>
      </c>
      <c r="W519" s="5">
        <v>0.10830338280596119</v>
      </c>
      <c r="X519" s="5">
        <v>0.40316035000914563</v>
      </c>
      <c r="Y519" s="5">
        <v>-0.5761466152139747</v>
      </c>
      <c r="Z519" s="6">
        <f>IF(W519&lt;0,0,W519)</f>
        <v>0.10830338280596119</v>
      </c>
      <c r="AA519" s="6">
        <f>IF(X519&lt;0,0,X519)</f>
        <v>0.40316035000914563</v>
      </c>
      <c r="AB519" s="5">
        <f t="shared" si="8"/>
        <v>0</v>
      </c>
      <c r="AC519" s="6">
        <f>Z519+AA519</f>
        <v>0.51146373281510682</v>
      </c>
      <c r="AD519" s="6">
        <f>(Table134[[#This Row],[Survived]]-AC519)^2</f>
        <v>0.26159514998516298</v>
      </c>
      <c r="AK519" s="16"/>
      <c r="AL519" s="16"/>
      <c r="AM519" s="16"/>
      <c r="AN519" s="17"/>
      <c r="AO519" s="17"/>
      <c r="AP519" s="16"/>
      <c r="AQ519" s="17"/>
      <c r="AR519" s="17"/>
    </row>
    <row r="520" spans="1:44" x14ac:dyDescent="0.2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Table1342[[#This Row],[Age]]/$E$1</f>
        <v>0.3</v>
      </c>
      <c r="J520" s="6">
        <f>LOG10(Table1342[[#This Row],[Fare]]+1)</f>
        <v>1.8721562727482928</v>
      </c>
      <c r="K520">
        <f>IF(Table1342[[#This Row],[Pclass]]=1,1,0)</f>
        <v>0</v>
      </c>
      <c r="L520">
        <f>IF(Table1342[[#This Row],[Pclass]]=2,1,0)</f>
        <v>1</v>
      </c>
      <c r="M520">
        <f>IF(Table1342[[#This Row],[Embarked]]="S",1,0)</f>
        <v>1</v>
      </c>
      <c r="N520">
        <f>IF(Table1342[[#This Row],[Embarked]]="C",1,0)</f>
        <v>0</v>
      </c>
      <c r="O520">
        <f>IF(Table1342[[#This Row],[Sex]]="male",1,0)</f>
        <v>1</v>
      </c>
      <c r="P520">
        <v>1</v>
      </c>
      <c r="W520" s="5">
        <v>-0.14445909445631563</v>
      </c>
      <c r="X520" s="5">
        <v>9.9361967714329535E-2</v>
      </c>
      <c r="Y520" s="5">
        <v>5.3819232535255723E-2</v>
      </c>
      <c r="Z520" s="6">
        <f>IF(W520&lt;0,0,W520)</f>
        <v>0</v>
      </c>
      <c r="AA520" s="6">
        <f>IF(X520&lt;0,0,X520)</f>
        <v>9.9361967714329535E-2</v>
      </c>
      <c r="AB520" s="5">
        <f t="shared" si="8"/>
        <v>5.3819232535255723E-2</v>
      </c>
      <c r="AC520" s="6">
        <f>Z520+AA520</f>
        <v>9.9361967714329535E-2</v>
      </c>
      <c r="AD520" s="6">
        <f>(Table134[[#This Row],[Survived]]-AC520)^2</f>
        <v>9.8728006280634651E-3</v>
      </c>
      <c r="AK520" s="16"/>
      <c r="AL520" s="16"/>
      <c r="AM520" s="16"/>
      <c r="AN520" s="17"/>
      <c r="AO520" s="17"/>
      <c r="AP520" s="16"/>
      <c r="AQ520" s="17"/>
      <c r="AR520" s="17"/>
    </row>
    <row r="521" spans="1:44" x14ac:dyDescent="0.2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Table1342[[#This Row],[Age]]/$E$1</f>
        <v>0.4</v>
      </c>
      <c r="J521" s="6">
        <f>LOG10(Table1342[[#This Row],[Fare]]+1)</f>
        <v>1.2174839442139063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0</v>
      </c>
      <c r="N521">
        <f>IF(Table1342[[#This Row],[Embarked]]="C",1,0)</f>
        <v>0</v>
      </c>
      <c r="O521">
        <f>IF(Table1342[[#This Row],[Sex]]="male",1,0)</f>
        <v>0</v>
      </c>
      <c r="P521">
        <v>1</v>
      </c>
      <c r="W521" s="5">
        <v>0.20644601488955766</v>
      </c>
      <c r="X521" s="5">
        <v>0.19538417039459821</v>
      </c>
      <c r="Y521" s="5">
        <v>-0.54674344564749755</v>
      </c>
      <c r="Z521" s="6">
        <f>IF(W521&lt;0,0,W521)</f>
        <v>0.20644601488955766</v>
      </c>
      <c r="AA521" s="6">
        <f>IF(X521&lt;0,0,X521)</f>
        <v>0.19538417039459821</v>
      </c>
      <c r="AB521" s="5">
        <f t="shared" si="8"/>
        <v>0</v>
      </c>
      <c r="AC521" s="6">
        <f>Z521+AA521</f>
        <v>0.40183018528415587</v>
      </c>
      <c r="AD521" s="6">
        <f>(Table134[[#This Row],[Survived]]-AC521)^2</f>
        <v>0.16146749780549904</v>
      </c>
      <c r="AK521" s="16"/>
      <c r="AL521" s="16"/>
      <c r="AM521" s="16"/>
      <c r="AN521" s="17"/>
      <c r="AO521" s="17"/>
      <c r="AP521" s="16"/>
      <c r="AQ521" s="17"/>
      <c r="AR521" s="17"/>
    </row>
    <row r="522" spans="1:44" x14ac:dyDescent="0.2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Table1342[[#This Row],[Age]]/$E$1</f>
        <v>0.28749999999999998</v>
      </c>
      <c r="J522" s="6">
        <f>LOG10(Table1342[[#This Row],[Fare]]+1)</f>
        <v>1.146128035678238</v>
      </c>
      <c r="K522">
        <f>IF(Table1342[[#This Row],[Pclass]]=1,1,0)</f>
        <v>0</v>
      </c>
      <c r="L522">
        <f>IF(Table1342[[#This Row],[Pclass]]=2,1,0)</f>
        <v>1</v>
      </c>
      <c r="M522">
        <f>IF(Table1342[[#This Row],[Embarked]]="S",1,0)</f>
        <v>1</v>
      </c>
      <c r="N522">
        <f>IF(Table1342[[#This Row],[Embarked]]="C",1,0)</f>
        <v>0</v>
      </c>
      <c r="O522">
        <f>IF(Table1342[[#This Row],[Sex]]="male",1,0)</f>
        <v>1</v>
      </c>
      <c r="P522">
        <v>1</v>
      </c>
      <c r="W522" s="5">
        <v>-0.14478057693284049</v>
      </c>
      <c r="X522" s="5">
        <v>0.21629122263671785</v>
      </c>
      <c r="Y522" s="5">
        <v>0.16525830277813586</v>
      </c>
      <c r="Z522" s="6">
        <f>IF(W522&lt;0,0,W522)</f>
        <v>0</v>
      </c>
      <c r="AA522" s="6">
        <f>IF(X522&lt;0,0,X522)</f>
        <v>0.21629122263671785</v>
      </c>
      <c r="AB522" s="5">
        <f t="shared" si="8"/>
        <v>0.16525830277813586</v>
      </c>
      <c r="AC522" s="6">
        <f>Z522+AA522</f>
        <v>0.21629122263671785</v>
      </c>
      <c r="AD522" s="6">
        <f>(Table134[[#This Row],[Survived]]-AC522)^2</f>
        <v>4.6781892989686248E-2</v>
      </c>
      <c r="AK522" s="16"/>
      <c r="AL522" s="16"/>
      <c r="AM522" s="16"/>
      <c r="AN522" s="17"/>
      <c r="AO522" s="17"/>
      <c r="AP522" s="16"/>
      <c r="AQ522" s="17"/>
      <c r="AR522" s="17"/>
    </row>
    <row r="523" spans="1:44" x14ac:dyDescent="0.2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Table1342[[#This Row],[Age]]/$E$1</f>
        <v>0.72499999999999998</v>
      </c>
      <c r="J523" s="6">
        <f>LOG10(Table1342[[#This Row],[Fare]]+1)</f>
        <v>2.0579512299613683</v>
      </c>
      <c r="K523">
        <f>IF(Table1342[[#This Row],[Pclass]]=1,1,0)</f>
        <v>1</v>
      </c>
      <c r="L523">
        <f>IF(Table1342[[#This Row],[Pclass]]=2,1,0)</f>
        <v>0</v>
      </c>
      <c r="M523">
        <f>IF(Table1342[[#This Row],[Embarked]]="S",1,0)</f>
        <v>0</v>
      </c>
      <c r="N523">
        <f>IF(Table1342[[#This Row],[Embarked]]="C",1,0)</f>
        <v>1</v>
      </c>
      <c r="O523">
        <f>IF(Table1342[[#This Row],[Sex]]="male",1,0)</f>
        <v>1</v>
      </c>
      <c r="P523">
        <v>1</v>
      </c>
      <c r="W523" s="5">
        <v>-0.3188402094430498</v>
      </c>
      <c r="X523" s="5">
        <v>0.32445193759199975</v>
      </c>
      <c r="Y523" s="5">
        <v>-1.197202755911096</v>
      </c>
      <c r="Z523" s="6">
        <f>IF(W523&lt;0,0,W523)</f>
        <v>0</v>
      </c>
      <c r="AA523" s="6">
        <f>IF(X523&lt;0,0,X523)</f>
        <v>0.32445193759199975</v>
      </c>
      <c r="AB523" s="5">
        <f t="shared" si="8"/>
        <v>0</v>
      </c>
      <c r="AC523" s="6">
        <f>Z523+AA523</f>
        <v>0.32445193759199975</v>
      </c>
      <c r="AD523" s="6">
        <f>(Table134[[#This Row],[Survived]]-AC523)^2</f>
        <v>0.1052690598072029</v>
      </c>
      <c r="AK523" s="16"/>
      <c r="AL523" s="16"/>
      <c r="AM523" s="16"/>
      <c r="AN523" s="17"/>
      <c r="AO523" s="17"/>
      <c r="AP523" s="16"/>
      <c r="AQ523" s="17"/>
      <c r="AR523" s="17"/>
    </row>
    <row r="524" spans="1:44" x14ac:dyDescent="0.2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Table1342[[#This Row],[Age]]/$E$1</f>
        <v>0.625</v>
      </c>
      <c r="J524" s="6">
        <f>LOG10(Table1342[[#This Row],[Fare]]+1)</f>
        <v>2.1292063577475293</v>
      </c>
      <c r="K524">
        <f>IF(Table1342[[#This Row],[Pclass]]=1,1,0)</f>
        <v>1</v>
      </c>
      <c r="L524">
        <f>IF(Table1342[[#This Row],[Pclass]]=2,1,0)</f>
        <v>0</v>
      </c>
      <c r="M524">
        <f>IF(Table1342[[#This Row],[Embarked]]="S",1,0)</f>
        <v>1</v>
      </c>
      <c r="N524">
        <f>IF(Table1342[[#This Row],[Embarked]]="C",1,0)</f>
        <v>0</v>
      </c>
      <c r="O524">
        <f>IF(Table1342[[#This Row],[Sex]]="male",1,0)</f>
        <v>1</v>
      </c>
      <c r="P524">
        <v>1</v>
      </c>
      <c r="W524" s="5">
        <v>-0.1226922879274138</v>
      </c>
      <c r="X524" s="5">
        <v>0.12115600814942323</v>
      </c>
      <c r="Y524" s="5">
        <v>-1.1837170035657454</v>
      </c>
      <c r="Z524" s="6">
        <f>IF(W524&lt;0,0,W524)</f>
        <v>0</v>
      </c>
      <c r="AA524" s="6">
        <f>IF(X524&lt;0,0,X524)</f>
        <v>0.12115600814942323</v>
      </c>
      <c r="AB524" s="5">
        <f t="shared" si="8"/>
        <v>0</v>
      </c>
      <c r="AC524" s="6">
        <f>Z524+AA524</f>
        <v>0.12115600814942323</v>
      </c>
      <c r="AD524" s="6">
        <f>(Table134[[#This Row],[Survived]]-AC524)^2</f>
        <v>0.77236676201185672</v>
      </c>
      <c r="AK524" s="16"/>
      <c r="AL524" s="16"/>
      <c r="AM524" s="16"/>
      <c r="AN524" s="17"/>
      <c r="AO524" s="17"/>
      <c r="AP524" s="16"/>
      <c r="AQ524" s="17"/>
      <c r="AR524" s="17"/>
    </row>
    <row r="525" spans="1:44" x14ac:dyDescent="0.2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Table1342[[#This Row],[Age]]/$E$1</f>
        <v>0.5</v>
      </c>
      <c r="J525" s="6">
        <f>LOG10(Table1342[[#This Row],[Fare]]+1)</f>
        <v>0.91513590662201194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0</v>
      </c>
      <c r="N525">
        <f>IF(Table1342[[#This Row],[Embarked]]="C",1,0)</f>
        <v>1</v>
      </c>
      <c r="O525">
        <f>IF(Table1342[[#This Row],[Sex]]="male",1,0)</f>
        <v>1</v>
      </c>
      <c r="P525">
        <v>1</v>
      </c>
      <c r="W525" s="5">
        <v>-0.5625406821151534</v>
      </c>
      <c r="X525" s="5">
        <v>8.7251164671955483E-2</v>
      </c>
      <c r="Y525" s="5">
        <v>-1.2236598464706863</v>
      </c>
      <c r="Z525" s="6">
        <f>IF(W525&lt;0,0,W525)</f>
        <v>0</v>
      </c>
      <c r="AA525" s="6">
        <f>IF(X525&lt;0,0,X525)</f>
        <v>8.7251164671955483E-2</v>
      </c>
      <c r="AB525" s="5">
        <f t="shared" si="8"/>
        <v>0</v>
      </c>
      <c r="AC525" s="6">
        <f>Z525+AA525</f>
        <v>8.7251164671955483E-2</v>
      </c>
      <c r="AD525" s="6">
        <f>(Table134[[#This Row],[Survived]]-AC525)^2</f>
        <v>7.6127657366126924E-3</v>
      </c>
      <c r="AK525" s="16"/>
      <c r="AL525" s="16"/>
      <c r="AM525" s="16"/>
      <c r="AN525" s="17"/>
      <c r="AO525" s="17"/>
      <c r="AP525" s="16"/>
      <c r="AQ525" s="17"/>
      <c r="AR525" s="17"/>
    </row>
    <row r="526" spans="1:44" x14ac:dyDescent="0.2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Table1342[[#This Row],[Age]]/$E$1</f>
        <v>0.58750000000000002</v>
      </c>
      <c r="J526" s="6">
        <f>LOG10(Table1342[[#This Row],[Fare]]+1)</f>
        <v>1.4246775029107854</v>
      </c>
      <c r="K526">
        <f>IF(Table1342[[#This Row],[Pclass]]=1,1,0)</f>
        <v>1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>
        <f>IF(Table1342[[#This Row],[Sex]]="male",1,0)</f>
        <v>1</v>
      </c>
      <c r="P526">
        <v>1</v>
      </c>
      <c r="W526" s="5">
        <v>-0.14476859325829447</v>
      </c>
      <c r="X526" s="5">
        <v>0.26385202993600909</v>
      </c>
      <c r="Y526" s="5">
        <v>-1.0696174060211567</v>
      </c>
      <c r="Z526" s="6">
        <f>IF(W526&lt;0,0,W526)</f>
        <v>0</v>
      </c>
      <c r="AA526" s="6">
        <f>IF(X526&lt;0,0,X526)</f>
        <v>0.26385202993600909</v>
      </c>
      <c r="AB526" s="5">
        <f t="shared" si="8"/>
        <v>0</v>
      </c>
      <c r="AC526" s="6">
        <f>Z526+AA526</f>
        <v>0.26385202993600909</v>
      </c>
      <c r="AD526" s="6">
        <f>(Table134[[#This Row],[Survived]]-AC526)^2</f>
        <v>6.9617893701352643E-2</v>
      </c>
      <c r="AK526" s="16"/>
      <c r="AL526" s="16"/>
      <c r="AM526" s="16"/>
      <c r="AN526" s="17"/>
      <c r="AO526" s="17"/>
      <c r="AP526" s="16"/>
      <c r="AQ526" s="17"/>
      <c r="AR526" s="17"/>
    </row>
    <row r="527" spans="1:44" x14ac:dyDescent="0.2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Table1342[[#This Row],[Age]]/$E$1</f>
        <v>0.45</v>
      </c>
      <c r="J527" s="6">
        <f>LOG10(Table1342[[#This Row],[Fare]]+1)</f>
        <v>0.92920428011230582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>
        <f>IF(Table1342[[#This Row],[Sex]]="male",1,0)</f>
        <v>1</v>
      </c>
      <c r="P527">
        <v>1</v>
      </c>
      <c r="W527" s="5">
        <v>-0.48391314506828986</v>
      </c>
      <c r="X527" s="5">
        <v>2.1235681784400051E-2</v>
      </c>
      <c r="Y527" s="5">
        <v>-1.120853959754945</v>
      </c>
      <c r="Z527" s="6">
        <f>IF(W527&lt;0,0,W527)</f>
        <v>0</v>
      </c>
      <c r="AA527" s="6">
        <f>IF(X527&lt;0,0,X527)</f>
        <v>2.1235681784400051E-2</v>
      </c>
      <c r="AB527" s="5">
        <f t="shared" si="8"/>
        <v>0</v>
      </c>
      <c r="AC527" s="6">
        <f>Z527+AA527</f>
        <v>2.1235681784400051E-2</v>
      </c>
      <c r="AD527" s="6">
        <f>(Table134[[#This Row],[Survived]]-AC527)^2</f>
        <v>4.5095418084830014E-4</v>
      </c>
      <c r="AK527" s="16"/>
      <c r="AL527" s="16"/>
      <c r="AM527" s="16"/>
      <c r="AN527" s="17"/>
      <c r="AO527" s="17"/>
      <c r="AP527" s="16"/>
      <c r="AQ527" s="17"/>
      <c r="AR527" s="17"/>
    </row>
    <row r="528" spans="1:44" x14ac:dyDescent="0.2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Table1342[[#This Row],[Age]]/$E$1</f>
        <v>0.25</v>
      </c>
      <c r="J528" s="6">
        <f>LOG10(Table1342[[#This Row],[Fare]]+1)</f>
        <v>0.95060822478423079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1</v>
      </c>
      <c r="N528">
        <f>IF(Table1342[[#This Row],[Embarked]]="C",1,0)</f>
        <v>0</v>
      </c>
      <c r="O528">
        <f>IF(Table1342[[#This Row],[Sex]]="male",1,0)</f>
        <v>1</v>
      </c>
      <c r="P528">
        <v>1</v>
      </c>
      <c r="W528" s="5">
        <v>-0.58687359882129497</v>
      </c>
      <c r="X528" s="5">
        <v>0.13860577049384798</v>
      </c>
      <c r="Y528" s="5">
        <v>-0.92550288304324435</v>
      </c>
      <c r="Z528" s="6">
        <f>IF(W528&lt;0,0,W528)</f>
        <v>0</v>
      </c>
      <c r="AA528" s="6">
        <f>IF(X528&lt;0,0,X528)</f>
        <v>0.13860577049384798</v>
      </c>
      <c r="AB528" s="5">
        <f t="shared" si="8"/>
        <v>0</v>
      </c>
      <c r="AC528" s="6">
        <f>Z528+AA528</f>
        <v>0.13860577049384798</v>
      </c>
      <c r="AD528" s="6">
        <f>(Table134[[#This Row],[Survived]]-AC528)^2</f>
        <v>0.74200001862649745</v>
      </c>
      <c r="AK528" s="16"/>
      <c r="AL528" s="16"/>
      <c r="AM528" s="16"/>
      <c r="AN528" s="17"/>
      <c r="AO528" s="17"/>
      <c r="AP528" s="16"/>
      <c r="AQ528" s="17"/>
      <c r="AR528" s="17"/>
    </row>
    <row r="529" spans="1:44" x14ac:dyDescent="0.2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Table1342[[#This Row],[Age]]/$E$1</f>
        <v>0.4</v>
      </c>
      <c r="J529" s="6">
        <f>LOG10(Table1342[[#This Row],[Fare]]+1)</f>
        <v>1.8721562727482928</v>
      </c>
      <c r="K529">
        <f>IF(Table1342[[#This Row],[Pclass]]=1,1,0)</f>
        <v>0</v>
      </c>
      <c r="L529">
        <f>IF(Table1342[[#This Row],[Pclass]]=2,1,0)</f>
        <v>1</v>
      </c>
      <c r="M529">
        <f>IF(Table1342[[#This Row],[Embarked]]="S",1,0)</f>
        <v>1</v>
      </c>
      <c r="N529">
        <f>IF(Table1342[[#This Row],[Embarked]]="C",1,0)</f>
        <v>0</v>
      </c>
      <c r="O529">
        <f>IF(Table1342[[#This Row],[Sex]]="male",1,0)</f>
        <v>1</v>
      </c>
      <c r="P529">
        <v>1</v>
      </c>
      <c r="W529" s="5">
        <v>-7.0092379991801262E-2</v>
      </c>
      <c r="X529" s="5">
        <v>2.3830813804984752E-3</v>
      </c>
      <c r="Y529" s="5">
        <v>5.2106132725374121E-3</v>
      </c>
      <c r="Z529" s="6">
        <f>IF(W529&lt;0,0,W529)</f>
        <v>0</v>
      </c>
      <c r="AA529" s="6">
        <f>IF(X529&lt;0,0,X529)</f>
        <v>2.3830813804984752E-3</v>
      </c>
      <c r="AB529" s="5">
        <f t="shared" si="8"/>
        <v>5.2106132725374121E-3</v>
      </c>
      <c r="AC529" s="6">
        <f>Z529+AA529</f>
        <v>2.3830813804984752E-3</v>
      </c>
      <c r="AD529" s="6">
        <f>(Table134[[#This Row],[Survived]]-AC529)^2</f>
        <v>5.6790768660785184E-6</v>
      </c>
      <c r="AK529" s="16"/>
      <c r="AL529" s="16"/>
      <c r="AM529" s="16"/>
      <c r="AN529" s="17"/>
      <c r="AO529" s="17"/>
      <c r="AP529" s="16"/>
      <c r="AQ529" s="17"/>
      <c r="AR529" s="17"/>
    </row>
    <row r="530" spans="1:44" x14ac:dyDescent="0.2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Table1342[[#This Row],[Age]]/$E$1</f>
        <v>0.3125</v>
      </c>
      <c r="J530" s="6">
        <f>LOG10(Table1342[[#This Row],[Fare]]+1)</f>
        <v>1.146128035678238</v>
      </c>
      <c r="K530">
        <f>IF(Table1342[[#This Row],[Pclass]]=1,1,0)</f>
        <v>0</v>
      </c>
      <c r="L530">
        <f>IF(Table1342[[#This Row],[Pclass]]=2,1,0)</f>
        <v>1</v>
      </c>
      <c r="M530">
        <f>IF(Table1342[[#This Row],[Embarked]]="S",1,0)</f>
        <v>1</v>
      </c>
      <c r="N530">
        <f>IF(Table1342[[#This Row],[Embarked]]="C",1,0)</f>
        <v>0</v>
      </c>
      <c r="O530">
        <f>IF(Table1342[[#This Row],[Sex]]="male",1,0)</f>
        <v>1</v>
      </c>
      <c r="P530">
        <v>1</v>
      </c>
      <c r="W530" s="5">
        <v>-0.12618889831671184</v>
      </c>
      <c r="X530" s="5">
        <v>0.1920465010532601</v>
      </c>
      <c r="Y530" s="5">
        <v>0.1531061479624562</v>
      </c>
      <c r="Z530" s="6">
        <f>IF(W530&lt;0,0,W530)</f>
        <v>0</v>
      </c>
      <c r="AA530" s="6">
        <f>IF(X530&lt;0,0,X530)</f>
        <v>0.1920465010532601</v>
      </c>
      <c r="AB530" s="5">
        <f t="shared" si="8"/>
        <v>0.1531061479624562</v>
      </c>
      <c r="AC530" s="6">
        <f>Z530+AA530</f>
        <v>0.1920465010532601</v>
      </c>
      <c r="AD530" s="6">
        <f>(Table134[[#This Row],[Survived]]-AC530)^2</f>
        <v>3.6881858566799833E-2</v>
      </c>
      <c r="AK530" s="16"/>
      <c r="AL530" s="16"/>
      <c r="AM530" s="16"/>
      <c r="AN530" s="17"/>
      <c r="AO530" s="17"/>
      <c r="AP530" s="16"/>
      <c r="AQ530" s="17"/>
      <c r="AR530" s="17"/>
    </row>
    <row r="531" spans="1:44" x14ac:dyDescent="0.2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Table1342[[#This Row],[Age]]/$E$1</f>
        <v>0.53749999999999998</v>
      </c>
      <c r="J531" s="6">
        <f>LOG10(Table1342[[#This Row],[Fare]]+1)</f>
        <v>0.9566485792052033</v>
      </c>
      <c r="K531">
        <f>IF(Table1342[[#This Row],[Pclass]]=1,1,0)</f>
        <v>0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>
        <f>IF(Table1342[[#This Row],[Sex]]="male",1,0)</f>
        <v>1</v>
      </c>
      <c r="P531">
        <v>1</v>
      </c>
      <c r="W531" s="5">
        <v>-0.42288007321268917</v>
      </c>
      <c r="X531" s="5">
        <v>-6.1677929051397684E-2</v>
      </c>
      <c r="Y531" s="5">
        <v>-1.1755027132081362</v>
      </c>
      <c r="Z531" s="6">
        <f>IF(W531&lt;0,0,W531)</f>
        <v>0</v>
      </c>
      <c r="AA531" s="6">
        <f>IF(X531&lt;0,0,X531)</f>
        <v>0</v>
      </c>
      <c r="AB531" s="5">
        <f t="shared" si="8"/>
        <v>0</v>
      </c>
      <c r="AC531" s="6">
        <f>Z531+AA531</f>
        <v>0</v>
      </c>
      <c r="AD531" s="6">
        <f>(Table134[[#This Row],[Survived]]-AC531)^2</f>
        <v>0</v>
      </c>
      <c r="AK531" s="16"/>
      <c r="AL531" s="16"/>
      <c r="AM531" s="16"/>
      <c r="AN531" s="17"/>
      <c r="AO531" s="17"/>
      <c r="AP531" s="16"/>
      <c r="AQ531" s="17"/>
      <c r="AR531" s="17"/>
    </row>
    <row r="532" spans="1:44" x14ac:dyDescent="0.2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Table1342[[#This Row],[Age]]/$E$1</f>
        <v>0.5</v>
      </c>
      <c r="J532" s="6">
        <f>LOG10(Table1342[[#This Row],[Fare]]+1)</f>
        <v>1.6020599913279623</v>
      </c>
      <c r="K532">
        <f>IF(Table1342[[#This Row],[Pclass]]=1,1,0)</f>
        <v>0</v>
      </c>
      <c r="L532">
        <f>IF(Table1342[[#This Row],[Pclass]]=2,1,0)</f>
        <v>1</v>
      </c>
      <c r="M532">
        <f>IF(Table1342[[#This Row],[Embarked]]="S",1,0)</f>
        <v>1</v>
      </c>
      <c r="N532">
        <f>IF(Table1342[[#This Row],[Embarked]]="C",1,0)</f>
        <v>0</v>
      </c>
      <c r="O532">
        <f>IF(Table1342[[#This Row],[Sex]]="male",1,0)</f>
        <v>0</v>
      </c>
      <c r="P532">
        <v>1</v>
      </c>
      <c r="W532" s="5">
        <v>0.65351716713820007</v>
      </c>
      <c r="X532" s="5">
        <v>0.18252215868289107</v>
      </c>
      <c r="Y532" s="5">
        <v>0.60269739681991963</v>
      </c>
      <c r="Z532" s="6">
        <f>IF(W532&lt;0,0,W532)</f>
        <v>0.65351716713820007</v>
      </c>
      <c r="AA532" s="6">
        <f>IF(X532&lt;0,0,X532)</f>
        <v>0.18252215868289107</v>
      </c>
      <c r="AB532" s="5">
        <f t="shared" si="8"/>
        <v>0.60269739681991963</v>
      </c>
      <c r="AC532" s="6">
        <f>Z532+AA532</f>
        <v>0.83603932582109119</v>
      </c>
      <c r="AD532" s="6">
        <f>(Table134[[#This Row],[Survived]]-AC532)^2</f>
        <v>2.6883102677202293E-2</v>
      </c>
      <c r="AK532" s="16"/>
      <c r="AL532" s="16"/>
      <c r="AM532" s="16"/>
      <c r="AN532" s="17"/>
      <c r="AO532" s="17"/>
      <c r="AP532" s="16"/>
      <c r="AQ532" s="17"/>
      <c r="AR532" s="17"/>
    </row>
    <row r="533" spans="1:44" x14ac:dyDescent="0.2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Table1342[[#This Row],[Age]]/$E$1</f>
        <v>0.38750000000000001</v>
      </c>
      <c r="J533" s="6">
        <f>LOG10(Table1342[[#This Row],[Fare]]+1)</f>
        <v>1.7242758696007889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1</v>
      </c>
      <c r="N533">
        <f>IF(Table1342[[#This Row],[Embarked]]="C",1,0)</f>
        <v>0</v>
      </c>
      <c r="O533">
        <f>IF(Table1342[[#This Row],[Sex]]="male",1,0)</f>
        <v>1</v>
      </c>
      <c r="P533">
        <v>1</v>
      </c>
      <c r="W533" s="5">
        <v>-0.28865901762924739</v>
      </c>
      <c r="X533" s="5">
        <v>0.40091684766444824</v>
      </c>
      <c r="Y533" s="5">
        <v>-0.99708464109186901</v>
      </c>
      <c r="Z533" s="6">
        <f>IF(W533&lt;0,0,W533)</f>
        <v>0</v>
      </c>
      <c r="AA533" s="6">
        <f>IF(X533&lt;0,0,X533)</f>
        <v>0.40091684766444824</v>
      </c>
      <c r="AB533" s="5">
        <f t="shared" si="8"/>
        <v>0</v>
      </c>
      <c r="AC533" s="6">
        <f>Z533+AA533</f>
        <v>0.40091684766444824</v>
      </c>
      <c r="AD533" s="6">
        <f>(Table134[[#This Row],[Survived]]-AC533)^2</f>
        <v>0.1607343187411984</v>
      </c>
      <c r="AK533" s="16"/>
      <c r="AL533" s="16"/>
      <c r="AM533" s="16"/>
      <c r="AN533" s="17"/>
      <c r="AO533" s="17"/>
      <c r="AP533" s="16"/>
      <c r="AQ533" s="17"/>
      <c r="AR533" s="17"/>
    </row>
    <row r="534" spans="1:44" x14ac:dyDescent="0.2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Table1342[[#This Row],[Age]]/$E$1</f>
        <v>0.875</v>
      </c>
      <c r="J534" s="6">
        <f>LOG10(Table1342[[#This Row],[Fare]]+1)</f>
        <v>1.0606978403536116</v>
      </c>
      <c r="K534">
        <f>IF(Table1342[[#This Row],[Pclass]]=1,1,0)</f>
        <v>0</v>
      </c>
      <c r="L534">
        <f>IF(Table1342[[#This Row],[Pclass]]=2,1,0)</f>
        <v>1</v>
      </c>
      <c r="M534">
        <f>IF(Table1342[[#This Row],[Embarked]]="S",1,0)</f>
        <v>1</v>
      </c>
      <c r="N534">
        <f>IF(Table1342[[#This Row],[Embarked]]="C",1,0)</f>
        <v>0</v>
      </c>
      <c r="O534">
        <f>IF(Table1342[[#This Row],[Sex]]="male",1,0)</f>
        <v>1</v>
      </c>
      <c r="P534">
        <v>1</v>
      </c>
      <c r="W534" s="5">
        <v>0.30469297728512001</v>
      </c>
      <c r="X534" s="5">
        <v>-0.35950775140662605</v>
      </c>
      <c r="Y534" s="5">
        <v>-8.2601293893533656E-2</v>
      </c>
      <c r="Z534" s="6">
        <f>IF(W534&lt;0,0,W534)</f>
        <v>0.30469297728512001</v>
      </c>
      <c r="AA534" s="6">
        <f>IF(X534&lt;0,0,X534)</f>
        <v>0</v>
      </c>
      <c r="AB534" s="5">
        <f t="shared" si="8"/>
        <v>0</v>
      </c>
      <c r="AC534" s="6">
        <f>Z534+AA534</f>
        <v>0.30469297728512001</v>
      </c>
      <c r="AD534" s="6">
        <f>(Table134[[#This Row],[Survived]]-AC534)^2</f>
        <v>9.2837810406870655E-2</v>
      </c>
      <c r="AK534" s="16"/>
      <c r="AL534" s="16"/>
      <c r="AM534" s="16"/>
      <c r="AN534" s="17"/>
      <c r="AO534" s="17"/>
      <c r="AP534" s="16"/>
      <c r="AQ534" s="17"/>
      <c r="AR534" s="17"/>
    </row>
    <row r="535" spans="1:44" x14ac:dyDescent="0.2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Table1342[[#This Row],[Age]]/$E$1</f>
        <v>0.38750000000000001</v>
      </c>
      <c r="J535" s="6">
        <f>LOG10(Table1342[[#This Row],[Fare]]+1)</f>
        <v>1.146128035678238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>
        <f>IF(Table1342[[#This Row],[Sex]]="male",1,0)</f>
        <v>1</v>
      </c>
      <c r="P535">
        <v>1</v>
      </c>
      <c r="W535" s="5">
        <v>-7.0413862468326011E-2</v>
      </c>
      <c r="X535" s="5">
        <v>0.11931233630288685</v>
      </c>
      <c r="Y535" s="5">
        <v>0.11664968351541743</v>
      </c>
      <c r="Z535" s="6">
        <f>IF(W535&lt;0,0,W535)</f>
        <v>0</v>
      </c>
      <c r="AA535" s="6">
        <f>IF(X535&lt;0,0,X535)</f>
        <v>0.11931233630288685</v>
      </c>
      <c r="AB535" s="5">
        <f t="shared" si="8"/>
        <v>0.11664968351541743</v>
      </c>
      <c r="AC535" s="6">
        <f>Z535+AA535</f>
        <v>0.11931233630288685</v>
      </c>
      <c r="AD535" s="6">
        <f>(Table134[[#This Row],[Survived]]-AC535)^2</f>
        <v>0.77561076098827952</v>
      </c>
      <c r="AK535" s="16"/>
      <c r="AL535" s="16"/>
      <c r="AM535" s="16"/>
      <c r="AN535" s="17"/>
      <c r="AO535" s="17"/>
      <c r="AP535" s="16"/>
      <c r="AQ535" s="17"/>
      <c r="AR535" s="17"/>
    </row>
    <row r="536" spans="1:44" x14ac:dyDescent="0.2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Table1342[[#This Row],[Age]]/$E$1</f>
        <v>0.22500000000000001</v>
      </c>
      <c r="J536" s="6">
        <f>LOG10(Table1342[[#This Row],[Fare]]+1)</f>
        <v>0.94324712513786169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>
        <f>IF(Table1342[[#This Row],[Sex]]="male",1,0)</f>
        <v>1</v>
      </c>
      <c r="P536">
        <v>1</v>
      </c>
      <c r="W536" s="5">
        <v>-0.65330433729666582</v>
      </c>
      <c r="X536" s="5">
        <v>0.24043233697313943</v>
      </c>
      <c r="Y536" s="5">
        <v>-1.0176842540500846</v>
      </c>
      <c r="Z536" s="6">
        <f>IF(W536&lt;0,0,W536)</f>
        <v>0</v>
      </c>
      <c r="AA536" s="6">
        <f>IF(X536&lt;0,0,X536)</f>
        <v>0.24043233697313943</v>
      </c>
      <c r="AB536" s="5">
        <f t="shared" si="8"/>
        <v>0</v>
      </c>
      <c r="AC536" s="6">
        <f>Z536+AA536</f>
        <v>0.24043233697313943</v>
      </c>
      <c r="AD536" s="6">
        <f>(Table134[[#This Row],[Survived]]-AC536)^2</f>
        <v>5.7807708662365266E-2</v>
      </c>
      <c r="AK536" s="16"/>
      <c r="AL536" s="16"/>
      <c r="AM536" s="16"/>
      <c r="AN536" s="17"/>
      <c r="AO536" s="17"/>
      <c r="AP536" s="16"/>
      <c r="AQ536" s="17"/>
      <c r="AR536" s="17"/>
    </row>
    <row r="537" spans="1:44" x14ac:dyDescent="0.2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Table1342[[#This Row],[Age]]/$E$1</f>
        <v>0.30625000000000002</v>
      </c>
      <c r="J537" s="6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>
        <f>IF(Table1342[[#This Row],[Sex]]="male",1,0)</f>
        <v>1</v>
      </c>
      <c r="P537">
        <v>1</v>
      </c>
      <c r="W537" s="5">
        <v>-0.59485310041187867</v>
      </c>
      <c r="X537" s="5">
        <v>0.16258574559558647</v>
      </c>
      <c r="Y537" s="5">
        <v>-1.0630952811630998</v>
      </c>
      <c r="Z537" s="6">
        <f>IF(W537&lt;0,0,W537)</f>
        <v>0</v>
      </c>
      <c r="AA537" s="6">
        <f>IF(X537&lt;0,0,X537)</f>
        <v>0.16258574559558647</v>
      </c>
      <c r="AB537" s="5">
        <f t="shared" si="8"/>
        <v>0</v>
      </c>
      <c r="AC537" s="6">
        <f>Z537+AA537</f>
        <v>0.16258574559558647</v>
      </c>
      <c r="AD537" s="6">
        <f>(Table134[[#This Row],[Survived]]-AC537)^2</f>
        <v>2.6434124670872767E-2</v>
      </c>
      <c r="AK537" s="16"/>
      <c r="AL537" s="16"/>
      <c r="AM537" s="16"/>
      <c r="AN537" s="17"/>
      <c r="AO537" s="17"/>
      <c r="AP537" s="16"/>
      <c r="AQ537" s="17"/>
      <c r="AR537" s="17"/>
    </row>
    <row r="538" spans="1:44" x14ac:dyDescent="0.2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Table1342[[#This Row],[Age]]/$E$1</f>
        <v>0.22500000000000001</v>
      </c>
      <c r="J538" s="6">
        <f>LOG10(Table1342[[#This Row],[Fare]]+1)</f>
        <v>1.0350973857754964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>
        <f>IF(Table1342[[#This Row],[Sex]]="male",1,0)</f>
        <v>0</v>
      </c>
      <c r="P538">
        <v>1</v>
      </c>
      <c r="W538" s="5">
        <v>2.4245043361349791E-2</v>
      </c>
      <c r="X538" s="5">
        <v>0.44826503903068382</v>
      </c>
      <c r="Y538" s="5">
        <v>-0.57557107271307606</v>
      </c>
      <c r="Z538" s="6">
        <f>IF(W538&lt;0,0,W538)</f>
        <v>2.4245043361349791E-2</v>
      </c>
      <c r="AA538" s="6">
        <f>IF(X538&lt;0,0,X538)</f>
        <v>0.44826503903068382</v>
      </c>
      <c r="AB538" s="5">
        <f t="shared" si="8"/>
        <v>0</v>
      </c>
      <c r="AC538" s="6">
        <f>Z538+AA538</f>
        <v>0.47251008239203363</v>
      </c>
      <c r="AD538" s="6">
        <f>(Table134[[#This Row],[Survived]]-AC538)^2</f>
        <v>0.27824561317805918</v>
      </c>
      <c r="AK538" s="16"/>
      <c r="AL538" s="16"/>
      <c r="AM538" s="16"/>
      <c r="AN538" s="17"/>
      <c r="AO538" s="17"/>
      <c r="AP538" s="16"/>
      <c r="AQ538" s="17"/>
      <c r="AR538" s="17"/>
    </row>
    <row r="539" spans="1:44" x14ac:dyDescent="0.2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Table1342[[#This Row],[Age]]/$E$1</f>
        <v>0.53749999999999998</v>
      </c>
      <c r="J539" s="6">
        <f>LOG10(Table1342[[#This Row],[Fare]]+1)</f>
        <v>1.6803355134145632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>
        <f>IF(Table1342[[#This Row],[Sex]]="male",1,0)</f>
        <v>0</v>
      </c>
      <c r="P539">
        <v>1</v>
      </c>
      <c r="W539" s="5">
        <v>1.4811073977775105E-2</v>
      </c>
      <c r="X539" s="5">
        <v>0.21361998881387312</v>
      </c>
      <c r="Y539" s="5">
        <v>5.8804429641275829E-3</v>
      </c>
      <c r="Z539" s="6">
        <f>IF(W539&lt;0,0,W539)</f>
        <v>1.4811073977775105E-2</v>
      </c>
      <c r="AA539" s="6">
        <f>IF(X539&lt;0,0,X539)</f>
        <v>0.21361998881387312</v>
      </c>
      <c r="AB539" s="5">
        <f t="shared" si="8"/>
        <v>5.8804429641275829E-3</v>
      </c>
      <c r="AC539" s="6">
        <f>Z539+AA539</f>
        <v>0.22843106279164821</v>
      </c>
      <c r="AD539" s="6">
        <f>(Table134[[#This Row],[Survived]]-AC539)^2</f>
        <v>5.2180750448121926E-2</v>
      </c>
      <c r="AK539" s="16"/>
      <c r="AL539" s="16"/>
      <c r="AM539" s="16"/>
      <c r="AN539" s="17"/>
      <c r="AO539" s="17"/>
      <c r="AP539" s="16"/>
      <c r="AQ539" s="17"/>
      <c r="AR539" s="17"/>
    </row>
    <row r="540" spans="1:44" x14ac:dyDescent="0.2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Table1342[[#This Row],[Age]]/$E$1</f>
        <v>0.45</v>
      </c>
      <c r="J540" s="6">
        <f>LOG10(Table1342[[#This Row],[Fare]]+1)</f>
        <v>2.7103959691861146</v>
      </c>
      <c r="K540">
        <f>IF(Table1342[[#This Row],[Pclass]]=1,1,0)</f>
        <v>1</v>
      </c>
      <c r="L540">
        <f>IF(Table1342[[#This Row],[Pclass]]=2,1,0)</f>
        <v>0</v>
      </c>
      <c r="M540">
        <f>IF(Table1342[[#This Row],[Embarked]]="S",1,0)</f>
        <v>0</v>
      </c>
      <c r="N540">
        <f>IF(Table1342[[#This Row],[Embarked]]="C",1,0)</f>
        <v>1</v>
      </c>
      <c r="O540">
        <f>IF(Table1342[[#This Row],[Sex]]="male",1,0)</f>
        <v>1</v>
      </c>
      <c r="P540">
        <v>1</v>
      </c>
      <c r="W540" s="5">
        <v>-0.58670439497255455</v>
      </c>
      <c r="X540" s="5">
        <v>0.62052735897015432</v>
      </c>
      <c r="Y540" s="5">
        <v>-1.5033448343395548</v>
      </c>
      <c r="Z540" s="6">
        <f>IF(W540&lt;0,0,W540)</f>
        <v>0</v>
      </c>
      <c r="AA540" s="6">
        <f>IF(X540&lt;0,0,X540)</f>
        <v>0.62052735897015432</v>
      </c>
      <c r="AB540" s="5">
        <f t="shared" si="8"/>
        <v>0</v>
      </c>
      <c r="AC540" s="6">
        <f>Z540+AA540</f>
        <v>0.62052735897015432</v>
      </c>
      <c r="AD540" s="6">
        <f>(Table134[[#This Row],[Survived]]-AC540)^2</f>
        <v>0.14399948529016612</v>
      </c>
      <c r="AK540" s="16"/>
      <c r="AL540" s="16"/>
      <c r="AM540" s="16"/>
      <c r="AN540" s="17"/>
      <c r="AO540" s="17"/>
      <c r="AP540" s="16"/>
      <c r="AQ540" s="17"/>
      <c r="AR540" s="17"/>
    </row>
    <row r="541" spans="1:44" x14ac:dyDescent="0.2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Table1342[[#This Row],[Age]]/$E$1</f>
        <v>0.33750000000000002</v>
      </c>
      <c r="J541" s="6">
        <f>LOG10(Table1342[[#This Row],[Fare]]+1)</f>
        <v>1.8905841979078102</v>
      </c>
      <c r="K541">
        <f>IF(Table1342[[#This Row],[Pclass]]=1,1,0)</f>
        <v>1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>
        <f>IF(Table1342[[#This Row],[Sex]]="male",1,0)</f>
        <v>1</v>
      </c>
      <c r="P541">
        <v>1</v>
      </c>
      <c r="W541" s="5">
        <v>-0.51711366892906563</v>
      </c>
      <c r="X541" s="5">
        <v>0.65478392900766258</v>
      </c>
      <c r="Y541" s="5">
        <v>-1.2384986196728194</v>
      </c>
      <c r="Z541" s="6">
        <f>IF(W541&lt;0,0,W541)</f>
        <v>0</v>
      </c>
      <c r="AA541" s="6">
        <f>IF(X541&lt;0,0,X541)</f>
        <v>0.65478392900766258</v>
      </c>
      <c r="AB541" s="5">
        <f t="shared" si="8"/>
        <v>0</v>
      </c>
      <c r="AC541" s="6">
        <f>Z541+AA541</f>
        <v>0.65478392900766258</v>
      </c>
      <c r="AD541" s="6">
        <f>(Table134[[#This Row],[Survived]]-AC541)^2</f>
        <v>0.11917413567138654</v>
      </c>
      <c r="AK541" s="16"/>
      <c r="AL541" s="16"/>
      <c r="AM541" s="16"/>
      <c r="AN541" s="17"/>
      <c r="AO541" s="17"/>
      <c r="AP541" s="16"/>
      <c r="AQ541" s="17"/>
      <c r="AR541" s="17"/>
    </row>
    <row r="542" spans="1:44" x14ac:dyDescent="0.2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Table1342[[#This Row],[Age]]/$E$1</f>
        <v>0.25</v>
      </c>
      <c r="J542" s="6">
        <f>LOG10(Table1342[[#This Row],[Fare]]+1)</f>
        <v>1.0096633166793794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>
        <f>IF(Table1342[[#This Row],[Sex]]="male",1,0)</f>
        <v>1</v>
      </c>
      <c r="P542">
        <v>1</v>
      </c>
      <c r="W542" s="5">
        <v>-0.64448428799154356</v>
      </c>
      <c r="X542" s="5">
        <v>0.22088953890559815</v>
      </c>
      <c r="Y542" s="5">
        <v>-1.0591580770033679</v>
      </c>
      <c r="Z542" s="6">
        <f>IF(W542&lt;0,0,W542)</f>
        <v>0</v>
      </c>
      <c r="AA542" s="6">
        <f>IF(X542&lt;0,0,X542)</f>
        <v>0.22088953890559815</v>
      </c>
      <c r="AB542" s="5">
        <f t="shared" si="8"/>
        <v>0</v>
      </c>
      <c r="AC542" s="6">
        <f>Z542+AA542</f>
        <v>0.22088953890559815</v>
      </c>
      <c r="AD542" s="6">
        <f>(Table134[[#This Row],[Survived]]-AC542)^2</f>
        <v>4.879218839792776E-2</v>
      </c>
      <c r="AK542" s="16"/>
      <c r="AL542" s="16"/>
      <c r="AM542" s="16"/>
      <c r="AN542" s="17"/>
      <c r="AO542" s="17"/>
      <c r="AP542" s="16"/>
      <c r="AQ542" s="17"/>
      <c r="AR542" s="17"/>
    </row>
    <row r="543" spans="1:44" x14ac:dyDescent="0.2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Table1342[[#This Row],[Age]]/$E$1</f>
        <v>0.17499999999999999</v>
      </c>
      <c r="J543" s="6">
        <f>LOG10(Table1342[[#This Row],[Fare]]+1)</f>
        <v>1.6803355134145632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>
        <f>IF(Table1342[[#This Row],[Sex]]="male",1,0)</f>
        <v>1</v>
      </c>
      <c r="P543">
        <v>1</v>
      </c>
      <c r="W543" s="5">
        <v>-0.61959638046149812</v>
      </c>
      <c r="X543" s="5">
        <v>-1.5798559415909352E-2</v>
      </c>
      <c r="Y543" s="5">
        <v>-0.47733173397510242</v>
      </c>
      <c r="Z543" s="6">
        <f>IF(W543&lt;0,0,W543)</f>
        <v>0</v>
      </c>
      <c r="AA543" s="6">
        <f>IF(X543&lt;0,0,X543)</f>
        <v>0</v>
      </c>
      <c r="AB543" s="5">
        <f t="shared" si="8"/>
        <v>0</v>
      </c>
      <c r="AC543" s="6">
        <f>Z543+AA543</f>
        <v>0</v>
      </c>
      <c r="AD543" s="6">
        <f>(Table134[[#This Row],[Survived]]-AC543)^2</f>
        <v>0</v>
      </c>
      <c r="AK543" s="16"/>
      <c r="AL543" s="16"/>
      <c r="AM543" s="16"/>
      <c r="AN543" s="17"/>
      <c r="AO543" s="17"/>
      <c r="AP543" s="16"/>
      <c r="AQ543" s="17"/>
      <c r="AR543" s="17"/>
    </row>
    <row r="544" spans="1:44" x14ac:dyDescent="0.2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Table1342[[#This Row],[Age]]/$E$1</f>
        <v>0.75</v>
      </c>
      <c r="J544" s="6">
        <f>LOG10(Table1342[[#This Row],[Fare]]+1)</f>
        <v>1.6020599913279623</v>
      </c>
      <c r="K544">
        <f>IF(Table1342[[#This Row],[Pclass]]=1,1,0)</f>
        <v>0</v>
      </c>
      <c r="L544">
        <f>IF(Table1342[[#This Row],[Pclass]]=2,1,0)</f>
        <v>1</v>
      </c>
      <c r="M544">
        <f>IF(Table1342[[#This Row],[Embarked]]="S",1,0)</f>
        <v>1</v>
      </c>
      <c r="N544">
        <f>IF(Table1342[[#This Row],[Embarked]]="C",1,0)</f>
        <v>0</v>
      </c>
      <c r="O544">
        <f>IF(Table1342[[#This Row],[Sex]]="male",1,0)</f>
        <v>1</v>
      </c>
      <c r="P544">
        <v>1</v>
      </c>
      <c r="W544" s="5">
        <v>0.14837089957111341</v>
      </c>
      <c r="X544" s="5">
        <v>-0.26125523489382829</v>
      </c>
      <c r="Y544" s="5">
        <v>-1.487728567717006E-3</v>
      </c>
      <c r="Z544" s="6">
        <f>IF(W544&lt;0,0,W544)</f>
        <v>0.14837089957111341</v>
      </c>
      <c r="AA544" s="6">
        <f>IF(X544&lt;0,0,X544)</f>
        <v>0</v>
      </c>
      <c r="AB544" s="5">
        <f t="shared" si="8"/>
        <v>0</v>
      </c>
      <c r="AC544" s="6">
        <f>Z544+AA544</f>
        <v>0.14837089957111341</v>
      </c>
      <c r="AD544" s="6">
        <f>(Table134[[#This Row],[Survived]]-AC544)^2</f>
        <v>2.201392383954142E-2</v>
      </c>
      <c r="AK544" s="16"/>
      <c r="AL544" s="16"/>
      <c r="AM544" s="16"/>
      <c r="AN544" s="17"/>
      <c r="AO544" s="17"/>
      <c r="AP544" s="16"/>
      <c r="AQ544" s="17"/>
      <c r="AR544" s="17"/>
    </row>
    <row r="545" spans="1:44" x14ac:dyDescent="0.2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Table1342[[#This Row],[Age]]/$E$1</f>
        <v>0.3125</v>
      </c>
      <c r="J545" s="6">
        <f>LOG10(Table1342[[#This Row],[Fare]]+1)</f>
        <v>1.6291974974299364</v>
      </c>
      <c r="K545">
        <f>IF(Table1342[[#This Row],[Pclass]]=1,1,0)</f>
        <v>0</v>
      </c>
      <c r="L545">
        <f>IF(Table1342[[#This Row],[Pclass]]=2,1,0)</f>
        <v>1</v>
      </c>
      <c r="M545">
        <f>IF(Table1342[[#This Row],[Embarked]]="S",1,0)</f>
        <v>0</v>
      </c>
      <c r="N545">
        <f>IF(Table1342[[#This Row],[Embarked]]="C",1,0)</f>
        <v>1</v>
      </c>
      <c r="O545">
        <f>IF(Table1342[[#This Row],[Sex]]="male",1,0)</f>
        <v>1</v>
      </c>
      <c r="P545">
        <v>1</v>
      </c>
      <c r="W545" s="5">
        <v>-0.33149353366196066</v>
      </c>
      <c r="X545" s="5">
        <v>0.29725571804821227</v>
      </c>
      <c r="Y545" s="5">
        <v>0.26625372080390813</v>
      </c>
      <c r="Z545" s="6">
        <f>IF(W545&lt;0,0,W545)</f>
        <v>0</v>
      </c>
      <c r="AA545" s="6">
        <f>IF(X545&lt;0,0,X545)</f>
        <v>0.29725571804821227</v>
      </c>
      <c r="AB545" s="5">
        <f t="shared" si="8"/>
        <v>0.26625372080390813</v>
      </c>
      <c r="AC545" s="6">
        <f>Z545+AA545</f>
        <v>0.29725571804821227</v>
      </c>
      <c r="AD545" s="6">
        <f>(Table134[[#This Row],[Survived]]-AC545)^2</f>
        <v>8.8360961912358274E-2</v>
      </c>
      <c r="AK545" s="16"/>
      <c r="AL545" s="16"/>
      <c r="AM545" s="16"/>
      <c r="AN545" s="17"/>
      <c r="AO545" s="17"/>
      <c r="AP545" s="16"/>
      <c r="AQ545" s="17"/>
      <c r="AR545" s="17"/>
    </row>
    <row r="546" spans="1:44" x14ac:dyDescent="0.2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Table1342[[#This Row],[Age]]/$E$1</f>
        <v>0.17499999999999999</v>
      </c>
      <c r="J546" s="6">
        <f>LOG10(Table1342[[#This Row],[Fare]]+1)</f>
        <v>1.6094610059122672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>
        <f>IF(Table1342[[#This Row],[Sex]]="male",1,0)</f>
        <v>1</v>
      </c>
      <c r="P546">
        <v>1</v>
      </c>
      <c r="W546" s="5">
        <v>-0.62545423263582556</v>
      </c>
      <c r="X546" s="5">
        <v>4.0480628454885537E-2</v>
      </c>
      <c r="Y546" s="5">
        <v>-0.70539716613941361</v>
      </c>
      <c r="Z546" s="6">
        <f>IF(W546&lt;0,0,W546)</f>
        <v>0</v>
      </c>
      <c r="AA546" s="6">
        <f>IF(X546&lt;0,0,X546)</f>
        <v>4.0480628454885537E-2</v>
      </c>
      <c r="AB546" s="5">
        <f t="shared" si="8"/>
        <v>0</v>
      </c>
      <c r="AC546" s="6">
        <f>Z546+AA546</f>
        <v>4.0480628454885537E-2</v>
      </c>
      <c r="AD546" s="6">
        <f>(Table134[[#This Row],[Survived]]-AC546)^2</f>
        <v>1.6386812801024886E-3</v>
      </c>
      <c r="AK546" s="16"/>
      <c r="AL546" s="16"/>
      <c r="AM546" s="16"/>
      <c r="AN546" s="17"/>
      <c r="AO546" s="17"/>
      <c r="AP546" s="16"/>
      <c r="AQ546" s="17"/>
      <c r="AR546" s="17"/>
    </row>
    <row r="547" spans="1:44" x14ac:dyDescent="0.2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Table1342[[#This Row],[Age]]/$E$1</f>
        <v>0.23749999999999999</v>
      </c>
      <c r="J547" s="6">
        <f>LOG10(Table1342[[#This Row],[Fare]]+1)</f>
        <v>1.0480842763514531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>
        <f>IF(Table1342[[#This Row],[Sex]]="male",1,0)</f>
        <v>1</v>
      </c>
      <c r="P547">
        <v>1</v>
      </c>
      <c r="W547" s="5">
        <v>-0.65943289610454514</v>
      </c>
      <c r="X547" s="5">
        <v>0.23573190531031485</v>
      </c>
      <c r="Y547" s="5">
        <v>-1.0700442282762945</v>
      </c>
      <c r="Z547" s="6">
        <f>IF(W547&lt;0,0,W547)</f>
        <v>0</v>
      </c>
      <c r="AA547" s="6">
        <f>IF(X547&lt;0,0,X547)</f>
        <v>0.23573190531031485</v>
      </c>
      <c r="AB547" s="5">
        <f t="shared" si="8"/>
        <v>0</v>
      </c>
      <c r="AC547" s="6">
        <f>Z547+AA547</f>
        <v>0.23573190531031485</v>
      </c>
      <c r="AD547" s="6">
        <f>(Table134[[#This Row],[Survived]]-AC547)^2</f>
        <v>5.5569531181231244E-2</v>
      </c>
      <c r="AK547" s="16"/>
      <c r="AL547" s="16"/>
      <c r="AM547" s="16"/>
      <c r="AN547" s="17"/>
      <c r="AO547" s="17"/>
      <c r="AP547" s="16"/>
      <c r="AQ547" s="17"/>
      <c r="AR547" s="17"/>
    </row>
    <row r="548" spans="1:44" x14ac:dyDescent="0.2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Table1342[[#This Row],[Age]]/$E$1</f>
        <v>0.22500000000000001</v>
      </c>
      <c r="J548" s="6">
        <f>LOG10(Table1342[[#This Row],[Fare]]+1)</f>
        <v>0.94427534575879857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>
        <f>IF(Table1342[[#This Row],[Sex]]="male",1,0)</f>
        <v>1</v>
      </c>
      <c r="P548">
        <v>1</v>
      </c>
      <c r="W548" s="5">
        <v>-0.65345561653331774</v>
      </c>
      <c r="X548" s="5">
        <v>0.24050512968535193</v>
      </c>
      <c r="Y548" s="5">
        <v>-1.0181381967276093</v>
      </c>
      <c r="Z548" s="6">
        <f>IF(W548&lt;0,0,W548)</f>
        <v>0</v>
      </c>
      <c r="AA548" s="6">
        <f>IF(X548&lt;0,0,X548)</f>
        <v>0.24050512968535193</v>
      </c>
      <c r="AB548" s="5">
        <f t="shared" si="8"/>
        <v>0</v>
      </c>
      <c r="AC548" s="6">
        <f>Z548+AA548</f>
        <v>0.24050512968535193</v>
      </c>
      <c r="AD548" s="6">
        <f>(Table134[[#This Row],[Survived]]-AC548)^2</f>
        <v>5.784271740496795E-2</v>
      </c>
      <c r="AK548" s="16"/>
      <c r="AL548" s="16"/>
      <c r="AM548" s="16"/>
      <c r="AN548" s="17"/>
      <c r="AO548" s="17"/>
      <c r="AP548" s="16"/>
      <c r="AQ548" s="17"/>
      <c r="AR548" s="17"/>
    </row>
    <row r="549" spans="1:44" x14ac:dyDescent="0.2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Table1342[[#This Row],[Age]]/$E$1</f>
        <v>0.1875</v>
      </c>
      <c r="J549" s="6">
        <f>LOG10(Table1342[[#This Row],[Fare]]+1)</f>
        <v>2.3270266997942759</v>
      </c>
      <c r="K549">
        <f>IF(Table1342[[#This Row],[Pclass]]=1,1,0)</f>
        <v>1</v>
      </c>
      <c r="L549">
        <f>IF(Table1342[[#This Row],[Pclass]]=2,1,0)</f>
        <v>0</v>
      </c>
      <c r="M549">
        <f>IF(Table1342[[#This Row],[Embarked]]="S",1,0)</f>
        <v>1</v>
      </c>
      <c r="N549">
        <f>IF(Table1342[[#This Row],[Embarked]]="C",1,0)</f>
        <v>0</v>
      </c>
      <c r="O549">
        <f>IF(Table1342[[#This Row],[Sex]]="male",1,0)</f>
        <v>0</v>
      </c>
      <c r="P549">
        <v>1</v>
      </c>
      <c r="W549" s="5">
        <v>8.34308212102821E-2</v>
      </c>
      <c r="X549" s="5">
        <v>0.9337856537701652</v>
      </c>
      <c r="Y549" s="5">
        <v>-0.63911980045953176</v>
      </c>
      <c r="Z549" s="6">
        <f>IF(W549&lt;0,0,W549)</f>
        <v>8.34308212102821E-2</v>
      </c>
      <c r="AA549" s="6">
        <f>IF(X549&lt;0,0,X549)</f>
        <v>0.9337856537701652</v>
      </c>
      <c r="AB549" s="5">
        <f t="shared" si="8"/>
        <v>0</v>
      </c>
      <c r="AC549" s="6">
        <f>Z549+AA549</f>
        <v>1.0172164749804473</v>
      </c>
      <c r="AD549" s="6">
        <f>(Table134[[#This Row],[Survived]]-AC549)^2</f>
        <v>2.9640701075236839E-4</v>
      </c>
      <c r="AK549" s="16"/>
      <c r="AL549" s="16"/>
      <c r="AM549" s="16"/>
      <c r="AN549" s="17"/>
      <c r="AO549" s="17"/>
      <c r="AP549" s="16"/>
      <c r="AQ549" s="17"/>
      <c r="AR549" s="17"/>
    </row>
    <row r="550" spans="1:44" x14ac:dyDescent="0.2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Table1342[[#This Row],[Age]]/$E$1</f>
        <v>0.38750000000000001</v>
      </c>
      <c r="J550" s="6">
        <f>LOG10(Table1342[[#This Row],[Fare]]+1)</f>
        <v>1.7634279935629373</v>
      </c>
      <c r="K550">
        <f>IF(Table1342[[#This Row],[Pclass]]=1,1,0)</f>
        <v>1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>
        <f>IF(Table1342[[#This Row],[Sex]]="male",1,0)</f>
        <v>1</v>
      </c>
      <c r="P550">
        <v>1</v>
      </c>
      <c r="W550" s="5">
        <v>-0.29441936060009544</v>
      </c>
      <c r="X550" s="5">
        <v>0.40368861593485</v>
      </c>
      <c r="Y550" s="5">
        <v>-1.0143696669124598</v>
      </c>
      <c r="Z550" s="6">
        <f>IF(W550&lt;0,0,W550)</f>
        <v>0</v>
      </c>
      <c r="AA550" s="6">
        <f>IF(X550&lt;0,0,X550)</f>
        <v>0.40368861593485</v>
      </c>
      <c r="AB550" s="5">
        <f t="shared" si="8"/>
        <v>0</v>
      </c>
      <c r="AC550" s="6">
        <f>Z550+AA550</f>
        <v>0.40368861593485</v>
      </c>
      <c r="AD550" s="6">
        <f>(Table134[[#This Row],[Survived]]-AC550)^2</f>
        <v>0.35558726676569474</v>
      </c>
      <c r="AK550" s="16"/>
      <c r="AL550" s="16"/>
      <c r="AM550" s="16"/>
      <c r="AN550" s="17"/>
      <c r="AO550" s="17"/>
      <c r="AP550" s="16"/>
      <c r="AQ550" s="17"/>
      <c r="AR550" s="17"/>
    </row>
    <row r="551" spans="1:44" x14ac:dyDescent="0.2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Table1342[[#This Row],[Age]]/$E$1</f>
        <v>0.05</v>
      </c>
      <c r="J551" s="6">
        <f>LOG10(Table1342[[#This Row],[Fare]]+1)</f>
        <v>1.1588658612291007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0</v>
      </c>
      <c r="N551">
        <f>IF(Table1342[[#This Row],[Embarked]]="C",1,0)</f>
        <v>1</v>
      </c>
      <c r="O551">
        <f>IF(Table1342[[#This Row],[Sex]]="male",1,0)</f>
        <v>0</v>
      </c>
      <c r="P551">
        <v>1</v>
      </c>
      <c r="W551" s="5">
        <v>-0.27462380983288615</v>
      </c>
      <c r="X551" s="5">
        <v>0.75904738916040437</v>
      </c>
      <c r="Y551" s="5">
        <v>-0.47808824992678328</v>
      </c>
      <c r="Z551" s="6">
        <f>IF(W551&lt;0,0,W551)</f>
        <v>0</v>
      </c>
      <c r="AA551" s="6">
        <f>IF(X551&lt;0,0,X551)</f>
        <v>0.75904738916040437</v>
      </c>
      <c r="AB551" s="5">
        <f t="shared" si="8"/>
        <v>0</v>
      </c>
      <c r="AC551" s="6">
        <f>Z551+AA551</f>
        <v>0.75904738916040437</v>
      </c>
      <c r="AD551" s="6">
        <f>(Table134[[#This Row],[Survived]]-AC551)^2</f>
        <v>5.8058160670417615E-2</v>
      </c>
      <c r="AK551" s="16"/>
      <c r="AL551" s="16"/>
      <c r="AM551" s="16"/>
      <c r="AN551" s="17"/>
      <c r="AO551" s="17"/>
      <c r="AP551" s="16"/>
      <c r="AQ551" s="17"/>
      <c r="AR551" s="17"/>
    </row>
    <row r="552" spans="1:44" x14ac:dyDescent="0.2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Table1342[[#This Row],[Age]]/$E$1</f>
        <v>0.3125</v>
      </c>
      <c r="J552" s="6">
        <f>LOG10(Table1342[[#This Row],[Fare]]+1)</f>
        <v>0.91513590662201194</v>
      </c>
      <c r="K552">
        <f>IF(Table1342[[#This Row],[Pclass]]=1,1,0)</f>
        <v>0</v>
      </c>
      <c r="L552">
        <f>IF(Table1342[[#This Row],[Pclass]]=2,1,0)</f>
        <v>0</v>
      </c>
      <c r="M552">
        <f>IF(Table1342[[#This Row],[Embarked]]="S",1,0)</f>
        <v>0</v>
      </c>
      <c r="N552">
        <f>IF(Table1342[[#This Row],[Embarked]]="C",1,0)</f>
        <v>1</v>
      </c>
      <c r="O552">
        <f>IF(Table1342[[#This Row],[Sex]]="male",1,0)</f>
        <v>1</v>
      </c>
      <c r="P552">
        <v>1</v>
      </c>
      <c r="W552" s="5">
        <v>-0.70197827173611793</v>
      </c>
      <c r="X552" s="5">
        <v>0.26908657654788859</v>
      </c>
      <c r="Y552" s="5">
        <v>-1.1325186853530893</v>
      </c>
      <c r="Z552" s="6">
        <f>IF(W552&lt;0,0,W552)</f>
        <v>0</v>
      </c>
      <c r="AA552" s="6">
        <f>IF(X552&lt;0,0,X552)</f>
        <v>0.26908657654788859</v>
      </c>
      <c r="AB552" s="5">
        <f t="shared" si="8"/>
        <v>0</v>
      </c>
      <c r="AC552" s="6">
        <f>Z552+AA552</f>
        <v>0.26908657654788859</v>
      </c>
      <c r="AD552" s="6">
        <f>(Table134[[#This Row],[Survived]]-AC552)^2</f>
        <v>7.2407585678262706E-2</v>
      </c>
      <c r="AK552" s="16"/>
      <c r="AL552" s="16"/>
      <c r="AM552" s="16"/>
      <c r="AN552" s="17"/>
      <c r="AO552" s="17"/>
      <c r="AP552" s="16"/>
      <c r="AQ552" s="17"/>
      <c r="AR552" s="17"/>
    </row>
    <row r="553" spans="1:44" x14ac:dyDescent="0.2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Table1342[[#This Row],[Age]]/$E$1</f>
        <v>0.75</v>
      </c>
      <c r="J553" s="6">
        <f>LOG10(Table1342[[#This Row],[Fare]]+1)</f>
        <v>1.4401216031878039</v>
      </c>
      <c r="K553">
        <f>IF(Table1342[[#This Row],[Pclass]]=1,1,0)</f>
        <v>1</v>
      </c>
      <c r="L553">
        <f>IF(Table1342[[#This Row],[Pclass]]=2,1,0)</f>
        <v>0</v>
      </c>
      <c r="M553">
        <f>IF(Table1342[[#This Row],[Embarked]]="S",1,0)</f>
        <v>1</v>
      </c>
      <c r="N553">
        <f>IF(Table1342[[#This Row],[Embarked]]="C",1,0)</f>
        <v>0</v>
      </c>
      <c r="O553">
        <f>IF(Table1342[[#This Row],[Sex]]="male",1,0)</f>
        <v>1</v>
      </c>
      <c r="P553">
        <v>1</v>
      </c>
      <c r="W553" s="5">
        <v>-2.6194929719721344E-2</v>
      </c>
      <c r="X553" s="5">
        <v>0.10735470221957494</v>
      </c>
      <c r="Y553" s="5">
        <v>-1.1554247313578767</v>
      </c>
      <c r="Z553" s="6">
        <f>IF(W553&lt;0,0,W553)</f>
        <v>0</v>
      </c>
      <c r="AA553" s="6">
        <f>IF(X553&lt;0,0,X553)</f>
        <v>0.10735470221957494</v>
      </c>
      <c r="AB553" s="5">
        <f t="shared" si="8"/>
        <v>0</v>
      </c>
      <c r="AC553" s="6">
        <f>Z553+AA553</f>
        <v>0.10735470221957494</v>
      </c>
      <c r="AD553" s="6">
        <f>(Table134[[#This Row],[Survived]]-AC553)^2</f>
        <v>1.1525032088653608E-2</v>
      </c>
      <c r="AK553" s="16"/>
      <c r="AL553" s="16"/>
      <c r="AM553" s="16"/>
      <c r="AN553" s="17"/>
      <c r="AO553" s="17"/>
      <c r="AP553" s="16"/>
      <c r="AQ553" s="17"/>
      <c r="AR553" s="17"/>
    </row>
    <row r="554" spans="1:44" x14ac:dyDescent="0.2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Table1342[[#This Row],[Age]]/$E$1</f>
        <v>0.65</v>
      </c>
      <c r="J554" s="6">
        <f>LOG10(Table1342[[#This Row],[Fare]]+1)</f>
        <v>1.1613680022349748</v>
      </c>
      <c r="K554">
        <f>IF(Table1342[[#This Row],[Pclass]]=1,1,0)</f>
        <v>0</v>
      </c>
      <c r="L554">
        <f>IF(Table1342[[#This Row],[Pclass]]=2,1,0)</f>
        <v>1</v>
      </c>
      <c r="M554">
        <f>IF(Table1342[[#This Row],[Embarked]]="S",1,0)</f>
        <v>1</v>
      </c>
      <c r="N554">
        <f>IF(Table1342[[#This Row],[Embarked]]="C",1,0)</f>
        <v>0</v>
      </c>
      <c r="O554">
        <f>IF(Table1342[[#This Row],[Sex]]="male",1,0)</f>
        <v>1</v>
      </c>
      <c r="P554">
        <v>1</v>
      </c>
      <c r="W554" s="5">
        <v>0.12255654916057127</v>
      </c>
      <c r="X554" s="5">
        <v>-0.13417832936102103</v>
      </c>
      <c r="Y554" s="5">
        <v>-1.7676139367269583E-2</v>
      </c>
      <c r="Z554" s="6">
        <f>IF(W554&lt;0,0,W554)</f>
        <v>0.12255654916057127</v>
      </c>
      <c r="AA554" s="6">
        <f>IF(X554&lt;0,0,X554)</f>
        <v>0</v>
      </c>
      <c r="AB554" s="5">
        <f t="shared" si="8"/>
        <v>0</v>
      </c>
      <c r="AC554" s="6">
        <f>Z554+AA554</f>
        <v>0.12255654916057127</v>
      </c>
      <c r="AD554" s="6">
        <f>(Table134[[#This Row],[Survived]]-AC554)^2</f>
        <v>1.5020107742147522E-2</v>
      </c>
      <c r="AK554" s="16"/>
      <c r="AL554" s="16"/>
      <c r="AM554" s="16"/>
      <c r="AN554" s="17"/>
      <c r="AO554" s="17"/>
      <c r="AP554" s="16"/>
      <c r="AQ554" s="17"/>
      <c r="AR554" s="17"/>
    </row>
    <row r="555" spans="1:44" x14ac:dyDescent="0.2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Table1342[[#This Row],[Age]]/$E$1</f>
        <v>0.55000000000000004</v>
      </c>
      <c r="J555" s="6">
        <f>LOG10(Table1342[[#This Row],[Fare]]+1)</f>
        <v>0.9566485792052033</v>
      </c>
      <c r="K555">
        <f>IF(Table1342[[#This Row],[Pclass]]=1,1,0)</f>
        <v>0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>
        <f>IF(Table1342[[#This Row],[Sex]]="male",1,0)</f>
        <v>1</v>
      </c>
      <c r="P555">
        <v>1</v>
      </c>
      <c r="W555" s="5">
        <v>-0.41358423390462473</v>
      </c>
      <c r="X555" s="5">
        <v>-7.3800289843126587E-2</v>
      </c>
      <c r="Y555" s="5">
        <v>-1.181578790615976</v>
      </c>
      <c r="Z555" s="6">
        <f>IF(W555&lt;0,0,W555)</f>
        <v>0</v>
      </c>
      <c r="AA555" s="6">
        <f>IF(X555&lt;0,0,X555)</f>
        <v>0</v>
      </c>
      <c r="AB555" s="5">
        <f t="shared" si="8"/>
        <v>0</v>
      </c>
      <c r="AC555" s="6">
        <f>Z555+AA555</f>
        <v>0</v>
      </c>
      <c r="AD555" s="6">
        <f>(Table134[[#This Row],[Survived]]-AC555)^2</f>
        <v>0</v>
      </c>
      <c r="AK555" s="16"/>
      <c r="AL555" s="16"/>
      <c r="AM555" s="16"/>
      <c r="AN555" s="17"/>
      <c r="AO555" s="17"/>
      <c r="AP555" s="16"/>
      <c r="AQ555" s="17"/>
      <c r="AR555" s="17"/>
    </row>
    <row r="556" spans="1:44" x14ac:dyDescent="0.2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Table1342[[#This Row],[Age]]/$E$1</f>
        <v>0.61250000000000004</v>
      </c>
      <c r="J556" s="6">
        <f>LOG10(Table1342[[#This Row],[Fare]]+1)</f>
        <v>2.048765267412167</v>
      </c>
      <c r="K556">
        <f>IF(Table1342[[#This Row],[Pclass]]=1,1,0)</f>
        <v>1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1</v>
      </c>
      <c r="O556">
        <f>IF(Table1342[[#This Row],[Sex]]="male",1,0)</f>
        <v>1</v>
      </c>
      <c r="P556">
        <v>1</v>
      </c>
      <c r="W556" s="5">
        <v>-0.31959252332035715</v>
      </c>
      <c r="X556" s="5">
        <v>0.33799365762573985</v>
      </c>
      <c r="Y556" s="5">
        <v>-1.1826513173420041</v>
      </c>
      <c r="Z556" s="6">
        <f>IF(W556&lt;0,0,W556)</f>
        <v>0</v>
      </c>
      <c r="AA556" s="6">
        <f>IF(X556&lt;0,0,X556)</f>
        <v>0.33799365762573985</v>
      </c>
      <c r="AB556" s="5">
        <f t="shared" si="8"/>
        <v>0</v>
      </c>
      <c r="AC556" s="6">
        <f>Z556+AA556</f>
        <v>0.33799365762573985</v>
      </c>
      <c r="AD556" s="6">
        <f>(Table134[[#This Row],[Survived]]-AC556)^2</f>
        <v>0.11423971259522585</v>
      </c>
      <c r="AK556" s="16"/>
      <c r="AL556" s="16"/>
      <c r="AM556" s="16"/>
      <c r="AN556" s="17"/>
      <c r="AO556" s="17"/>
      <c r="AP556" s="16"/>
      <c r="AQ556" s="17"/>
      <c r="AR556" s="17"/>
    </row>
    <row r="557" spans="1:44" x14ac:dyDescent="0.2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Table1342[[#This Row],[Age]]/$E$1</f>
        <v>0.52500000000000002</v>
      </c>
      <c r="J557" s="6">
        <f>LOG10(Table1342[[#This Row],[Fare]]+1)</f>
        <v>0.93701610746481423</v>
      </c>
      <c r="K557">
        <f>IF(Table1342[[#This Row],[Pclass]]=1,1,0)</f>
        <v>0</v>
      </c>
      <c r="L557">
        <f>IF(Table1342[[#This Row],[Pclass]]=2,1,0)</f>
        <v>0</v>
      </c>
      <c r="M557">
        <f>IF(Table1342[[#This Row],[Embarked]]="S",1,0)</f>
        <v>1</v>
      </c>
      <c r="N557">
        <f>IF(Table1342[[#This Row],[Embarked]]="C",1,0)</f>
        <v>0</v>
      </c>
      <c r="O557">
        <f>IF(Table1342[[#This Row],[Sex]]="male",1,0)</f>
        <v>1</v>
      </c>
      <c r="P557">
        <v>1</v>
      </c>
      <c r="W557" s="5">
        <v>-0.42928744162452681</v>
      </c>
      <c r="X557" s="5">
        <v>-5.0945445914637899E-2</v>
      </c>
      <c r="Y557" s="5">
        <v>-1.1607592188989113</v>
      </c>
      <c r="Z557" s="6">
        <f>IF(W557&lt;0,0,W557)</f>
        <v>0</v>
      </c>
      <c r="AA557" s="6">
        <f>IF(X557&lt;0,0,X557)</f>
        <v>0</v>
      </c>
      <c r="AB557" s="5">
        <f t="shared" si="8"/>
        <v>0</v>
      </c>
      <c r="AC557" s="6">
        <f>Z557+AA557</f>
        <v>0</v>
      </c>
      <c r="AD557" s="6">
        <f>(Table134[[#This Row],[Survived]]-AC557)^2</f>
        <v>0</v>
      </c>
      <c r="AK557" s="16"/>
      <c r="AL557" s="16"/>
      <c r="AM557" s="16"/>
      <c r="AN557" s="17"/>
      <c r="AO557" s="17"/>
      <c r="AP557" s="16"/>
      <c r="AQ557" s="17"/>
      <c r="AR557" s="17"/>
    </row>
    <row r="558" spans="1:44" x14ac:dyDescent="0.2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Table1342[[#This Row],[Age]]/$E$1</f>
        <v>0.22500000000000001</v>
      </c>
      <c r="J558" s="6">
        <f>LOG10(Table1342[[#This Row],[Fare]]+1)</f>
        <v>2.3589337176143736</v>
      </c>
      <c r="K558">
        <f>IF(Table1342[[#This Row],[Pclass]]=1,1,0)</f>
        <v>1</v>
      </c>
      <c r="L558">
        <f>IF(Table1342[[#This Row],[Pclass]]=2,1,0)</f>
        <v>0</v>
      </c>
      <c r="M558">
        <f>IF(Table1342[[#This Row],[Embarked]]="S",1,0)</f>
        <v>0</v>
      </c>
      <c r="N558">
        <f>IF(Table1342[[#This Row],[Embarked]]="C",1,0)</f>
        <v>1</v>
      </c>
      <c r="O558">
        <f>IF(Table1342[[#This Row],[Sex]]="male",1,0)</f>
        <v>0</v>
      </c>
      <c r="P558">
        <v>1</v>
      </c>
      <c r="W558" s="5">
        <v>7.0301948366189249E-2</v>
      </c>
      <c r="X558" s="5">
        <v>0.92026910946395879</v>
      </c>
      <c r="Y558" s="5">
        <v>-0.80033570825844258</v>
      </c>
      <c r="Z558" s="6">
        <f>IF(W558&lt;0,0,W558)</f>
        <v>7.0301948366189249E-2</v>
      </c>
      <c r="AA558" s="6">
        <f>IF(X558&lt;0,0,X558)</f>
        <v>0.92026910946395879</v>
      </c>
      <c r="AB558" s="5">
        <f t="shared" si="8"/>
        <v>0</v>
      </c>
      <c r="AC558" s="6">
        <f>Z558+AA558</f>
        <v>0.99057105783014809</v>
      </c>
      <c r="AD558" s="6">
        <f>(Table134[[#This Row],[Survived]]-AC558)^2</f>
        <v>8.890495044241157E-5</v>
      </c>
      <c r="AK558" s="16"/>
      <c r="AL558" s="16"/>
      <c r="AM558" s="16"/>
      <c r="AN558" s="17"/>
      <c r="AO558" s="17"/>
      <c r="AP558" s="16"/>
      <c r="AQ558" s="17"/>
      <c r="AR558" s="17"/>
    </row>
    <row r="559" spans="1:44" x14ac:dyDescent="0.2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Table1342[[#This Row],[Age]]/$E$1</f>
        <v>0.4375</v>
      </c>
      <c r="J559" s="6">
        <f>LOG10(Table1342[[#This Row],[Fare]]+1)</f>
        <v>1.4359637487171957</v>
      </c>
      <c r="K559">
        <f>IF(Table1342[[#This Row],[Pclass]]=1,1,0)</f>
        <v>1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>
        <f>IF(Table1342[[#This Row],[Sex]]="male",1,0)</f>
        <v>1</v>
      </c>
      <c r="P559">
        <v>1</v>
      </c>
      <c r="W559" s="5">
        <v>-0.25797917887152877</v>
      </c>
      <c r="X559" s="5">
        <v>0.41011936737942584</v>
      </c>
      <c r="Y559" s="5">
        <v>-1.001687171051167</v>
      </c>
      <c r="Z559" s="6">
        <f>IF(W559&lt;0,0,W559)</f>
        <v>0</v>
      </c>
      <c r="AA559" s="6">
        <f>IF(X559&lt;0,0,X559)</f>
        <v>0.41011936737942584</v>
      </c>
      <c r="AB559" s="5">
        <f t="shared" si="8"/>
        <v>0</v>
      </c>
      <c r="AC559" s="6">
        <f>Z559+AA559</f>
        <v>0.41011936737942584</v>
      </c>
      <c r="AD559" s="6">
        <f>(Table134[[#This Row],[Survived]]-AC559)^2</f>
        <v>0.34795916074084871</v>
      </c>
      <c r="AK559" s="16"/>
      <c r="AL559" s="16"/>
      <c r="AM559" s="16"/>
      <c r="AN559" s="17"/>
      <c r="AO559" s="17"/>
      <c r="AP559" s="16"/>
      <c r="AQ559" s="17"/>
      <c r="AR559" s="17"/>
    </row>
    <row r="560" spans="1:44" x14ac:dyDescent="0.2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Table1342[[#This Row],[Age]]/$E$1</f>
        <v>0.22500000000000001</v>
      </c>
      <c r="J560" s="6">
        <f>LOG10(Table1342[[#This Row],[Fare]]+1)</f>
        <v>1.1890465283525415</v>
      </c>
      <c r="K560">
        <f>IF(Table1342[[#This Row],[Pclass]]=1,1,0)</f>
        <v>0</v>
      </c>
      <c r="L560">
        <f>IF(Table1342[[#This Row],[Pclass]]=2,1,0)</f>
        <v>0</v>
      </c>
      <c r="M560">
        <f>IF(Table1342[[#This Row],[Embarked]]="S",1,0)</f>
        <v>0</v>
      </c>
      <c r="N560">
        <f>IF(Table1342[[#This Row],[Embarked]]="C",1,0)</f>
        <v>1</v>
      </c>
      <c r="O560">
        <f>IF(Table1342[[#This Row],[Sex]]="male",1,0)</f>
        <v>0</v>
      </c>
      <c r="P560">
        <v>1</v>
      </c>
      <c r="W560" s="5">
        <v>-0.1489224570291503</v>
      </c>
      <c r="X560" s="5">
        <v>0.59147097351373568</v>
      </c>
      <c r="Y560" s="5">
        <v>-0.57647760720636443</v>
      </c>
      <c r="Z560" s="6">
        <f>IF(W560&lt;0,0,W560)</f>
        <v>0</v>
      </c>
      <c r="AA560" s="6">
        <f>IF(X560&lt;0,0,X560)</f>
        <v>0.59147097351373568</v>
      </c>
      <c r="AB560" s="5">
        <f t="shared" si="8"/>
        <v>0</v>
      </c>
      <c r="AC560" s="6">
        <f>Z560+AA560</f>
        <v>0.59147097351373568</v>
      </c>
      <c r="AD560" s="6">
        <f>(Table134[[#This Row],[Survived]]-AC560)^2</f>
        <v>0.3498379125092862</v>
      </c>
      <c r="AK560" s="16"/>
      <c r="AL560" s="16"/>
      <c r="AM560" s="16"/>
      <c r="AN560" s="17"/>
      <c r="AO560" s="17"/>
      <c r="AP560" s="16"/>
      <c r="AQ560" s="17"/>
      <c r="AR560" s="17"/>
    </row>
    <row r="561" spans="1:44" x14ac:dyDescent="0.2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Table1342[[#This Row],[Age]]/$E$1</f>
        <v>0.3125</v>
      </c>
      <c r="J561" s="6">
        <f>LOG10(Table1342[[#This Row],[Fare]]+1)</f>
        <v>0.94159589817511846</v>
      </c>
      <c r="K561">
        <f>IF(Table1342[[#This Row],[Pclass]]=1,1,0)</f>
        <v>0</v>
      </c>
      <c r="L561">
        <f>IF(Table1342[[#This Row],[Pclass]]=2,1,0)</f>
        <v>0</v>
      </c>
      <c r="M561">
        <f>IF(Table1342[[#This Row],[Embarked]]="S",1,0)</f>
        <v>0</v>
      </c>
      <c r="N561">
        <f>IF(Table1342[[#This Row],[Embarked]]="C",1,0)</f>
        <v>0</v>
      </c>
      <c r="O561">
        <f>IF(Table1342[[#This Row],[Sex]]="male",1,0)</f>
        <v>1</v>
      </c>
      <c r="P561">
        <v>1</v>
      </c>
      <c r="W561" s="5">
        <v>-0.52538269515002034</v>
      </c>
      <c r="X561" s="5">
        <v>0.12067580583180271</v>
      </c>
      <c r="Y561" s="5">
        <v>-1.1244297709896132</v>
      </c>
      <c r="Z561" s="6">
        <f>IF(W561&lt;0,0,W561)</f>
        <v>0</v>
      </c>
      <c r="AA561" s="6">
        <f>IF(X561&lt;0,0,X561)</f>
        <v>0.12067580583180271</v>
      </c>
      <c r="AB561" s="5">
        <f t="shared" si="8"/>
        <v>0</v>
      </c>
      <c r="AC561" s="6">
        <f>Z561+AA561</f>
        <v>0.12067580583180271</v>
      </c>
      <c r="AD561" s="6">
        <f>(Table134[[#This Row],[Survived]]-AC561)^2</f>
        <v>1.4562650113154949E-2</v>
      </c>
      <c r="AK561" s="16"/>
      <c r="AL561" s="16"/>
      <c r="AM561" s="16"/>
      <c r="AN561" s="17"/>
      <c r="AO561" s="17"/>
      <c r="AP561" s="16"/>
      <c r="AQ561" s="17"/>
      <c r="AR561" s="17"/>
    </row>
    <row r="562" spans="1:44" x14ac:dyDescent="0.2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Table1342[[#This Row],[Age]]/$E$1</f>
        <v>0.32500000000000001</v>
      </c>
      <c r="J562" s="6">
        <f>LOG10(Table1342[[#This Row],[Fare]]+1)</f>
        <v>0.94714932766263737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>
        <f>IF(Table1342[[#This Row],[Sex]]="male",1,0)</f>
        <v>1</v>
      </c>
      <c r="P562">
        <v>1</v>
      </c>
      <c r="W562" s="5">
        <v>-0.5305896650714691</v>
      </c>
      <c r="X562" s="5">
        <v>6.5626733682345062E-2</v>
      </c>
      <c r="Y562" s="5">
        <v>-0.96043230067884289</v>
      </c>
      <c r="Z562" s="6">
        <f>IF(W562&lt;0,0,W562)</f>
        <v>0</v>
      </c>
      <c r="AA562" s="6">
        <f>IF(X562&lt;0,0,X562)</f>
        <v>6.5626733682345062E-2</v>
      </c>
      <c r="AB562" s="5">
        <f t="shared" si="8"/>
        <v>0</v>
      </c>
      <c r="AC562" s="6">
        <f>Z562+AA562</f>
        <v>6.5626733682345062E-2</v>
      </c>
      <c r="AD562" s="6">
        <f>(Table134[[#This Row],[Survived]]-AC562)^2</f>
        <v>4.3068681738134438E-3</v>
      </c>
      <c r="AK562" s="16"/>
      <c r="AL562" s="16"/>
      <c r="AM562" s="16"/>
      <c r="AN562" s="17"/>
      <c r="AO562" s="17"/>
      <c r="AP562" s="16"/>
      <c r="AQ562" s="17"/>
      <c r="AR562" s="17"/>
    </row>
    <row r="563" spans="1:44" x14ac:dyDescent="0.2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Table1342[[#This Row],[Age]]/$E$1</f>
        <v>0.48749999999999999</v>
      </c>
      <c r="J563" s="6">
        <f>LOG10(Table1342[[#This Row],[Fare]]+1)</f>
        <v>1.4313637641589874</v>
      </c>
      <c r="K563">
        <f>IF(Table1342[[#This Row],[Pclass]]=1,1,0)</f>
        <v>0</v>
      </c>
      <c r="L563">
        <f>IF(Table1342[[#This Row],[Pclass]]=2,1,0)</f>
        <v>1</v>
      </c>
      <c r="M563">
        <f>IF(Table1342[[#This Row],[Embarked]]="S",1,0)</f>
        <v>1</v>
      </c>
      <c r="N563">
        <f>IF(Table1342[[#This Row],[Embarked]]="C",1,0)</f>
        <v>0</v>
      </c>
      <c r="O563">
        <f>IF(Table1342[[#This Row],[Sex]]="male",1,0)</f>
        <v>1</v>
      </c>
      <c r="P563">
        <v>1</v>
      </c>
      <c r="W563" s="5">
        <v>-3.8013086433545368E-2</v>
      </c>
      <c r="X563" s="5">
        <v>4.2526667137866903E-2</v>
      </c>
      <c r="Y563" s="5">
        <v>-5.7885869788256494E-2</v>
      </c>
      <c r="Z563" s="6">
        <f>IF(W563&lt;0,0,W563)</f>
        <v>0</v>
      </c>
      <c r="AA563" s="6">
        <f>IF(X563&lt;0,0,X563)</f>
        <v>4.2526667137866903E-2</v>
      </c>
      <c r="AB563" s="5">
        <f t="shared" si="8"/>
        <v>0</v>
      </c>
      <c r="AC563" s="6">
        <f>Z563+AA563</f>
        <v>4.2526667137866903E-2</v>
      </c>
      <c r="AD563" s="6">
        <f>(Table134[[#This Row],[Survived]]-AC563)^2</f>
        <v>1.8085174178549288E-3</v>
      </c>
      <c r="AK563" s="16"/>
      <c r="AL563" s="16"/>
      <c r="AM563" s="16"/>
      <c r="AN563" s="17"/>
      <c r="AO563" s="17"/>
      <c r="AP563" s="16"/>
      <c r="AQ563" s="17"/>
      <c r="AR563" s="17"/>
    </row>
    <row r="564" spans="1:44" x14ac:dyDescent="0.2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Table1342[[#This Row],[Age]]/$E$1</f>
        <v>0.5625</v>
      </c>
      <c r="J564" s="6">
        <f>LOG10(Table1342[[#This Row],[Fare]]+1)</f>
        <v>1.1613680022349748</v>
      </c>
      <c r="K564">
        <f>IF(Table1342[[#This Row],[Pclass]]=1,1,0)</f>
        <v>0</v>
      </c>
      <c r="L564">
        <f>IF(Table1342[[#This Row],[Pclass]]=2,1,0)</f>
        <v>1</v>
      </c>
      <c r="M564">
        <f>IF(Table1342[[#This Row],[Embarked]]="S",1,0)</f>
        <v>1</v>
      </c>
      <c r="N564">
        <f>IF(Table1342[[#This Row],[Embarked]]="C",1,0)</f>
        <v>0</v>
      </c>
      <c r="O564">
        <f>IF(Table1342[[#This Row],[Sex]]="male",1,0)</f>
        <v>0</v>
      </c>
      <c r="P564">
        <v>1</v>
      </c>
      <c r="W564" s="5">
        <v>0.7485487277324937</v>
      </c>
      <c r="X564" s="5">
        <v>0.15200837392322292</v>
      </c>
      <c r="Y564" s="5">
        <v>0.50751997971844975</v>
      </c>
      <c r="Z564" s="6">
        <f>IF(W564&lt;0,0,W564)</f>
        <v>0.7485487277324937</v>
      </c>
      <c r="AA564" s="6">
        <f>IF(X564&lt;0,0,X564)</f>
        <v>0.15200837392322292</v>
      </c>
      <c r="AB564" s="5">
        <f t="shared" si="8"/>
        <v>0.50751997971844975</v>
      </c>
      <c r="AC564" s="6">
        <f>Z564+AA564</f>
        <v>0.90055710165571656</v>
      </c>
      <c r="AD564" s="6">
        <f>(Table134[[#This Row],[Survived]]-AC564)^2</f>
        <v>9.8888900311114893E-3</v>
      </c>
      <c r="AK564" s="16"/>
      <c r="AL564" s="16"/>
      <c r="AM564" s="16"/>
      <c r="AN564" s="17"/>
      <c r="AO564" s="17"/>
      <c r="AP564" s="16"/>
      <c r="AQ564" s="17"/>
      <c r="AR564" s="17"/>
    </row>
    <row r="565" spans="1:44" x14ac:dyDescent="0.2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Table1342[[#This Row],[Age]]/$E$1</f>
        <v>0.52500000000000002</v>
      </c>
      <c r="J565" s="6">
        <f>LOG10(Table1342[[#This Row],[Fare]]+1)</f>
        <v>1.4359637487171957</v>
      </c>
      <c r="K565">
        <f>IF(Table1342[[#This Row],[Pclass]]=1,1,0)</f>
        <v>1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>
        <f>IF(Table1342[[#This Row],[Sex]]="male",1,0)</f>
        <v>1</v>
      </c>
      <c r="P565">
        <v>1</v>
      </c>
      <c r="W565" s="5">
        <v>-0.19290830371507869</v>
      </c>
      <c r="X565" s="5">
        <v>0.32526284183732362</v>
      </c>
      <c r="Y565" s="5">
        <v>-1.0442197129060455</v>
      </c>
      <c r="Z565" s="6">
        <f>IF(W565&lt;0,0,W565)</f>
        <v>0</v>
      </c>
      <c r="AA565" s="6">
        <f>IF(X565&lt;0,0,X565)</f>
        <v>0.32526284183732362</v>
      </c>
      <c r="AB565" s="5">
        <f t="shared" si="8"/>
        <v>0</v>
      </c>
      <c r="AC565" s="6">
        <f>Z565+AA565</f>
        <v>0.32526284183732362</v>
      </c>
      <c r="AD565" s="6">
        <f>(Table134[[#This Row],[Survived]]-AC565)^2</f>
        <v>0.45527023260544464</v>
      </c>
      <c r="AK565" s="16"/>
      <c r="AL565" s="16"/>
      <c r="AM565" s="16"/>
      <c r="AN565" s="17"/>
      <c r="AO565" s="17"/>
      <c r="AP565" s="16"/>
      <c r="AQ565" s="17"/>
      <c r="AR565" s="17"/>
    </row>
    <row r="566" spans="1:44" x14ac:dyDescent="0.2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Table1342[[#This Row],[Age]]/$E$1</f>
        <v>0.27500000000000002</v>
      </c>
      <c r="J566" s="6">
        <f>LOG10(Table1342[[#This Row],[Fare]]+1)</f>
        <v>2.1834122119784261</v>
      </c>
      <c r="K566">
        <f>IF(Table1342[[#This Row],[Pclass]]=1,1,0)</f>
        <v>1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>
        <f>IF(Table1342[[#This Row],[Sex]]="male",1,0)</f>
        <v>0</v>
      </c>
      <c r="P566">
        <v>1</v>
      </c>
      <c r="W566" s="5">
        <v>0.20226795288707092</v>
      </c>
      <c r="X566" s="5">
        <v>0.82195572822947649</v>
      </c>
      <c r="Y566" s="5">
        <v>-0.77002092490132612</v>
      </c>
      <c r="Z566" s="6">
        <f>IF(W566&lt;0,0,W566)</f>
        <v>0.20226795288707092</v>
      </c>
      <c r="AA566" s="6">
        <f>IF(X566&lt;0,0,X566)</f>
        <v>0.82195572822947649</v>
      </c>
      <c r="AB566" s="5">
        <f t="shared" si="8"/>
        <v>0</v>
      </c>
      <c r="AC566" s="6">
        <f>Z566+AA566</f>
        <v>1.0242236811165475</v>
      </c>
      <c r="AD566" s="6">
        <f>(Table134[[#This Row],[Survived]]-AC566)^2</f>
        <v>5.8678672683617952E-4</v>
      </c>
      <c r="AK566" s="16"/>
      <c r="AL566" s="16"/>
      <c r="AM566" s="16"/>
      <c r="AN566" s="17"/>
      <c r="AO566" s="17"/>
      <c r="AP566" s="16"/>
      <c r="AQ566" s="17"/>
      <c r="AR566" s="17"/>
    </row>
    <row r="567" spans="1:44" x14ac:dyDescent="0.2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Table1342[[#This Row],[Age]]/$E$1</f>
        <v>0.3</v>
      </c>
      <c r="J567" s="6">
        <f>LOG10(Table1342[[#This Row],[Fare]]+1)</f>
        <v>1.7033274961578131</v>
      </c>
      <c r="K567">
        <f>IF(Table1342[[#This Row],[Pclass]]=1,1,0)</f>
        <v>1</v>
      </c>
      <c r="L567">
        <f>IF(Table1342[[#This Row],[Pclass]]=2,1,0)</f>
        <v>0</v>
      </c>
      <c r="M567">
        <f>IF(Table1342[[#This Row],[Embarked]]="S",1,0)</f>
        <v>0</v>
      </c>
      <c r="N567">
        <f>IF(Table1342[[#This Row],[Embarked]]="C",1,0)</f>
        <v>1</v>
      </c>
      <c r="O567">
        <f>IF(Table1342[[#This Row],[Sex]]="male",1,0)</f>
        <v>0</v>
      </c>
      <c r="P567">
        <v>1</v>
      </c>
      <c r="W567" s="5">
        <v>0.17361242394610787</v>
      </c>
      <c r="X567" s="5">
        <v>0.87922438127383806</v>
      </c>
      <c r="Y567" s="5">
        <v>-0.65493602260150641</v>
      </c>
      <c r="Z567" s="6">
        <f>IF(W567&lt;0,0,W567)</f>
        <v>0.17361242394610787</v>
      </c>
      <c r="AA567" s="6">
        <f>IF(X567&lt;0,0,X567)</f>
        <v>0.87922438127383806</v>
      </c>
      <c r="AB567" s="5">
        <f t="shared" si="8"/>
        <v>0</v>
      </c>
      <c r="AC567" s="6">
        <f>Z567+AA567</f>
        <v>1.0528368052199459</v>
      </c>
      <c r="AD567" s="6">
        <f>(Table134[[#This Row],[Survived]]-AC567)^2</f>
        <v>2.7917279858505062E-3</v>
      </c>
      <c r="AK567" s="16"/>
      <c r="AL567" s="16"/>
      <c r="AM567" s="16"/>
      <c r="AN567" s="17"/>
      <c r="AO567" s="17"/>
      <c r="AP567" s="16"/>
      <c r="AQ567" s="17"/>
      <c r="AR567" s="17"/>
    </row>
    <row r="568" spans="1:44" x14ac:dyDescent="0.2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Table1342[[#This Row],[Age]]/$E$1</f>
        <v>0.6</v>
      </c>
      <c r="J568" s="6">
        <f>LOG10(Table1342[[#This Row],[Fare]]+1)</f>
        <v>1.7242758696007889</v>
      </c>
      <c r="K568">
        <f>IF(Table1342[[#This Row],[Pclass]]=1,1,0)</f>
        <v>1</v>
      </c>
      <c r="L568">
        <f>IF(Table1342[[#This Row],[Pclass]]=2,1,0)</f>
        <v>0</v>
      </c>
      <c r="M568">
        <f>IF(Table1342[[#This Row],[Embarked]]="S",1,0)</f>
        <v>1</v>
      </c>
      <c r="N568">
        <f>IF(Table1342[[#This Row],[Embarked]]="C",1,0)</f>
        <v>0</v>
      </c>
      <c r="O568">
        <f>IF(Table1342[[#This Row],[Sex]]="male",1,0)</f>
        <v>1</v>
      </c>
      <c r="P568">
        <v>1</v>
      </c>
      <c r="W568" s="5">
        <v>-0.1306297493921543</v>
      </c>
      <c r="X568" s="5">
        <v>0.19483671420505738</v>
      </c>
      <c r="Y568" s="5">
        <v>-1.1003779570251455</v>
      </c>
      <c r="Z568" s="6">
        <f>IF(W568&lt;0,0,W568)</f>
        <v>0</v>
      </c>
      <c r="AA568" s="6">
        <f>IF(X568&lt;0,0,X568)</f>
        <v>0.19483671420505738</v>
      </c>
      <c r="AB568" s="5">
        <f t="shared" si="8"/>
        <v>0</v>
      </c>
      <c r="AC568" s="6">
        <f>Z568+AA568</f>
        <v>0.19483671420505738</v>
      </c>
      <c r="AD568" s="6">
        <f>(Table134[[#This Row],[Survived]]-AC568)^2</f>
        <v>0.64828791679210851</v>
      </c>
      <c r="AK568" s="16"/>
      <c r="AL568" s="16"/>
      <c r="AM568" s="16"/>
      <c r="AN568" s="17"/>
      <c r="AO568" s="17"/>
      <c r="AP568" s="16"/>
      <c r="AQ568" s="17"/>
      <c r="AR568" s="17"/>
    </row>
    <row r="569" spans="1:44" x14ac:dyDescent="0.2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Table1342[[#This Row],[Age]]/$E$1</f>
        <v>0.36249999999999999</v>
      </c>
      <c r="J569" s="6">
        <f>LOG10(Table1342[[#This Row],[Fare]]+1)</f>
        <v>1.020498014154877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>
        <f>IF(Table1342[[#This Row],[Sex]]="male",1,0)</f>
        <v>1</v>
      </c>
      <c r="P569">
        <v>1</v>
      </c>
      <c r="W569" s="5">
        <v>-0.562415813086936</v>
      </c>
      <c r="X569" s="5">
        <v>0.11255533243180521</v>
      </c>
      <c r="Y569" s="5">
        <v>-1.118626116355496</v>
      </c>
      <c r="Z569" s="6">
        <f>IF(W569&lt;0,0,W569)</f>
        <v>0</v>
      </c>
      <c r="AA569" s="6">
        <f>IF(X569&lt;0,0,X569)</f>
        <v>0.11255533243180521</v>
      </c>
      <c r="AB569" s="5">
        <f t="shared" si="8"/>
        <v>0</v>
      </c>
      <c r="AC569" s="6">
        <f>Z569+AA569</f>
        <v>0.11255533243180521</v>
      </c>
      <c r="AD569" s="6">
        <f>(Table134[[#This Row],[Survived]]-AC569)^2</f>
        <v>1.2668702858834181E-2</v>
      </c>
      <c r="AK569" s="16"/>
      <c r="AL569" s="16"/>
      <c r="AM569" s="16"/>
      <c r="AN569" s="17"/>
      <c r="AO569" s="17"/>
      <c r="AP569" s="16"/>
      <c r="AQ569" s="17"/>
      <c r="AR569" s="17"/>
    </row>
    <row r="570" spans="1:44" x14ac:dyDescent="0.2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Table1342[[#This Row],[Age]]/$E$1</f>
        <v>0.65</v>
      </c>
      <c r="J570" s="6">
        <f>LOG10(Table1342[[#This Row],[Fare]]+1)</f>
        <v>1.146128035678238</v>
      </c>
      <c r="K570">
        <f>IF(Table1342[[#This Row],[Pclass]]=1,1,0)</f>
        <v>0</v>
      </c>
      <c r="L570">
        <f>IF(Table1342[[#This Row],[Pclass]]=2,1,0)</f>
        <v>1</v>
      </c>
      <c r="M570">
        <f>IF(Table1342[[#This Row],[Embarked]]="S",1,0)</f>
        <v>1</v>
      </c>
      <c r="N570">
        <f>IF(Table1342[[#This Row],[Embarked]]="C",1,0)</f>
        <v>0</v>
      </c>
      <c r="O570">
        <f>IF(Table1342[[#This Row],[Sex]]="male",1,0)</f>
        <v>1</v>
      </c>
      <c r="P570">
        <v>1</v>
      </c>
      <c r="W570" s="5">
        <v>0.12479876300102424</v>
      </c>
      <c r="X570" s="5">
        <v>-0.13525724032341957</v>
      </c>
      <c r="Y570" s="5">
        <v>-1.0947942049218284E-2</v>
      </c>
      <c r="Z570" s="6">
        <f>IF(W570&lt;0,0,W570)</f>
        <v>0.12479876300102424</v>
      </c>
      <c r="AA570" s="6">
        <f>IF(X570&lt;0,0,X570)</f>
        <v>0</v>
      </c>
      <c r="AB570" s="5">
        <f t="shared" si="8"/>
        <v>0</v>
      </c>
      <c r="AC570" s="6">
        <f>Z570+AA570</f>
        <v>0.12479876300102424</v>
      </c>
      <c r="AD570" s="6">
        <f>(Table134[[#This Row],[Survived]]-AC570)^2</f>
        <v>1.5574731246585817E-2</v>
      </c>
      <c r="AK570" s="16"/>
      <c r="AL570" s="16"/>
      <c r="AM570" s="16"/>
      <c r="AN570" s="17"/>
      <c r="AO570" s="17"/>
      <c r="AP570" s="16"/>
      <c r="AQ570" s="17"/>
      <c r="AR570" s="17"/>
    </row>
    <row r="571" spans="1:44" x14ac:dyDescent="0.2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Table1342[[#This Row],[Age]]/$E$1</f>
        <v>0.23749999999999999</v>
      </c>
      <c r="J571" s="6">
        <f>LOG10(Table1342[[#This Row],[Fare]]+1)</f>
        <v>0.93701610746481423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>
        <f>IF(Table1342[[#This Row],[Sex]]="male",1,0)</f>
        <v>1</v>
      </c>
      <c r="P571">
        <v>1</v>
      </c>
      <c r="W571" s="5">
        <v>-0.6430917457100056</v>
      </c>
      <c r="X571" s="5">
        <v>0.22786885229512627</v>
      </c>
      <c r="Y571" s="5">
        <v>-1.0210094385185959</v>
      </c>
      <c r="Z571" s="6">
        <f>IF(W571&lt;0,0,W571)</f>
        <v>0</v>
      </c>
      <c r="AA571" s="6">
        <f>IF(X571&lt;0,0,X571)</f>
        <v>0.22786885229512627</v>
      </c>
      <c r="AB571" s="5">
        <f t="shared" si="8"/>
        <v>0</v>
      </c>
      <c r="AC571" s="6">
        <f>Z571+AA571</f>
        <v>0.22786885229512627</v>
      </c>
      <c r="AD571" s="6">
        <f>(Table134[[#This Row],[Survived]]-AC571)^2</f>
        <v>5.192421384629807E-2</v>
      </c>
      <c r="AK571" s="16"/>
      <c r="AL571" s="16"/>
      <c r="AM571" s="16"/>
      <c r="AN571" s="17"/>
      <c r="AO571" s="17"/>
      <c r="AP571" s="16"/>
      <c r="AQ571" s="17"/>
      <c r="AR571" s="17"/>
    </row>
    <row r="572" spans="1:44" x14ac:dyDescent="0.2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Table1342[[#This Row],[Age]]/$E$1</f>
        <v>0.47499999999999998</v>
      </c>
      <c r="J572" s="6">
        <f>LOG10(Table1342[[#This Row],[Fare]]+1)</f>
        <v>2.3589337176143736</v>
      </c>
      <c r="K572">
        <f>IF(Table1342[[#This Row],[Pclass]]=1,1,0)</f>
        <v>1</v>
      </c>
      <c r="L572">
        <f>IF(Table1342[[#This Row],[Pclass]]=2,1,0)</f>
        <v>0</v>
      </c>
      <c r="M572">
        <f>IF(Table1342[[#This Row],[Embarked]]="S",1,0)</f>
        <v>0</v>
      </c>
      <c r="N572">
        <f>IF(Table1342[[#This Row],[Embarked]]="C",1,0)</f>
        <v>1</v>
      </c>
      <c r="O572">
        <f>IF(Table1342[[#This Row],[Sex]]="male",1,0)</f>
        <v>0</v>
      </c>
      <c r="P572">
        <v>1</v>
      </c>
      <c r="W572" s="5">
        <v>0.20729665657586405</v>
      </c>
      <c r="X572" s="5">
        <v>0.7559248663816448</v>
      </c>
      <c r="Y572" s="5">
        <v>-1.0294405879846558</v>
      </c>
      <c r="Z572" s="6">
        <f>IF(W572&lt;0,0,W572)</f>
        <v>0.20729665657586405</v>
      </c>
      <c r="AA572" s="6">
        <f>IF(X572&lt;0,0,X572)</f>
        <v>0.7559248663816448</v>
      </c>
      <c r="AB572" s="5">
        <f t="shared" si="8"/>
        <v>0</v>
      </c>
      <c r="AC572" s="6">
        <f>Z572+AA572</f>
        <v>0.96322152295750885</v>
      </c>
      <c r="AD572" s="6">
        <f>(Table134[[#This Row],[Survived]]-AC572)^2</f>
        <v>1.3526563735650487E-3</v>
      </c>
      <c r="AK572" s="16"/>
      <c r="AL572" s="16"/>
      <c r="AM572" s="16"/>
      <c r="AN572" s="17"/>
      <c r="AO572" s="17"/>
      <c r="AP572" s="16"/>
      <c r="AQ572" s="17"/>
      <c r="AR572" s="17"/>
    </row>
    <row r="573" spans="1:44" x14ac:dyDescent="0.2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Table1342[[#This Row],[Age]]/$E$1</f>
        <v>0.33750000000000002</v>
      </c>
      <c r="J573" s="6">
        <f>LOG10(Table1342[[#This Row],[Fare]]+1)</f>
        <v>1.0606978403536116</v>
      </c>
      <c r="K573">
        <f>IF(Table1342[[#This Row],[Pclass]]=1,1,0)</f>
        <v>0</v>
      </c>
      <c r="L573">
        <f>IF(Table1342[[#This Row],[Pclass]]=2,1,0)</f>
        <v>1</v>
      </c>
      <c r="M573">
        <f>IF(Table1342[[#This Row],[Embarked]]="S",1,0)</f>
        <v>1</v>
      </c>
      <c r="N573">
        <f>IF(Table1342[[#This Row],[Embarked]]="C",1,0)</f>
        <v>0</v>
      </c>
      <c r="O573">
        <f>IF(Table1342[[#This Row],[Sex]]="male",1,0)</f>
        <v>0</v>
      </c>
      <c r="P573">
        <v>1</v>
      </c>
      <c r="W573" s="5">
        <v>0.59603494076672769</v>
      </c>
      <c r="X573" s="5">
        <v>0.36308394037985731</v>
      </c>
      <c r="Y573" s="5">
        <v>0.66133361187441841</v>
      </c>
      <c r="Z573" s="6">
        <f>IF(W573&lt;0,0,W573)</f>
        <v>0.59603494076672769</v>
      </c>
      <c r="AA573" s="6">
        <f>IF(X573&lt;0,0,X573)</f>
        <v>0.36308394037985731</v>
      </c>
      <c r="AB573" s="5">
        <f t="shared" si="8"/>
        <v>0.66133361187441841</v>
      </c>
      <c r="AC573" s="6">
        <f>Z573+AA573</f>
        <v>0.95911888114658495</v>
      </c>
      <c r="AD573" s="6">
        <f>(Table134[[#This Row],[Survived]]-AC573)^2</f>
        <v>1.6712658787070478E-3</v>
      </c>
      <c r="AK573" s="16"/>
      <c r="AL573" s="16"/>
      <c r="AM573" s="16"/>
      <c r="AN573" s="17"/>
      <c r="AO573" s="17"/>
      <c r="AP573" s="16"/>
      <c r="AQ573" s="17"/>
      <c r="AR573" s="17"/>
    </row>
    <row r="574" spans="1:44" x14ac:dyDescent="0.2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Table1342[[#This Row],[Age]]/$E$1</f>
        <v>0.41249999999999998</v>
      </c>
      <c r="J574" s="6">
        <f>LOG10(Table1342[[#This Row],[Fare]]+1)</f>
        <v>0.94324712513786169</v>
      </c>
      <c r="K574">
        <f>IF(Table1342[[#This Row],[Pclass]]=1,1,0)</f>
        <v>0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>
        <f>IF(Table1342[[#This Row],[Sex]]="male",1,0)</f>
        <v>1</v>
      </c>
      <c r="P574">
        <v>1</v>
      </c>
      <c r="W574" s="5">
        <v>-0.5138667476757014</v>
      </c>
      <c r="X574" s="5">
        <v>5.8596925097206265E-2</v>
      </c>
      <c r="Y574" s="5">
        <v>-1.1088254151676817</v>
      </c>
      <c r="Z574" s="6">
        <f>IF(W574&lt;0,0,W574)</f>
        <v>0</v>
      </c>
      <c r="AA574" s="6">
        <f>IF(X574&lt;0,0,X574)</f>
        <v>5.8596925097206265E-2</v>
      </c>
      <c r="AB574" s="5">
        <f t="shared" si="8"/>
        <v>0</v>
      </c>
      <c r="AC574" s="6">
        <f>Z574+AA574</f>
        <v>5.8596925097206265E-2</v>
      </c>
      <c r="AD574" s="6">
        <f>(Table134[[#This Row],[Survived]]-AC574)^2</f>
        <v>3.4335996308476014E-3</v>
      </c>
      <c r="AK574" s="16"/>
      <c r="AL574" s="16"/>
      <c r="AM574" s="16"/>
      <c r="AN574" s="17"/>
      <c r="AO574" s="17"/>
      <c r="AP574" s="16"/>
      <c r="AQ574" s="17"/>
      <c r="AR574" s="17"/>
    </row>
    <row r="575" spans="1:44" x14ac:dyDescent="0.2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Table1342[[#This Row],[Age]]/$E$1</f>
        <v>7.4999999999999997E-2</v>
      </c>
      <c r="J575" s="6">
        <f>LOG10(Table1342[[#This Row],[Fare]]+1)</f>
        <v>1.5314789170422551</v>
      </c>
      <c r="K575">
        <f>IF(Table1342[[#This Row],[Pclass]]=1,1,0)</f>
        <v>0</v>
      </c>
      <c r="L575">
        <f>IF(Table1342[[#This Row],[Pclass]]=2,1,0)</f>
        <v>1</v>
      </c>
      <c r="M575">
        <f>IF(Table1342[[#This Row],[Embarked]]="S",1,0)</f>
        <v>1</v>
      </c>
      <c r="N575">
        <f>IF(Table1342[[#This Row],[Embarked]]="C",1,0)</f>
        <v>0</v>
      </c>
      <c r="O575">
        <f>IF(Table1342[[#This Row],[Sex]]="male",1,0)</f>
        <v>0</v>
      </c>
      <c r="P575">
        <v>1</v>
      </c>
      <c r="W575" s="5">
        <v>0.29892094962352933</v>
      </c>
      <c r="X575" s="5">
        <v>0.66778862263915961</v>
      </c>
      <c r="Y575" s="5">
        <v>0.73286109323382731</v>
      </c>
      <c r="Z575" s="6">
        <f>IF(W575&lt;0,0,W575)</f>
        <v>0.29892094962352933</v>
      </c>
      <c r="AA575" s="6">
        <f>IF(X575&lt;0,0,X575)</f>
        <v>0.66778862263915961</v>
      </c>
      <c r="AB575" s="5">
        <f t="shared" si="8"/>
        <v>0.73286109323382731</v>
      </c>
      <c r="AC575" s="6">
        <f>Z575+AA575</f>
        <v>0.96670957226268894</v>
      </c>
      <c r="AD575" s="6">
        <f>(Table134[[#This Row],[Survived]]-AC575)^2</f>
        <v>1.1082525789331294E-3</v>
      </c>
      <c r="AK575" s="16"/>
      <c r="AL575" s="16"/>
      <c r="AM575" s="16"/>
      <c r="AN575" s="17"/>
      <c r="AO575" s="17"/>
      <c r="AP575" s="16"/>
      <c r="AQ575" s="17"/>
      <c r="AR575" s="17"/>
    </row>
    <row r="576" spans="1:44" x14ac:dyDescent="0.2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Table1342[[#This Row],[Age]]/$E$1</f>
        <v>0.21249999999999999</v>
      </c>
      <c r="J576" s="6">
        <f>LOG10(Table1342[[#This Row],[Fare]]+1)</f>
        <v>0.90602240970373726</v>
      </c>
      <c r="K576">
        <f>IF(Table1342[[#This Row],[Pclass]]=1,1,0)</f>
        <v>0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>
        <f>IF(Table1342[[#This Row],[Sex]]="male",1,0)</f>
        <v>1</v>
      </c>
      <c r="P576">
        <v>1</v>
      </c>
      <c r="W576" s="5">
        <v>-0.60820132993170595</v>
      </c>
      <c r="X576" s="5">
        <v>0.17181640731656378</v>
      </c>
      <c r="Y576" s="5">
        <v>-0.88759073876316608</v>
      </c>
      <c r="Z576" s="6">
        <f>IF(W576&lt;0,0,W576)</f>
        <v>0</v>
      </c>
      <c r="AA576" s="6">
        <f>IF(X576&lt;0,0,X576)</f>
        <v>0.17181640731656378</v>
      </c>
      <c r="AB576" s="5">
        <f t="shared" si="8"/>
        <v>0</v>
      </c>
      <c r="AC576" s="6">
        <f>Z576+AA576</f>
        <v>0.17181640731656378</v>
      </c>
      <c r="AD576" s="6">
        <f>(Table134[[#This Row],[Survived]]-AC576)^2</f>
        <v>2.9520877823171351E-2</v>
      </c>
      <c r="AK576" s="16"/>
      <c r="AL576" s="16"/>
      <c r="AM576" s="16"/>
      <c r="AN576" s="17"/>
      <c r="AO576" s="17"/>
      <c r="AP576" s="16"/>
      <c r="AQ576" s="17"/>
      <c r="AR576" s="17"/>
    </row>
    <row r="577" spans="1:44" x14ac:dyDescent="0.2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Table1342[[#This Row],[Age]]/$E$1</f>
        <v>0.42499999999999999</v>
      </c>
      <c r="J577" s="6">
        <f>LOG10(Table1342[[#This Row],[Fare]]+1)</f>
        <v>1.146128035678238</v>
      </c>
      <c r="K577">
        <f>IF(Table1342[[#This Row],[Pclass]]=1,1,0)</f>
        <v>0</v>
      </c>
      <c r="L577">
        <f>IF(Table1342[[#This Row],[Pclass]]=2,1,0)</f>
        <v>1</v>
      </c>
      <c r="M577">
        <f>IF(Table1342[[#This Row],[Embarked]]="S",1,0)</f>
        <v>1</v>
      </c>
      <c r="N577">
        <f>IF(Table1342[[#This Row],[Embarked]]="C",1,0)</f>
        <v>0</v>
      </c>
      <c r="O577">
        <f>IF(Table1342[[#This Row],[Sex]]="male",1,0)</f>
        <v>1</v>
      </c>
      <c r="P577">
        <v>1</v>
      </c>
      <c r="W577" s="5">
        <v>-4.2526344544133149E-2</v>
      </c>
      <c r="X577" s="5">
        <v>8.2945253927700191E-2</v>
      </c>
      <c r="Y577" s="5">
        <v>9.842145129189811E-2</v>
      </c>
      <c r="Z577" s="6">
        <f>IF(W577&lt;0,0,W577)</f>
        <v>0</v>
      </c>
      <c r="AA577" s="6">
        <f>IF(X577&lt;0,0,X577)</f>
        <v>8.2945253927700191E-2</v>
      </c>
      <c r="AB577" s="5">
        <f t="shared" si="8"/>
        <v>9.842145129189811E-2</v>
      </c>
      <c r="AC577" s="6">
        <f>Z577+AA577</f>
        <v>8.2945253927700191E-2</v>
      </c>
      <c r="AD577" s="6">
        <f>(Table134[[#This Row],[Survived]]-AC577)^2</f>
        <v>6.8799151491306639E-3</v>
      </c>
      <c r="AK577" s="16"/>
      <c r="AL577" s="16"/>
      <c r="AM577" s="16"/>
      <c r="AN577" s="17"/>
      <c r="AO577" s="17"/>
      <c r="AP577" s="16"/>
      <c r="AQ577" s="17"/>
      <c r="AR577" s="17"/>
    </row>
    <row r="578" spans="1:44" x14ac:dyDescent="0.2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Table1342[[#This Row],[Age]]/$E$1</f>
        <v>0.625</v>
      </c>
      <c r="J578" s="6">
        <f>LOG10(Table1342[[#This Row],[Fare]]+1)</f>
        <v>1.146128035678238</v>
      </c>
      <c r="K578">
        <f>IF(Table1342[[#This Row],[Pclass]]=1,1,0)</f>
        <v>0</v>
      </c>
      <c r="L578">
        <f>IF(Table1342[[#This Row],[Pclass]]=2,1,0)</f>
        <v>1</v>
      </c>
      <c r="M578">
        <f>IF(Table1342[[#This Row],[Embarked]]="S",1,0)</f>
        <v>1</v>
      </c>
      <c r="N578">
        <f>IF(Table1342[[#This Row],[Embarked]]="C",1,0)</f>
        <v>0</v>
      </c>
      <c r="O578">
        <f>IF(Table1342[[#This Row],[Sex]]="male",1,0)</f>
        <v>1</v>
      </c>
      <c r="P578">
        <v>1</v>
      </c>
      <c r="W578" s="5">
        <v>0.10620708438489559</v>
      </c>
      <c r="X578" s="5">
        <v>-0.11101251873996176</v>
      </c>
      <c r="Y578" s="5">
        <v>1.2042127664612656E-3</v>
      </c>
      <c r="Z578" s="6">
        <f>IF(W578&lt;0,0,W578)</f>
        <v>0.10620708438489559</v>
      </c>
      <c r="AA578" s="6">
        <f>IF(X578&lt;0,0,X578)</f>
        <v>0</v>
      </c>
      <c r="AB578" s="5">
        <f t="shared" si="8"/>
        <v>1.2042127664612656E-3</v>
      </c>
      <c r="AC578" s="6">
        <f>Z578+AA578</f>
        <v>0.10620708438489559</v>
      </c>
      <c r="AD578" s="6">
        <f>(Table134[[#This Row],[Survived]]-AC578)^2</f>
        <v>1.1279944773540334E-2</v>
      </c>
      <c r="AK578" s="16"/>
      <c r="AL578" s="16"/>
      <c r="AM578" s="16"/>
      <c r="AN578" s="17"/>
      <c r="AO578" s="17"/>
      <c r="AP578" s="16"/>
      <c r="AQ578" s="17"/>
      <c r="AR578" s="17"/>
    </row>
    <row r="579" spans="1:44" x14ac:dyDescent="0.2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Table1342[[#This Row],[Age]]/$E$1</f>
        <v>0.33750000000000002</v>
      </c>
      <c r="J579" s="6">
        <f>LOG10(Table1342[[#This Row],[Fare]]+1)</f>
        <v>1.7331972651065695</v>
      </c>
      <c r="K579">
        <f>IF(Table1342[[#This Row],[Pclass]]=1,1,0)</f>
        <v>1</v>
      </c>
      <c r="L579">
        <f>IF(Table1342[[#This Row],[Pclass]]=2,1,0)</f>
        <v>0</v>
      </c>
      <c r="M579">
        <f>IF(Table1342[[#This Row],[Embarked]]="S",1,0)</f>
        <v>1</v>
      </c>
      <c r="N579">
        <f>IF(Table1342[[#This Row],[Embarked]]="C",1,0)</f>
        <v>0</v>
      </c>
      <c r="O579">
        <f>IF(Table1342[[#This Row],[Sex]]="male",1,0)</f>
        <v>1</v>
      </c>
      <c r="P579">
        <v>1</v>
      </c>
      <c r="W579" s="5">
        <v>-0.32715495493868152</v>
      </c>
      <c r="X579" s="5">
        <v>0.45003787958027891</v>
      </c>
      <c r="Y579" s="5">
        <v>-0.97671898244716382</v>
      </c>
      <c r="Z579" s="6">
        <f>IF(W579&lt;0,0,W579)</f>
        <v>0</v>
      </c>
      <c r="AA579" s="6">
        <f>IF(X579&lt;0,0,X579)</f>
        <v>0.45003787958027891</v>
      </c>
      <c r="AB579" s="5">
        <f t="shared" si="8"/>
        <v>0</v>
      </c>
      <c r="AC579" s="6">
        <f>Z579+AA579</f>
        <v>0.45003787958027891</v>
      </c>
      <c r="AD579" s="6">
        <f>(Table134[[#This Row],[Survived]]-AC579)^2</f>
        <v>0.30245833389655585</v>
      </c>
      <c r="AK579" s="16"/>
      <c r="AL579" s="16"/>
      <c r="AM579" s="16"/>
      <c r="AN579" s="17"/>
      <c r="AO579" s="17"/>
      <c r="AP579" s="16"/>
      <c r="AQ579" s="17"/>
      <c r="AR579" s="17"/>
    </row>
    <row r="580" spans="1:44" x14ac:dyDescent="0.2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Table1342[[#This Row],[Age]]/$E$1</f>
        <v>0.25</v>
      </c>
      <c r="J580" s="6">
        <f>LOG10(Table1342[[#This Row],[Fare]]+1)</f>
        <v>0.98508950692638131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>
        <f>IF(Table1342[[#This Row],[Sex]]="male",1,0)</f>
        <v>1</v>
      </c>
      <c r="P580">
        <v>1</v>
      </c>
      <c r="W580" s="5">
        <v>-0.64086881179376454</v>
      </c>
      <c r="X580" s="5">
        <v>0.21914984002688342</v>
      </c>
      <c r="Y580" s="5">
        <v>-1.0483091397528241</v>
      </c>
      <c r="Z580" s="6">
        <f>IF(W580&lt;0,0,W580)</f>
        <v>0</v>
      </c>
      <c r="AA580" s="6">
        <f>IF(X580&lt;0,0,X580)</f>
        <v>0.21914984002688342</v>
      </c>
      <c r="AB580" s="5">
        <f t="shared" si="8"/>
        <v>0</v>
      </c>
      <c r="AC580" s="6">
        <f>Z580+AA580</f>
        <v>0.21914984002688342</v>
      </c>
      <c r="AD580" s="6">
        <f>(Table134[[#This Row],[Survived]]-AC580)^2</f>
        <v>4.8026652383808599E-2</v>
      </c>
      <c r="AK580" s="16"/>
      <c r="AL580" s="16"/>
      <c r="AM580" s="16"/>
      <c r="AN580" s="17"/>
      <c r="AO580" s="17"/>
      <c r="AP580" s="16"/>
      <c r="AQ580" s="17"/>
      <c r="AR580" s="17"/>
    </row>
    <row r="581" spans="1:44" x14ac:dyDescent="0.2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Table1342[[#This Row],[Age]]/$E$1</f>
        <v>0.375</v>
      </c>
      <c r="J581" s="6">
        <f>LOG10(Table1342[[#This Row],[Fare]]+1)</f>
        <v>1.3424226808222062</v>
      </c>
      <c r="K581">
        <f>IF(Table1342[[#This Row],[Pclass]]=1,1,0)</f>
        <v>0</v>
      </c>
      <c r="L581">
        <f>IF(Table1342[[#This Row],[Pclass]]=2,1,0)</f>
        <v>1</v>
      </c>
      <c r="M581">
        <f>IF(Table1342[[#This Row],[Embarked]]="S",1,0)</f>
        <v>1</v>
      </c>
      <c r="N581">
        <f>IF(Table1342[[#This Row],[Embarked]]="C",1,0)</f>
        <v>0</v>
      </c>
      <c r="O581">
        <f>IF(Table1342[[#This Row],[Sex]]="male",1,0)</f>
        <v>0</v>
      </c>
      <c r="P581">
        <v>1</v>
      </c>
      <c r="W581" s="5">
        <v>0.72923930129240877</v>
      </c>
      <c r="X581" s="5">
        <v>0.11235260416889031</v>
      </c>
      <c r="Y581" s="5">
        <v>0.84147844026205432</v>
      </c>
      <c r="Z581" s="6">
        <f>IF(W581&lt;0,0,W581)</f>
        <v>0.72923930129240877</v>
      </c>
      <c r="AA581" s="6">
        <f>IF(X581&lt;0,0,X581)</f>
        <v>0.11235260416889031</v>
      </c>
      <c r="AB581" s="5">
        <f t="shared" ref="AB581:AB644" si="9">IF(Y581&lt;0,0,Y581)</f>
        <v>0.84147844026205432</v>
      </c>
      <c r="AC581" s="6">
        <f>Z581+AA581</f>
        <v>0.84159190546129903</v>
      </c>
      <c r="AD581" s="6">
        <f>(Table134[[#This Row],[Survived]]-AC581)^2</f>
        <v>2.5093124415382025E-2</v>
      </c>
      <c r="AK581" s="16"/>
      <c r="AL581" s="16"/>
      <c r="AM581" s="16"/>
      <c r="AN581" s="17"/>
      <c r="AO581" s="17"/>
      <c r="AP581" s="16"/>
      <c r="AQ581" s="17"/>
      <c r="AR581" s="17"/>
    </row>
    <row r="582" spans="1:44" x14ac:dyDescent="0.2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Table1342[[#This Row],[Age]]/$E$1</f>
        <v>0.3125</v>
      </c>
      <c r="J582" s="6">
        <f>LOG10(Table1342[[#This Row],[Fare]]+1)</f>
        <v>1.4313637641589874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>
        <f>IF(Table1342[[#This Row],[Sex]]="male",1,0)</f>
        <v>1</v>
      </c>
      <c r="P582">
        <v>1</v>
      </c>
      <c r="W582" s="5">
        <v>-0.11923275879483439</v>
      </c>
      <c r="X582" s="5">
        <v>0.13413674546980753</v>
      </c>
      <c r="Y582" s="5">
        <v>0.13476254549091787</v>
      </c>
      <c r="Z582" s="6">
        <f>IF(W582&lt;0,0,W582)</f>
        <v>0</v>
      </c>
      <c r="AA582" s="6">
        <f>IF(X582&lt;0,0,X582)</f>
        <v>0.13413674546980753</v>
      </c>
      <c r="AB582" s="5">
        <f t="shared" si="9"/>
        <v>0.13476254549091787</v>
      </c>
      <c r="AC582" s="6">
        <f>Z582+AA582</f>
        <v>0.13413674546980753</v>
      </c>
      <c r="AD582" s="6">
        <f>(Table134[[#This Row],[Survived]]-AC582)^2</f>
        <v>1.7992666485231932E-2</v>
      </c>
      <c r="AK582" s="16"/>
      <c r="AL582" s="16"/>
      <c r="AM582" s="16"/>
      <c r="AN582" s="17"/>
      <c r="AO582" s="17"/>
      <c r="AP582" s="16"/>
      <c r="AQ582" s="17"/>
      <c r="AR582" s="17"/>
    </row>
    <row r="583" spans="1:44" x14ac:dyDescent="0.2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Table1342[[#This Row],[Age]]/$E$1</f>
        <v>0.3125</v>
      </c>
      <c r="J583" s="6">
        <f>LOG10(Table1342[[#This Row],[Fare]]+1)</f>
        <v>0.95060822478423079</v>
      </c>
      <c r="K583">
        <f>IF(Table1342[[#This Row],[Pclass]]=1,1,0)</f>
        <v>0</v>
      </c>
      <c r="L583">
        <f>IF(Table1342[[#This Row],[Pclass]]=2,1,0)</f>
        <v>0</v>
      </c>
      <c r="M583">
        <f>IF(Table1342[[#This Row],[Embarked]]="S",1,0)</f>
        <v>1</v>
      </c>
      <c r="N583">
        <f>IF(Table1342[[#This Row],[Embarked]]="C",1,0)</f>
        <v>0</v>
      </c>
      <c r="O583">
        <f>IF(Table1342[[#This Row],[Sex]]="male",1,0)</f>
        <v>0</v>
      </c>
      <c r="P583">
        <v>1</v>
      </c>
      <c r="W583" s="5">
        <v>0.15066865144739922</v>
      </c>
      <c r="X583" s="5">
        <v>0.27932414427734542</v>
      </c>
      <c r="Y583" s="5">
        <v>-0.47321969285160248</v>
      </c>
      <c r="Z583" s="6">
        <f>IF(W583&lt;0,0,W583)</f>
        <v>0.15066865144739922</v>
      </c>
      <c r="AA583" s="6">
        <f>IF(X583&lt;0,0,X583)</f>
        <v>0.27932414427734542</v>
      </c>
      <c r="AB583" s="5">
        <f t="shared" si="9"/>
        <v>0</v>
      </c>
      <c r="AC583" s="6">
        <f>Z583+AA583</f>
        <v>0.42999279572474464</v>
      </c>
      <c r="AD583" s="6">
        <f>(Table134[[#This Row],[Survived]]-AC583)^2</f>
        <v>0.18489380437518196</v>
      </c>
      <c r="AK583" s="16"/>
      <c r="AL583" s="16"/>
      <c r="AM583" s="16"/>
      <c r="AN583" s="17"/>
      <c r="AO583" s="17"/>
      <c r="AP583" s="16"/>
      <c r="AQ583" s="17"/>
      <c r="AR583" s="17"/>
    </row>
    <row r="584" spans="1:44" x14ac:dyDescent="0.2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Table1342[[#This Row],[Age]]/$E$1</f>
        <v>0.36249999999999999</v>
      </c>
      <c r="J584" s="6">
        <f>LOG10(Table1342[[#This Row],[Fare]]+1)</f>
        <v>2.3270266997942759</v>
      </c>
      <c r="K584">
        <f>IF(Table1342[[#This Row],[Pclass]]=1,1,0)</f>
        <v>1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>
        <f>IF(Table1342[[#This Row],[Sex]]="male",1,0)</f>
        <v>0</v>
      </c>
      <c r="P584">
        <v>1</v>
      </c>
      <c r="W584" s="5">
        <v>0.2462092283773121</v>
      </c>
      <c r="X584" s="5">
        <v>0.74726636707628002</v>
      </c>
      <c r="Y584" s="5">
        <v>-0.87595692687264215</v>
      </c>
      <c r="Z584" s="6">
        <f>IF(W584&lt;0,0,W584)</f>
        <v>0.2462092283773121</v>
      </c>
      <c r="AA584" s="6">
        <f>IF(X584&lt;0,0,X584)</f>
        <v>0.74726636707628002</v>
      </c>
      <c r="AB584" s="5">
        <f t="shared" si="9"/>
        <v>0</v>
      </c>
      <c r="AC584" s="6">
        <f>Z584+AA584</f>
        <v>0.9934755954535921</v>
      </c>
      <c r="AD584" s="6">
        <f>(Table134[[#This Row],[Survived]]-AC584)^2</f>
        <v>4.2567854685188109E-5</v>
      </c>
      <c r="AK584" s="16"/>
      <c r="AL584" s="16"/>
      <c r="AM584" s="16"/>
      <c r="AN584" s="17"/>
      <c r="AO584" s="17"/>
      <c r="AP584" s="16"/>
      <c r="AQ584" s="17"/>
      <c r="AR584" s="17"/>
    </row>
    <row r="585" spans="1:44" x14ac:dyDescent="0.2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Table1342[[#This Row],[Age]]/$E$1</f>
        <v>0.13750000000000001</v>
      </c>
      <c r="J585" s="6">
        <f>LOG10(Table1342[[#This Row],[Fare]]+1)</f>
        <v>1.2963909278704124</v>
      </c>
      <c r="K585">
        <f>IF(Table1342[[#This Row],[Pclass]]=1,1,0)</f>
        <v>0</v>
      </c>
      <c r="L585">
        <f>IF(Table1342[[#This Row],[Pclass]]=2,1,0)</f>
        <v>0</v>
      </c>
      <c r="M585">
        <f>IF(Table1342[[#This Row],[Embarked]]="S",1,0)</f>
        <v>0</v>
      </c>
      <c r="N585">
        <f>IF(Table1342[[#This Row],[Embarked]]="C",1,0)</f>
        <v>1</v>
      </c>
      <c r="O585">
        <f>IF(Table1342[[#This Row],[Sex]]="male",1,0)</f>
        <v>1</v>
      </c>
      <c r="P585">
        <v>1</v>
      </c>
      <c r="W585" s="5">
        <v>-0.88821301163681088</v>
      </c>
      <c r="X585" s="5">
        <v>0.46579051507026381</v>
      </c>
      <c r="Y585" s="5">
        <v>-1.2157714914436302</v>
      </c>
      <c r="Z585" s="6">
        <f>IF(W585&lt;0,0,W585)</f>
        <v>0</v>
      </c>
      <c r="AA585" s="6">
        <f>IF(X585&lt;0,0,X585)</f>
        <v>0.46579051507026381</v>
      </c>
      <c r="AB585" s="5">
        <f t="shared" si="9"/>
        <v>0</v>
      </c>
      <c r="AC585" s="6">
        <f>Z585+AA585</f>
        <v>0.46579051507026381</v>
      </c>
      <c r="AD585" s="6">
        <f>(Table134[[#This Row],[Survived]]-AC585)^2</f>
        <v>0.21696080392942166</v>
      </c>
      <c r="AK585" s="16"/>
      <c r="AL585" s="16"/>
      <c r="AM585" s="16"/>
      <c r="AN585" s="17"/>
      <c r="AO585" s="17"/>
      <c r="AP585" s="16"/>
      <c r="AQ585" s="17"/>
      <c r="AR585" s="17"/>
    </row>
    <row r="586" spans="1:44" x14ac:dyDescent="0.2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Table1342[[#This Row],[Age]]/$E$1</f>
        <v>0.28749999999999998</v>
      </c>
      <c r="J586" s="6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>
        <f>IF(Table1342[[#This Row],[Sex]]="male",1,0)</f>
        <v>1</v>
      </c>
      <c r="P586">
        <v>1</v>
      </c>
      <c r="W586" s="5">
        <v>-0.14478057693284049</v>
      </c>
      <c r="X586" s="5">
        <v>0.21629122263671785</v>
      </c>
      <c r="Y586" s="5">
        <v>0.16525830277813586</v>
      </c>
      <c r="Z586" s="6">
        <f>IF(W586&lt;0,0,W586)</f>
        <v>0</v>
      </c>
      <c r="AA586" s="6">
        <f>IF(X586&lt;0,0,X586)</f>
        <v>0.21629122263671785</v>
      </c>
      <c r="AB586" s="5">
        <f t="shared" si="9"/>
        <v>0.16525830277813586</v>
      </c>
      <c r="AC586" s="6">
        <f>Z586+AA586</f>
        <v>0.21629122263671785</v>
      </c>
      <c r="AD586" s="6">
        <f>(Table134[[#This Row],[Survived]]-AC586)^2</f>
        <v>4.6781892989686248E-2</v>
      </c>
      <c r="AK586" s="16"/>
      <c r="AL586" s="16"/>
      <c r="AM586" s="16"/>
      <c r="AN586" s="17"/>
      <c r="AO586" s="17"/>
      <c r="AP586" s="16"/>
      <c r="AQ586" s="17"/>
      <c r="AR586" s="17"/>
    </row>
    <row r="587" spans="1:44" x14ac:dyDescent="0.2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Table1342[[#This Row],[Age]]/$E$1</f>
        <v>0.28749999999999998</v>
      </c>
      <c r="J587" s="6">
        <f>LOG10(Table1342[[#This Row],[Fare]]+1)</f>
        <v>1.146128035678238</v>
      </c>
      <c r="K587">
        <f>IF(Table1342[[#This Row],[Pclass]]=1,1,0)</f>
        <v>0</v>
      </c>
      <c r="L587">
        <f>IF(Table1342[[#This Row],[Pclass]]=2,1,0)</f>
        <v>1</v>
      </c>
      <c r="M587">
        <f>IF(Table1342[[#This Row],[Embarked]]="S",1,0)</f>
        <v>1</v>
      </c>
      <c r="N587">
        <f>IF(Table1342[[#This Row],[Embarked]]="C",1,0)</f>
        <v>0</v>
      </c>
      <c r="O587">
        <f>IF(Table1342[[#This Row],[Sex]]="male",1,0)</f>
        <v>1</v>
      </c>
      <c r="P587">
        <v>1</v>
      </c>
      <c r="W587" s="5">
        <v>-0.14478057693284049</v>
      </c>
      <c r="X587" s="5">
        <v>0.21629122263671785</v>
      </c>
      <c r="Y587" s="5">
        <v>0.16525830277813586</v>
      </c>
      <c r="Z587" s="6">
        <f>IF(W587&lt;0,0,W587)</f>
        <v>0</v>
      </c>
      <c r="AA587" s="6">
        <f>IF(X587&lt;0,0,X587)</f>
        <v>0.21629122263671785</v>
      </c>
      <c r="AB587" s="5">
        <f t="shared" si="9"/>
        <v>0.16525830277813586</v>
      </c>
      <c r="AC587" s="6">
        <f>Z587+AA587</f>
        <v>0.21629122263671785</v>
      </c>
      <c r="AD587" s="6">
        <f>(Table134[[#This Row],[Survived]]-AC587)^2</f>
        <v>4.6781892989686248E-2</v>
      </c>
      <c r="AK587" s="16"/>
      <c r="AL587" s="16"/>
      <c r="AM587" s="16"/>
      <c r="AN587" s="17"/>
      <c r="AO587" s="17"/>
      <c r="AP587" s="16"/>
      <c r="AQ587" s="17"/>
      <c r="AR587" s="17"/>
    </row>
    <row r="588" spans="1:44" x14ac:dyDescent="0.2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Table1342[[#This Row],[Age]]/$E$1</f>
        <v>0.35625000000000001</v>
      </c>
      <c r="J588" s="6">
        <f>LOG10(Table1342[[#This Row],[Fare]]+1)</f>
        <v>1.2329961103921538</v>
      </c>
      <c r="K588">
        <f>IF(Table1342[[#This Row],[Pclass]]=1,1,0)</f>
        <v>0</v>
      </c>
      <c r="L588">
        <f>IF(Table1342[[#This Row],[Pclass]]=2,1,0)</f>
        <v>0</v>
      </c>
      <c r="M588">
        <f>IF(Table1342[[#This Row],[Embarked]]="S",1,0)</f>
        <v>1</v>
      </c>
      <c r="N588">
        <f>IF(Table1342[[#This Row],[Embarked]]="C",1,0)</f>
        <v>0</v>
      </c>
      <c r="O588">
        <f>IF(Table1342[[#This Row],[Sex]]="male",1,0)</f>
        <v>1</v>
      </c>
      <c r="P588">
        <v>1</v>
      </c>
      <c r="W588" s="5">
        <v>-0.59832798589265934</v>
      </c>
      <c r="X588" s="5">
        <v>0.13366028111060346</v>
      </c>
      <c r="Y588" s="5">
        <v>-1.2094025303192975</v>
      </c>
      <c r="Z588" s="6">
        <f>IF(W588&lt;0,0,W588)</f>
        <v>0</v>
      </c>
      <c r="AA588" s="6">
        <f>IF(X588&lt;0,0,X588)</f>
        <v>0.13366028111060346</v>
      </c>
      <c r="AB588" s="5">
        <f t="shared" si="9"/>
        <v>0</v>
      </c>
      <c r="AC588" s="6">
        <f>Z588+AA588</f>
        <v>0.13366028111060346</v>
      </c>
      <c r="AD588" s="6">
        <f>(Table134[[#This Row],[Survived]]-AC588)^2</f>
        <v>1.7865070746565542E-2</v>
      </c>
      <c r="AK588" s="16"/>
      <c r="AL588" s="16"/>
      <c r="AM588" s="16"/>
      <c r="AN588" s="17"/>
      <c r="AO588" s="17"/>
      <c r="AP588" s="16"/>
      <c r="AQ588" s="17"/>
      <c r="AR588" s="17"/>
    </row>
    <row r="589" spans="1:44" x14ac:dyDescent="0.2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Table1342[[#This Row],[Age]]/$E$1</f>
        <v>0.6</v>
      </c>
      <c r="J589" s="6">
        <f>LOG10(Table1342[[#This Row],[Fare]]+1)</f>
        <v>1.5486964485323467</v>
      </c>
      <c r="K589">
        <f>IF(Table1342[[#This Row],[Pclass]]=1,1,0)</f>
        <v>0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>
        <f>IF(Table1342[[#This Row],[Sex]]="male",1,0)</f>
        <v>0</v>
      </c>
      <c r="P589">
        <v>1</v>
      </c>
      <c r="W589" s="5">
        <v>0.17856793011866928</v>
      </c>
      <c r="X589" s="5">
        <v>9.3270111762975172E-2</v>
      </c>
      <c r="Y589" s="5">
        <v>-0.42169956648323476</v>
      </c>
      <c r="Z589" s="6">
        <f>IF(W589&lt;0,0,W589)</f>
        <v>0.17856793011866928</v>
      </c>
      <c r="AA589" s="6">
        <f>IF(X589&lt;0,0,X589)</f>
        <v>9.3270111762975172E-2</v>
      </c>
      <c r="AB589" s="5">
        <f t="shared" si="9"/>
        <v>0</v>
      </c>
      <c r="AC589" s="6">
        <f>Z589+AA589</f>
        <v>0.27183804188164445</v>
      </c>
      <c r="AD589" s="6">
        <f>(Table134[[#This Row],[Survived]]-AC589)^2</f>
        <v>7.3895921014046684E-2</v>
      </c>
      <c r="AK589" s="16"/>
      <c r="AL589" s="16"/>
      <c r="AM589" s="16"/>
      <c r="AN589" s="17"/>
      <c r="AO589" s="17"/>
      <c r="AP589" s="16"/>
      <c r="AQ589" s="17"/>
      <c r="AR589" s="17"/>
    </row>
    <row r="590" spans="1:44" x14ac:dyDescent="0.2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Table1342[[#This Row],[Age]]/$E$1</f>
        <v>0.4375</v>
      </c>
      <c r="J590" s="6">
        <f>LOG10(Table1342[[#This Row],[Fare]]+1)</f>
        <v>2.7103959691861146</v>
      </c>
      <c r="K590">
        <f>IF(Table1342[[#This Row],[Pclass]]=1,1,0)</f>
        <v>1</v>
      </c>
      <c r="L590">
        <f>IF(Table1342[[#This Row],[Pclass]]=2,1,0)</f>
        <v>0</v>
      </c>
      <c r="M590">
        <f>IF(Table1342[[#This Row],[Embarked]]="S",1,0)</f>
        <v>0</v>
      </c>
      <c r="N590">
        <f>IF(Table1342[[#This Row],[Embarked]]="C",1,0)</f>
        <v>1</v>
      </c>
      <c r="O590">
        <f>IF(Table1342[[#This Row],[Sex]]="male",1,0)</f>
        <v>1</v>
      </c>
      <c r="P590">
        <v>1</v>
      </c>
      <c r="W590" s="5">
        <v>-0.56336357742648913</v>
      </c>
      <c r="X590" s="5">
        <v>0.61584348415220225</v>
      </c>
      <c r="Y590" s="5">
        <v>-1.6490407996350682</v>
      </c>
      <c r="Z590" s="6">
        <f>IF(W590&lt;0,0,W590)</f>
        <v>0</v>
      </c>
      <c r="AA590" s="6">
        <f>IF(X590&lt;0,0,X590)</f>
        <v>0.61584348415220225</v>
      </c>
      <c r="AB590" s="5">
        <f t="shared" si="9"/>
        <v>0</v>
      </c>
      <c r="AC590" s="6">
        <f>Z590+AA590</f>
        <v>0.61584348415220225</v>
      </c>
      <c r="AD590" s="6">
        <f>(Table134[[#This Row],[Survived]]-AC590)^2</f>
        <v>0.14757622866831929</v>
      </c>
      <c r="AK590" s="16"/>
      <c r="AL590" s="16"/>
      <c r="AM590" s="16"/>
      <c r="AN590" s="17"/>
      <c r="AO590" s="17"/>
      <c r="AP590" s="16"/>
      <c r="AQ590" s="17"/>
      <c r="AR590" s="17"/>
    </row>
    <row r="591" spans="1:44" x14ac:dyDescent="0.2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Table1342[[#This Row],[Age]]/$E$1</f>
        <v>0.45</v>
      </c>
      <c r="J591" s="6">
        <f>LOG10(Table1342[[#This Row],[Fare]]+1)</f>
        <v>1.9022749204745018</v>
      </c>
      <c r="K591">
        <f>IF(Table1342[[#This Row],[Pclass]]=1,1,0)</f>
        <v>1</v>
      </c>
      <c r="L591">
        <f>IF(Table1342[[#This Row],[Pclass]]=2,1,0)</f>
        <v>0</v>
      </c>
      <c r="M591">
        <f>IF(Table1342[[#This Row],[Embarked]]="S",1,0)</f>
        <v>1</v>
      </c>
      <c r="N591">
        <f>IF(Table1342[[#This Row],[Embarked]]="C",1,0)</f>
        <v>0</v>
      </c>
      <c r="O591">
        <f>IF(Table1342[[#This Row],[Sex]]="male",1,0)</f>
        <v>1</v>
      </c>
      <c r="P591">
        <v>1</v>
      </c>
      <c r="W591" s="5">
        <v>-0.26836832576645753</v>
      </c>
      <c r="X591" s="5">
        <v>0.35290645766358464</v>
      </c>
      <c r="Y591" s="5">
        <v>-1.1060487134853365</v>
      </c>
      <c r="Z591" s="6">
        <f>IF(W591&lt;0,0,W591)</f>
        <v>0</v>
      </c>
      <c r="AA591" s="6">
        <f>IF(X591&lt;0,0,X591)</f>
        <v>0.35290645766358464</v>
      </c>
      <c r="AB591" s="5">
        <f t="shared" si="9"/>
        <v>0</v>
      </c>
      <c r="AC591" s="6">
        <f>Z591+AA591</f>
        <v>0.35290645766358464</v>
      </c>
      <c r="AD591" s="6">
        <f>(Table134[[#This Row],[Survived]]-AC591)^2</f>
        <v>0.12454296786065945</v>
      </c>
      <c r="AK591" s="16"/>
      <c r="AL591" s="16"/>
      <c r="AM591" s="16"/>
      <c r="AN591" s="17"/>
      <c r="AO591" s="17"/>
      <c r="AP591" s="16"/>
      <c r="AQ591" s="17"/>
      <c r="AR591" s="17"/>
    </row>
    <row r="592" spans="1:44" x14ac:dyDescent="0.2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Table1342[[#This Row],[Age]]/$E$1</f>
        <v>0.26250000000000001</v>
      </c>
      <c r="J592" s="6">
        <f>LOG10(Table1342[[#This Row],[Fare]]+1)</f>
        <v>2.4205745486161567</v>
      </c>
      <c r="K592">
        <f>IF(Table1342[[#This Row],[Pclass]]=1,1,0)</f>
        <v>1</v>
      </c>
      <c r="L592">
        <f>IF(Table1342[[#This Row],[Pclass]]=2,1,0)</f>
        <v>0</v>
      </c>
      <c r="M592">
        <f>IF(Table1342[[#This Row],[Embarked]]="S",1,0)</f>
        <v>0</v>
      </c>
      <c r="N592">
        <f>IF(Table1342[[#This Row],[Embarked]]="C",1,0)</f>
        <v>1</v>
      </c>
      <c r="O592">
        <f>IF(Table1342[[#This Row],[Sex]]="male",1,0)</f>
        <v>0</v>
      </c>
      <c r="P592">
        <v>1</v>
      </c>
      <c r="W592" s="5">
        <v>7.2769186720896523E-2</v>
      </c>
      <c r="X592" s="5">
        <v>0.84377537819633319</v>
      </c>
      <c r="Y592" s="5">
        <v>-0.43464994764851245</v>
      </c>
      <c r="Z592" s="6">
        <f>IF(W592&lt;0,0,W592)</f>
        <v>7.2769186720896523E-2</v>
      </c>
      <c r="AA592" s="6">
        <f>IF(X592&lt;0,0,X592)</f>
        <v>0.84377537819633319</v>
      </c>
      <c r="AB592" s="5">
        <f t="shared" si="9"/>
        <v>0</v>
      </c>
      <c r="AC592" s="6">
        <f>Z592+AA592</f>
        <v>0.91654456491722969</v>
      </c>
      <c r="AD592" s="6">
        <f>(Table134[[#This Row],[Survived]]-AC592)^2</f>
        <v>6.9648096448544899E-3</v>
      </c>
      <c r="AK592" s="16"/>
      <c r="AL592" s="16"/>
      <c r="AM592" s="16"/>
      <c r="AN592" s="17"/>
      <c r="AO592" s="17"/>
      <c r="AP592" s="16"/>
      <c r="AQ592" s="17"/>
      <c r="AR592" s="17"/>
    </row>
    <row r="593" spans="1:44" x14ac:dyDescent="0.2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Table1342[[#This Row],[Age]]/$E$1</f>
        <v>0.3</v>
      </c>
      <c r="J593" s="6">
        <f>LOG10(Table1342[[#This Row],[Fare]]+1)</f>
        <v>1.2329961103921538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>
        <f>IF(Table1342[[#This Row],[Sex]]="male",1,0)</f>
        <v>1</v>
      </c>
      <c r="P593">
        <v>1</v>
      </c>
      <c r="W593" s="5">
        <v>-0.59123718482733745</v>
      </c>
      <c r="X593" s="5">
        <v>0.11010793192111995</v>
      </c>
      <c r="Y593" s="5">
        <v>-1.0744768504146009</v>
      </c>
      <c r="Z593" s="6">
        <f>IF(W593&lt;0,0,W593)</f>
        <v>0</v>
      </c>
      <c r="AA593" s="6">
        <f>IF(X593&lt;0,0,X593)</f>
        <v>0.11010793192111995</v>
      </c>
      <c r="AB593" s="5">
        <f t="shared" si="9"/>
        <v>0</v>
      </c>
      <c r="AC593" s="6">
        <f>Z593+AA593</f>
        <v>0.11010793192111995</v>
      </c>
      <c r="AD593" s="6">
        <f>(Table134[[#This Row],[Survived]]-AC593)^2</f>
        <v>1.2123756671945986E-2</v>
      </c>
      <c r="AK593" s="16"/>
      <c r="AL593" s="16"/>
      <c r="AM593" s="16"/>
      <c r="AN593" s="17"/>
      <c r="AO593" s="17"/>
      <c r="AP593" s="16"/>
      <c r="AQ593" s="17"/>
      <c r="AR593" s="17"/>
    </row>
    <row r="594" spans="1:44" x14ac:dyDescent="0.2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Table1342[[#This Row],[Age]]/$E$1</f>
        <v>0.38750000000000001</v>
      </c>
      <c r="J594" s="6">
        <f>LOG10(Table1342[[#This Row],[Fare]]+1)</f>
        <v>0.95060822478423079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>
        <f>IF(Table1342[[#This Row],[Sex]]="male",1,0)</f>
        <v>1</v>
      </c>
      <c r="P594">
        <v>1</v>
      </c>
      <c r="W594" s="5">
        <v>-0.53354144438419882</v>
      </c>
      <c r="X594" s="5">
        <v>8.3362774537093898E-2</v>
      </c>
      <c r="Y594" s="5">
        <v>-1.0999230660988994</v>
      </c>
      <c r="Z594" s="6">
        <f>IF(W594&lt;0,0,W594)</f>
        <v>0</v>
      </c>
      <c r="AA594" s="6">
        <f>IF(X594&lt;0,0,X594)</f>
        <v>8.3362774537093898E-2</v>
      </c>
      <c r="AB594" s="5">
        <f t="shared" si="9"/>
        <v>0</v>
      </c>
      <c r="AC594" s="6">
        <f>Z594+AA594</f>
        <v>8.3362774537093898E-2</v>
      </c>
      <c r="AD594" s="6">
        <f>(Table134[[#This Row],[Survived]]-AC594)^2</f>
        <v>0.84022380310433442</v>
      </c>
      <c r="AK594" s="16"/>
      <c r="AL594" s="16"/>
      <c r="AM594" s="16"/>
      <c r="AN594" s="17"/>
      <c r="AO594" s="17"/>
      <c r="AP594" s="16"/>
      <c r="AQ594" s="17"/>
      <c r="AR594" s="17"/>
    </row>
    <row r="595" spans="1:44" x14ac:dyDescent="0.2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Table1342[[#This Row],[Age]]/$E$1</f>
        <v>0.875</v>
      </c>
      <c r="J595" s="6">
        <f>LOG10(Table1342[[#This Row],[Fare]]+1)</f>
        <v>1.8573324964312685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1</v>
      </c>
      <c r="N595">
        <f>IF(Table1342[[#This Row],[Embarked]]="C",1,0)</f>
        <v>0</v>
      </c>
      <c r="O595">
        <f>IF(Table1342[[#This Row],[Sex]]="male",1,0)</f>
        <v>1</v>
      </c>
      <c r="P595">
        <v>1</v>
      </c>
      <c r="W595" s="5">
        <v>2.1665807551012467E-2</v>
      </c>
      <c r="X595" s="5">
        <v>-4.562926527170752E-2</v>
      </c>
      <c r="Y595" s="5">
        <v>-1.1410219535360782</v>
      </c>
      <c r="Z595" s="6">
        <f>IF(W595&lt;0,0,W595)</f>
        <v>2.1665807551012467E-2</v>
      </c>
      <c r="AA595" s="6">
        <f>IF(X595&lt;0,0,X595)</f>
        <v>0</v>
      </c>
      <c r="AB595" s="5">
        <f t="shared" si="9"/>
        <v>0</v>
      </c>
      <c r="AC595" s="6">
        <f>Z595+AA595</f>
        <v>2.1665807551012467E-2</v>
      </c>
      <c r="AD595" s="6">
        <f>(Table134[[#This Row],[Survived]]-AC595)^2</f>
        <v>4.6940721683750886E-4</v>
      </c>
      <c r="AK595" s="16"/>
      <c r="AL595" s="16"/>
      <c r="AM595" s="16"/>
      <c r="AN595" s="17"/>
      <c r="AO595" s="17"/>
      <c r="AP595" s="16"/>
      <c r="AQ595" s="17"/>
      <c r="AR595" s="17"/>
    </row>
    <row r="596" spans="1:44" x14ac:dyDescent="0.2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Table1342[[#This Row],[Age]]/$E$1</f>
        <v>0.2</v>
      </c>
      <c r="J596" s="6">
        <f>LOG10(Table1342[[#This Row],[Fare]]+1)</f>
        <v>1.3273589343863303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1</v>
      </c>
      <c r="N596">
        <f>IF(Table1342[[#This Row],[Embarked]]="C",1,0)</f>
        <v>0</v>
      </c>
      <c r="O596">
        <f>IF(Table1342[[#This Row],[Sex]]="male",1,0)</f>
        <v>1</v>
      </c>
      <c r="P596">
        <v>1</v>
      </c>
      <c r="W596" s="5">
        <v>-0.71212389566620116</v>
      </c>
      <c r="X596" s="5">
        <v>0.23057345469564244</v>
      </c>
      <c r="Y596" s="5">
        <v>-0.91575584019105283</v>
      </c>
      <c r="Z596" s="6">
        <f>IF(W596&lt;0,0,W596)</f>
        <v>0</v>
      </c>
      <c r="AA596" s="6">
        <f>IF(X596&lt;0,0,X596)</f>
        <v>0.23057345469564244</v>
      </c>
      <c r="AB596" s="5">
        <f t="shared" si="9"/>
        <v>0</v>
      </c>
      <c r="AC596" s="6">
        <f>Z596+AA596</f>
        <v>0.23057345469564244</v>
      </c>
      <c r="AD596" s="6">
        <f>(Table134[[#This Row],[Survived]]-AC596)^2</f>
        <v>5.3164118010283479E-2</v>
      </c>
      <c r="AK596" s="16"/>
      <c r="AL596" s="16"/>
      <c r="AM596" s="16"/>
      <c r="AN596" s="17"/>
      <c r="AO596" s="17"/>
      <c r="AP596" s="16"/>
      <c r="AQ596" s="17"/>
      <c r="AR596" s="17"/>
    </row>
    <row r="597" spans="1:44" x14ac:dyDescent="0.2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Table1342[[#This Row],[Age]]/$E$1</f>
        <v>0.375</v>
      </c>
      <c r="J597" s="6">
        <f>LOG10(Table1342[[#This Row],[Fare]]+1)</f>
        <v>1.146128035678238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>
        <f>IF(Table1342[[#This Row],[Sex]]="male",1,0)</f>
        <v>0</v>
      </c>
      <c r="P597">
        <v>1</v>
      </c>
      <c r="W597" s="5">
        <v>0.61135335195198215</v>
      </c>
      <c r="X597" s="5">
        <v>0.33276487483675748</v>
      </c>
      <c r="Y597" s="5">
        <v>0.60538933815409801</v>
      </c>
      <c r="Z597" s="6">
        <f>IF(W597&lt;0,0,W597)</f>
        <v>0.61135335195198215</v>
      </c>
      <c r="AA597" s="6">
        <f>IF(X597&lt;0,0,X597)</f>
        <v>0.33276487483675748</v>
      </c>
      <c r="AB597" s="5">
        <f t="shared" si="9"/>
        <v>0.60538933815409801</v>
      </c>
      <c r="AC597" s="6">
        <f>Z597+AA597</f>
        <v>0.94411822678873958</v>
      </c>
      <c r="AD597" s="6">
        <f>(Table134[[#This Row],[Survived]]-AC597)^2</f>
        <v>3.1227725772347429E-3</v>
      </c>
      <c r="AK597" s="16"/>
      <c r="AL597" s="16"/>
      <c r="AM597" s="16"/>
      <c r="AN597" s="17"/>
      <c r="AO597" s="17"/>
      <c r="AP597" s="16"/>
      <c r="AQ597" s="17"/>
      <c r="AR597" s="17"/>
    </row>
    <row r="598" spans="1:44" x14ac:dyDescent="0.2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Table1342[[#This Row],[Age]]/$E$1</f>
        <v>0.23749999999999999</v>
      </c>
      <c r="J598" s="6">
        <f>LOG10(Table1342[[#This Row],[Fare]]+1)</f>
        <v>1.7331972651065695</v>
      </c>
      <c r="K598">
        <f>IF(Table1342[[#This Row],[Pclass]]=1,1,0)</f>
        <v>1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>
        <f>IF(Table1342[[#This Row],[Sex]]="male",1,0)</f>
        <v>1</v>
      </c>
      <c r="P598">
        <v>1</v>
      </c>
      <c r="W598" s="5">
        <v>-0.40152166940319589</v>
      </c>
      <c r="X598" s="5">
        <v>0.54701676591410997</v>
      </c>
      <c r="Y598" s="5">
        <v>-0.9281103631844454</v>
      </c>
      <c r="Z598" s="6">
        <f>IF(W598&lt;0,0,W598)</f>
        <v>0</v>
      </c>
      <c r="AA598" s="6">
        <f>IF(X598&lt;0,0,X598)</f>
        <v>0.54701676591410997</v>
      </c>
      <c r="AB598" s="5">
        <f t="shared" si="9"/>
        <v>0</v>
      </c>
      <c r="AC598" s="6">
        <f>Z598+AA598</f>
        <v>0.54701676591410997</v>
      </c>
      <c r="AD598" s="6">
        <f>(Table134[[#This Row],[Survived]]-AC598)^2</f>
        <v>0.29922734219113217</v>
      </c>
      <c r="AK598" s="16"/>
      <c r="AL598" s="16"/>
      <c r="AM598" s="16"/>
      <c r="AN598" s="17"/>
      <c r="AO598" s="17"/>
      <c r="AP598" s="16"/>
      <c r="AQ598" s="17"/>
      <c r="AR598" s="17"/>
    </row>
    <row r="599" spans="1:44" x14ac:dyDescent="0.2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Table1342[[#This Row],[Age]]/$E$1</f>
        <v>0.38750000000000001</v>
      </c>
      <c r="J599" s="6">
        <f>LOG10(Table1342[[#This Row],[Fare]]+1)</f>
        <v>0.94200805302231327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0</v>
      </c>
      <c r="N599">
        <f>IF(Table1342[[#This Row],[Embarked]]="C",1,0)</f>
        <v>0</v>
      </c>
      <c r="O599">
        <f>IF(Table1342[[#This Row],[Sex]]="male",1,0)</f>
        <v>1</v>
      </c>
      <c r="P599">
        <v>1</v>
      </c>
      <c r="W599" s="5">
        <v>-0.46966829849656644</v>
      </c>
      <c r="X599" s="5">
        <v>4.7970819517037522E-2</v>
      </c>
      <c r="Y599" s="5">
        <v>-1.1610681950969435</v>
      </c>
      <c r="Z599" s="6">
        <f>IF(W599&lt;0,0,W599)</f>
        <v>0</v>
      </c>
      <c r="AA599" s="6">
        <f>IF(X599&lt;0,0,X599)</f>
        <v>4.7970819517037522E-2</v>
      </c>
      <c r="AB599" s="5">
        <f t="shared" si="9"/>
        <v>0</v>
      </c>
      <c r="AC599" s="6">
        <f>Z599+AA599</f>
        <v>4.7970819517037522E-2</v>
      </c>
      <c r="AD599" s="6">
        <f>(Table134[[#This Row],[Survived]]-AC599)^2</f>
        <v>2.3011995251361879E-3</v>
      </c>
      <c r="AK599" s="16"/>
      <c r="AL599" s="16"/>
      <c r="AM599" s="16"/>
      <c r="AN599" s="17"/>
      <c r="AO599" s="17"/>
      <c r="AP599" s="16"/>
      <c r="AQ599" s="17"/>
      <c r="AR599" s="17"/>
    </row>
    <row r="600" spans="1:44" x14ac:dyDescent="0.2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Table1342[[#This Row],[Age]]/$E$1</f>
        <v>0.05</v>
      </c>
      <c r="J600" s="6">
        <f>LOG10(Table1342[[#This Row],[Fare]]+1)</f>
        <v>1.3802112417116059</v>
      </c>
      <c r="K600">
        <f>IF(Table1342[[#This Row],[Pclass]]=1,1,0)</f>
        <v>0</v>
      </c>
      <c r="L600">
        <f>IF(Table1342[[#This Row],[Pclass]]=2,1,0)</f>
        <v>1</v>
      </c>
      <c r="M600">
        <f>IF(Table1342[[#This Row],[Embarked]]="S",1,0)</f>
        <v>1</v>
      </c>
      <c r="N600">
        <f>IF(Table1342[[#This Row],[Embarked]]="C",1,0)</f>
        <v>0</v>
      </c>
      <c r="O600">
        <f>IF(Table1342[[#This Row],[Sex]]="male",1,0)</f>
        <v>0</v>
      </c>
      <c r="P600">
        <v>1</v>
      </c>
      <c r="W600" s="5">
        <v>0.35150694079228895</v>
      </c>
      <c r="X600" s="5">
        <v>0.60322140091171239</v>
      </c>
      <c r="Y600" s="5">
        <v>0.91937879752462015</v>
      </c>
      <c r="Z600" s="6">
        <f>IF(W600&lt;0,0,W600)</f>
        <v>0.35150694079228895</v>
      </c>
      <c r="AA600" s="6">
        <f>IF(X600&lt;0,0,X600)</f>
        <v>0.60322140091171239</v>
      </c>
      <c r="AB600" s="5">
        <f t="shared" si="9"/>
        <v>0.91937879752462015</v>
      </c>
      <c r="AC600" s="6">
        <f>Z600+AA600</f>
        <v>0.95472834170400134</v>
      </c>
      <c r="AD600" s="6">
        <f>(Table134[[#This Row],[Survived]]-AC600)^2</f>
        <v>2.0495230448696646E-3</v>
      </c>
      <c r="AK600" s="16"/>
      <c r="AL600" s="16"/>
      <c r="AM600" s="16"/>
      <c r="AN600" s="17"/>
      <c r="AO600" s="17"/>
      <c r="AP600" s="16"/>
      <c r="AQ600" s="17"/>
      <c r="AR600" s="17"/>
    </row>
    <row r="601" spans="1:44" x14ac:dyDescent="0.2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Table1342[[#This Row],[Age]]/$E$1</f>
        <v>7.4999999999999997E-2</v>
      </c>
      <c r="J601" s="6">
        <f>LOG10(Table1342[[#This Row],[Fare]]+1)</f>
        <v>1.1295287738587763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>
        <f>IF(Table1342[[#This Row],[Sex]]="male",1,0)</f>
        <v>1</v>
      </c>
      <c r="P601">
        <v>1</v>
      </c>
      <c r="W601" s="5">
        <v>-0.82489816608164179</v>
      </c>
      <c r="X601" s="5">
        <v>0.41589468121355577</v>
      </c>
      <c r="Y601" s="5">
        <v>-0.87523960001897949</v>
      </c>
      <c r="Z601" s="6">
        <f>IF(W601&lt;0,0,W601)</f>
        <v>0</v>
      </c>
      <c r="AA601" s="6">
        <f>IF(X601&lt;0,0,X601)</f>
        <v>0.41589468121355577</v>
      </c>
      <c r="AB601" s="5">
        <f t="shared" si="9"/>
        <v>0</v>
      </c>
      <c r="AC601" s="6">
        <f>Z601+AA601</f>
        <v>0.41589468121355577</v>
      </c>
      <c r="AD601" s="6">
        <f>(Table134[[#This Row],[Survived]]-AC601)^2</f>
        <v>0.34117902343461365</v>
      </c>
      <c r="AK601" s="16"/>
      <c r="AL601" s="16"/>
      <c r="AM601" s="16"/>
      <c r="AN601" s="17"/>
      <c r="AO601" s="17"/>
      <c r="AP601" s="16"/>
      <c r="AQ601" s="17"/>
      <c r="AR601" s="17"/>
    </row>
    <row r="602" spans="1:44" x14ac:dyDescent="0.2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Table1342[[#This Row],[Age]]/$E$1</f>
        <v>0.41249999999999998</v>
      </c>
      <c r="J602" s="6">
        <f>LOG10(Table1342[[#This Row],[Fare]]+1)</f>
        <v>1.0211892990699381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>
        <f>IF(Table1342[[#This Row],[Sex]]="male",1,0)</f>
        <v>1</v>
      </c>
      <c r="P602">
        <v>1</v>
      </c>
      <c r="W602" s="5">
        <v>-0.52533416267919686</v>
      </c>
      <c r="X602" s="5">
        <v>6.4114828668412893E-2</v>
      </c>
      <c r="Y602" s="5">
        <v>-1.1432356170313505</v>
      </c>
      <c r="Z602" s="6">
        <f>IF(W602&lt;0,0,W602)</f>
        <v>0</v>
      </c>
      <c r="AA602" s="6">
        <f>IF(X602&lt;0,0,X602)</f>
        <v>6.4114828668412893E-2</v>
      </c>
      <c r="AB602" s="5">
        <f t="shared" si="9"/>
        <v>0</v>
      </c>
      <c r="AC602" s="6">
        <f>Z602+AA602</f>
        <v>6.4114828668412893E-2</v>
      </c>
      <c r="AD602" s="6">
        <f>(Table134[[#This Row],[Survived]]-AC602)^2</f>
        <v>4.1107112551799401E-3</v>
      </c>
      <c r="AK602" s="16"/>
      <c r="AL602" s="16"/>
      <c r="AM602" s="16"/>
      <c r="AN602" s="17"/>
      <c r="AO602" s="17"/>
      <c r="AP602" s="16"/>
      <c r="AQ602" s="17"/>
      <c r="AR602" s="17"/>
    </row>
    <row r="603" spans="1:44" x14ac:dyDescent="0.2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Table1342[[#This Row],[Age]]/$E$1</f>
        <v>0.28749999999999998</v>
      </c>
      <c r="J603" s="6">
        <f>LOG10(Table1342[[#This Row],[Fare]]+1)</f>
        <v>0.94918501031343461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>
        <f>IF(Table1342[[#This Row],[Sex]]="male",1,0)</f>
        <v>1</v>
      </c>
      <c r="P603">
        <v>1</v>
      </c>
      <c r="W603" s="5">
        <v>-0.60769876526687883</v>
      </c>
      <c r="X603" s="5">
        <v>0.18024090463312942</v>
      </c>
      <c r="Y603" s="5">
        <v>-1.0506861207995211</v>
      </c>
      <c r="Z603" s="6">
        <f>IF(W603&lt;0,0,W603)</f>
        <v>0</v>
      </c>
      <c r="AA603" s="6">
        <f>IF(X603&lt;0,0,X603)</f>
        <v>0.18024090463312942</v>
      </c>
      <c r="AB603" s="5">
        <f t="shared" si="9"/>
        <v>0</v>
      </c>
      <c r="AC603" s="6">
        <f>Z603+AA603</f>
        <v>0.18024090463312942</v>
      </c>
      <c r="AD603" s="6">
        <f>(Table134[[#This Row],[Survived]]-AC603)^2</f>
        <v>3.2486783702968855E-2</v>
      </c>
      <c r="AK603" s="16"/>
      <c r="AL603" s="16"/>
      <c r="AM603" s="16"/>
      <c r="AN603" s="17"/>
      <c r="AO603" s="17"/>
      <c r="AP603" s="16"/>
      <c r="AQ603" s="17"/>
      <c r="AR603" s="17"/>
    </row>
    <row r="604" spans="1:44" x14ac:dyDescent="0.2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Table1342[[#This Row],[Age]]/$E$1</f>
        <v>0.6</v>
      </c>
      <c r="J604" s="6">
        <f>LOG10(Table1342[[#This Row],[Fare]]+1)</f>
        <v>1.8195439355418688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>
        <f>IF(Table1342[[#This Row],[Sex]]="male",1,0)</f>
        <v>0</v>
      </c>
      <c r="P604">
        <v>1</v>
      </c>
      <c r="W604" s="5">
        <v>0.66324941766828271</v>
      </c>
      <c r="X604" s="5">
        <v>0.11774624854110954</v>
      </c>
      <c r="Y604" s="5">
        <v>0.60984519681862714</v>
      </c>
      <c r="Z604" s="6">
        <f>IF(W604&lt;0,0,W604)</f>
        <v>0.66324941766828271</v>
      </c>
      <c r="AA604" s="6">
        <f>IF(X604&lt;0,0,X604)</f>
        <v>0.11774624854110954</v>
      </c>
      <c r="AB604" s="5">
        <f t="shared" si="9"/>
        <v>0.60984519681862714</v>
      </c>
      <c r="AC604" s="6">
        <f>Z604+AA604</f>
        <v>0.7809956662093922</v>
      </c>
      <c r="AD604" s="6">
        <f>(Table134[[#This Row],[Survived]]-AC604)^2</f>
        <v>4.7962898219067955E-2</v>
      </c>
      <c r="AK604" s="16"/>
      <c r="AL604" s="16"/>
      <c r="AM604" s="16"/>
      <c r="AN604" s="17"/>
      <c r="AO604" s="17"/>
      <c r="AP604" s="16"/>
      <c r="AQ604" s="17"/>
      <c r="AR604" s="17"/>
    </row>
    <row r="605" spans="1:44" x14ac:dyDescent="0.2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Table1342[[#This Row],[Age]]/$E$1</f>
        <v>8.3750000000000005E-3</v>
      </c>
      <c r="J605" s="6">
        <f>LOG10(Table1342[[#This Row],[Fare]]+1)</f>
        <v>1.1903316981702914</v>
      </c>
      <c r="K605">
        <f>IF(Table1342[[#This Row],[Pclass]]=1,1,0)</f>
        <v>0</v>
      </c>
      <c r="L605">
        <f>IF(Table1342[[#This Row],[Pclass]]=2,1,0)</f>
        <v>1</v>
      </c>
      <c r="M605">
        <f>IF(Table1342[[#This Row],[Embarked]]="S",1,0)</f>
        <v>1</v>
      </c>
      <c r="N605">
        <f>IF(Table1342[[#This Row],[Embarked]]="C",1,0)</f>
        <v>0</v>
      </c>
      <c r="O605">
        <f>IF(Table1342[[#This Row],[Sex]]="male",1,0)</f>
        <v>1</v>
      </c>
      <c r="P605">
        <v>1</v>
      </c>
      <c r="W605" s="5">
        <v>-0.34257480935206752</v>
      </c>
      <c r="X605" s="5">
        <v>0.42881619309535002</v>
      </c>
      <c r="Y605" s="5">
        <v>0.54077728766252453</v>
      </c>
      <c r="Z605" s="6">
        <f>IF(W605&lt;0,0,W605)</f>
        <v>0</v>
      </c>
      <c r="AA605" s="6">
        <f>IF(X605&lt;0,0,X605)</f>
        <v>0.42881619309535002</v>
      </c>
      <c r="AB605" s="5">
        <f t="shared" si="9"/>
        <v>0.54077728766252453</v>
      </c>
      <c r="AC605" s="6">
        <f>Z605+AA605</f>
        <v>0.42881619309535002</v>
      </c>
      <c r="AD605" s="6">
        <f>(Table134[[#This Row],[Survived]]-AC605)^2</f>
        <v>0.32625094127008847</v>
      </c>
      <c r="AK605" s="16"/>
      <c r="AL605" s="16"/>
      <c r="AM605" s="16"/>
      <c r="AN605" s="17"/>
      <c r="AO605" s="17"/>
      <c r="AP605" s="16"/>
      <c r="AQ605" s="17"/>
      <c r="AR605" s="17"/>
    </row>
    <row r="606" spans="1:44" x14ac:dyDescent="0.2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Table1342[[#This Row],[Age]]/$E$1</f>
        <v>0.35</v>
      </c>
      <c r="J606" s="6">
        <f>LOG10(Table1342[[#This Row],[Fare]]+1)</f>
        <v>0.94427534575879857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>
        <f>IF(Table1342[[#This Row],[Sex]]="male",1,0)</f>
        <v>1</v>
      </c>
      <c r="P606">
        <v>1</v>
      </c>
      <c r="W606" s="5">
        <v>-0.56049722345267483</v>
      </c>
      <c r="X606" s="5">
        <v>0.11928152176806317</v>
      </c>
      <c r="Y606" s="5">
        <v>-1.0788989708060075</v>
      </c>
      <c r="Z606" s="6">
        <f>IF(W606&lt;0,0,W606)</f>
        <v>0</v>
      </c>
      <c r="AA606" s="6">
        <f>IF(X606&lt;0,0,X606)</f>
        <v>0.11928152176806317</v>
      </c>
      <c r="AB606" s="5">
        <f t="shared" si="9"/>
        <v>0</v>
      </c>
      <c r="AC606" s="6">
        <f>Z606+AA606</f>
        <v>0.11928152176806317</v>
      </c>
      <c r="AD606" s="6">
        <f>(Table134[[#This Row],[Survived]]-AC606)^2</f>
        <v>1.4228081435304928E-2</v>
      </c>
      <c r="AK606" s="16"/>
      <c r="AL606" s="16"/>
      <c r="AM606" s="16"/>
      <c r="AN606" s="17"/>
      <c r="AO606" s="17"/>
      <c r="AP606" s="16"/>
      <c r="AQ606" s="17"/>
      <c r="AR606" s="17"/>
    </row>
    <row r="607" spans="1:44" x14ac:dyDescent="0.2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Table1342[[#This Row],[Age]]/$E$1</f>
        <v>0.22500000000000001</v>
      </c>
      <c r="J607" s="6">
        <f>LOG10(Table1342[[#This Row],[Fare]]+1)</f>
        <v>1.0969100130080565</v>
      </c>
      <c r="K607">
        <f>IF(Table1342[[#This Row],[Pclass]]=1,1,0)</f>
        <v>0</v>
      </c>
      <c r="L607">
        <f>IF(Table1342[[#This Row],[Pclass]]=2,1,0)</f>
        <v>1</v>
      </c>
      <c r="M607">
        <f>IF(Table1342[[#This Row],[Embarked]]="S",1,0)</f>
        <v>1</v>
      </c>
      <c r="N607">
        <f>IF(Table1342[[#This Row],[Embarked]]="C",1,0)</f>
        <v>0</v>
      </c>
      <c r="O607">
        <f>IF(Table1342[[#This Row],[Sex]]="male",1,0)</f>
        <v>1</v>
      </c>
      <c r="P607">
        <v>1</v>
      </c>
      <c r="W607" s="5">
        <v>-0.18401846285611043</v>
      </c>
      <c r="X607" s="5">
        <v>0.27341864465733479</v>
      </c>
      <c r="Y607" s="5">
        <v>0.217367646170124</v>
      </c>
      <c r="Z607" s="6">
        <f>IF(W607&lt;0,0,W607)</f>
        <v>0</v>
      </c>
      <c r="AA607" s="6">
        <f>IF(X607&lt;0,0,X607)</f>
        <v>0.27341864465733479</v>
      </c>
      <c r="AB607" s="5">
        <f t="shared" si="9"/>
        <v>0.217367646170124</v>
      </c>
      <c r="AC607" s="6">
        <f>Z607+AA607</f>
        <v>0.27341864465733479</v>
      </c>
      <c r="AD607" s="6">
        <f>(Table134[[#This Row],[Survived]]-AC607)^2</f>
        <v>7.4757755246253901E-2</v>
      </c>
      <c r="AK607" s="16"/>
      <c r="AL607" s="16"/>
      <c r="AM607" s="16"/>
      <c r="AN607" s="17"/>
      <c r="AO607" s="17"/>
      <c r="AP607" s="16"/>
      <c r="AQ607" s="17"/>
      <c r="AR607" s="17"/>
    </row>
    <row r="608" spans="1:44" x14ac:dyDescent="0.2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Table1342[[#This Row],[Age]]/$E$1</f>
        <v>0.42499999999999999</v>
      </c>
      <c r="J608" s="6">
        <f>LOG10(Table1342[[#This Row],[Fare]]+1)</f>
        <v>0.9566485792052033</v>
      </c>
      <c r="K608">
        <f>IF(Table1342[[#This Row],[Pclass]]=1,1,0)</f>
        <v>0</v>
      </c>
      <c r="L608">
        <f>IF(Table1342[[#This Row],[Pclass]]=2,1,0)</f>
        <v>0</v>
      </c>
      <c r="M608">
        <f>IF(Table1342[[#This Row],[Embarked]]="S",1,0)</f>
        <v>1</v>
      </c>
      <c r="N608">
        <f>IF(Table1342[[#This Row],[Embarked]]="C",1,0)</f>
        <v>0</v>
      </c>
      <c r="O608">
        <f>IF(Table1342[[#This Row],[Sex]]="male",1,0)</f>
        <v>1</v>
      </c>
      <c r="P608">
        <v>1</v>
      </c>
      <c r="W608" s="5">
        <v>-0.50654262698526775</v>
      </c>
      <c r="X608" s="5">
        <v>4.7423318074162224E-2</v>
      </c>
      <c r="Y608" s="5">
        <v>-1.1208180165375781</v>
      </c>
      <c r="Z608" s="6">
        <f>IF(W608&lt;0,0,W608)</f>
        <v>0</v>
      </c>
      <c r="AA608" s="6">
        <f>IF(X608&lt;0,0,X608)</f>
        <v>4.7423318074162224E-2</v>
      </c>
      <c r="AB608" s="5">
        <f t="shared" si="9"/>
        <v>0</v>
      </c>
      <c r="AC608" s="6">
        <f>Z608+AA608</f>
        <v>4.7423318074162224E-2</v>
      </c>
      <c r="AD608" s="6">
        <f>(Table134[[#This Row],[Survived]]-AC608)^2</f>
        <v>2.2489710971631614E-3</v>
      </c>
      <c r="AK608" s="16"/>
      <c r="AL608" s="16"/>
      <c r="AM608" s="16"/>
      <c r="AN608" s="17"/>
      <c r="AO608" s="17"/>
      <c r="AP608" s="16"/>
      <c r="AQ608" s="17"/>
      <c r="AR608" s="17"/>
    </row>
    <row r="609" spans="1:44" x14ac:dyDescent="0.2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Table1342[[#This Row],[Age]]/$E$1</f>
        <v>0.41249999999999998</v>
      </c>
      <c r="J609" s="6">
        <f>LOG10(Table1342[[#This Row],[Fare]]+1)</f>
        <v>1.9420080530223132</v>
      </c>
      <c r="K609">
        <f>IF(Table1342[[#This Row],[Pclass]]=1,1,0)</f>
        <v>1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>
        <f>IF(Table1342[[#This Row],[Sex]]="male",1,0)</f>
        <v>0</v>
      </c>
      <c r="P609">
        <v>1</v>
      </c>
      <c r="W609" s="5">
        <v>0.34003930694000051</v>
      </c>
      <c r="X609" s="5">
        <v>0.6715195912122347</v>
      </c>
      <c r="Y609" s="5">
        <v>-0.73028176725997485</v>
      </c>
      <c r="Z609" s="6">
        <f>IF(W609&lt;0,0,W609)</f>
        <v>0.34003930694000051</v>
      </c>
      <c r="AA609" s="6">
        <f>IF(X609&lt;0,0,X609)</f>
        <v>0.6715195912122347</v>
      </c>
      <c r="AB609" s="5">
        <f t="shared" si="9"/>
        <v>0</v>
      </c>
      <c r="AC609" s="6">
        <f>Z609+AA609</f>
        <v>1.0115588981522352</v>
      </c>
      <c r="AD609" s="6">
        <f>(Table134[[#This Row],[Survived]]-AC609)^2</f>
        <v>1.3360812649374651E-4</v>
      </c>
      <c r="AK609" s="16"/>
      <c r="AL609" s="16"/>
      <c r="AM609" s="16"/>
      <c r="AN609" s="17"/>
      <c r="AO609" s="17"/>
      <c r="AP609" s="16"/>
      <c r="AQ609" s="17"/>
      <c r="AR609" s="17"/>
    </row>
    <row r="610" spans="1:44" x14ac:dyDescent="0.2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Table1342[[#This Row],[Age]]/$E$1</f>
        <v>0.51249999999999996</v>
      </c>
      <c r="J610" s="6">
        <f>LOG10(Table1342[[#This Row],[Fare]]+1)</f>
        <v>0.90982336965091204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>
        <f>IF(Table1342[[#This Row],[Sex]]="male",1,0)</f>
        <v>1</v>
      </c>
      <c r="P610">
        <v>1</v>
      </c>
      <c r="W610" s="5">
        <v>-0.43458248914219266</v>
      </c>
      <c r="X610" s="5">
        <v>-4.0748190589238065E-2</v>
      </c>
      <c r="Y610" s="5">
        <v>-1.1426779901051527</v>
      </c>
      <c r="Z610" s="6">
        <f>IF(W610&lt;0,0,W610)</f>
        <v>0</v>
      </c>
      <c r="AA610" s="6">
        <f>IF(X610&lt;0,0,X610)</f>
        <v>0</v>
      </c>
      <c r="AB610" s="5">
        <f t="shared" si="9"/>
        <v>0</v>
      </c>
      <c r="AC610" s="6">
        <f>Z610+AA610</f>
        <v>0</v>
      </c>
      <c r="AD610" s="6">
        <f>(Table134[[#This Row],[Survived]]-AC610)^2</f>
        <v>0</v>
      </c>
      <c r="AK610" s="16"/>
      <c r="AL610" s="16"/>
      <c r="AM610" s="16"/>
      <c r="AN610" s="17"/>
      <c r="AO610" s="17"/>
      <c r="AP610" s="16"/>
      <c r="AQ610" s="17"/>
      <c r="AR610" s="17"/>
    </row>
    <row r="611" spans="1:44" x14ac:dyDescent="0.2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Table1342[[#This Row],[Age]]/$E$1</f>
        <v>0.25</v>
      </c>
      <c r="J611" s="6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>
        <f>IF(Table1342[[#This Row],[Sex]]="male",1,0)</f>
        <v>1</v>
      </c>
      <c r="P611">
        <v>1</v>
      </c>
      <c r="W611" s="5">
        <v>-0.74849008796798444</v>
      </c>
      <c r="X611" s="5">
        <v>0.32971407648617734</v>
      </c>
      <c r="Y611" s="5">
        <v>-1.1022361800222313</v>
      </c>
      <c r="Z611" s="6">
        <f>IF(W611&lt;0,0,W611)</f>
        <v>0</v>
      </c>
      <c r="AA611" s="6">
        <f>IF(X611&lt;0,0,X611)</f>
        <v>0.32971407648617734</v>
      </c>
      <c r="AB611" s="5">
        <f t="shared" si="9"/>
        <v>0</v>
      </c>
      <c r="AC611" s="6">
        <f>Z611+AA611</f>
        <v>0.32971407648617734</v>
      </c>
      <c r="AD611" s="6">
        <f>(Table134[[#This Row],[Survived]]-AC611)^2</f>
        <v>0.44928321926077813</v>
      </c>
      <c r="AK611" s="16"/>
      <c r="AL611" s="16"/>
      <c r="AM611" s="16"/>
      <c r="AN611" s="17"/>
      <c r="AO611" s="17"/>
      <c r="AP611" s="16"/>
      <c r="AQ611" s="17"/>
      <c r="AR611" s="17"/>
    </row>
    <row r="612" spans="1:44" x14ac:dyDescent="0.2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Table1342[[#This Row],[Age]]/$E$1</f>
        <v>0.45</v>
      </c>
      <c r="J612" s="6">
        <f>LOG10(Table1342[[#This Row],[Fare]]+1)</f>
        <v>2.0827853703164503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1</v>
      </c>
      <c r="N612">
        <f>IF(Table1342[[#This Row],[Embarked]]="C",1,0)</f>
        <v>0</v>
      </c>
      <c r="O612">
        <f>IF(Table1342[[#This Row],[Sex]]="male",1,0)</f>
        <v>0</v>
      </c>
      <c r="P612">
        <v>1</v>
      </c>
      <c r="W612" s="5">
        <v>0.3308634144394702</v>
      </c>
      <c r="X612" s="5">
        <v>0.60062831466579591</v>
      </c>
      <c r="Y612" s="5">
        <v>-0.39953347799225347</v>
      </c>
      <c r="Z612" s="6">
        <f>IF(W612&lt;0,0,W612)</f>
        <v>0.3308634144394702</v>
      </c>
      <c r="AA612" s="6">
        <f>IF(X612&lt;0,0,X612)</f>
        <v>0.60062831466579591</v>
      </c>
      <c r="AB612" s="5">
        <f t="shared" si="9"/>
        <v>0</v>
      </c>
      <c r="AC612" s="6">
        <f>Z612+AA612</f>
        <v>0.93149172910526612</v>
      </c>
      <c r="AD612" s="6">
        <f>(Table134[[#This Row],[Survived]]-AC612)^2</f>
        <v>4.6933831809862414E-3</v>
      </c>
      <c r="AK612" s="16"/>
      <c r="AL612" s="16"/>
      <c r="AM612" s="16"/>
      <c r="AN612" s="17"/>
      <c r="AO612" s="17"/>
      <c r="AP612" s="16"/>
      <c r="AQ612" s="17"/>
      <c r="AR612" s="17"/>
    </row>
    <row r="613" spans="1:44" x14ac:dyDescent="0.2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Table1342[[#This Row],[Age]]/$E$1</f>
        <v>0.2</v>
      </c>
      <c r="J613" s="6">
        <f>LOG10(Table1342[[#This Row],[Fare]]+1)</f>
        <v>0.94324712513786169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>
        <f>IF(Table1342[[#This Row],[Sex]]="male",1,0)</f>
        <v>1</v>
      </c>
      <c r="P613">
        <v>1</v>
      </c>
      <c r="W613" s="5">
        <v>-0.67189601591279446</v>
      </c>
      <c r="X613" s="5">
        <v>0.26467705855659718</v>
      </c>
      <c r="Y613" s="5">
        <v>-1.005532099234405</v>
      </c>
      <c r="Z613" s="6">
        <f>IF(W613&lt;0,0,W613)</f>
        <v>0</v>
      </c>
      <c r="AA613" s="6">
        <f>IF(X613&lt;0,0,X613)</f>
        <v>0.26467705855659718</v>
      </c>
      <c r="AB613" s="5">
        <f t="shared" si="9"/>
        <v>0</v>
      </c>
      <c r="AC613" s="6">
        <f>Z613+AA613</f>
        <v>0.26467705855659718</v>
      </c>
      <c r="AD613" s="6">
        <f>(Table134[[#This Row],[Survived]]-AC613)^2</f>
        <v>7.0053945326172373E-2</v>
      </c>
      <c r="AK613" s="16"/>
      <c r="AL613" s="16"/>
      <c r="AM613" s="16"/>
      <c r="AN613" s="17"/>
      <c r="AO613" s="17"/>
      <c r="AP613" s="16"/>
      <c r="AQ613" s="17"/>
      <c r="AR613" s="17"/>
    </row>
    <row r="614" spans="1:44" x14ac:dyDescent="0.2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Table1342[[#This Row],[Age]]/$E$1</f>
        <v>0.63749999999999996</v>
      </c>
      <c r="J614" s="6">
        <f>LOG10(Table1342[[#This Row],[Fare]]+1)</f>
        <v>1.8973977892491294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>
        <f>IF(Table1342[[#This Row],[Sex]]="male",1,0)</f>
        <v>0</v>
      </c>
      <c r="P614">
        <v>1</v>
      </c>
      <c r="W614" s="5">
        <v>0.5628498763186236</v>
      </c>
      <c r="X614" s="5">
        <v>0.37205594781514401</v>
      </c>
      <c r="Y614" s="5">
        <v>-0.71237312327501234</v>
      </c>
      <c r="Z614" s="6">
        <f>IF(W614&lt;0,0,W614)</f>
        <v>0.5628498763186236</v>
      </c>
      <c r="AA614" s="6">
        <f>IF(X614&lt;0,0,X614)</f>
        <v>0.37205594781514401</v>
      </c>
      <c r="AB614" s="5">
        <f t="shared" si="9"/>
        <v>0</v>
      </c>
      <c r="AC614" s="6">
        <f>Z614+AA614</f>
        <v>0.93490582413376755</v>
      </c>
      <c r="AD614" s="6">
        <f>(Table134[[#This Row],[Survived]]-AC614)^2</f>
        <v>4.2372517317039995E-3</v>
      </c>
      <c r="AK614" s="16"/>
      <c r="AL614" s="16"/>
      <c r="AM614" s="16"/>
      <c r="AN614" s="17"/>
      <c r="AO614" s="17"/>
      <c r="AP614" s="16"/>
      <c r="AQ614" s="17"/>
      <c r="AR614" s="17"/>
    </row>
    <row r="615" spans="1:44" x14ac:dyDescent="0.2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Table1342[[#This Row],[Age]]/$E$1</f>
        <v>0.38124999999999998</v>
      </c>
      <c r="J615" s="6">
        <f>LOG10(Table1342[[#This Row],[Fare]]+1)</f>
        <v>0.94200805302231327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0</v>
      </c>
      <c r="N615">
        <f>IF(Table1342[[#This Row],[Embarked]]="C",1,0)</f>
        <v>0</v>
      </c>
      <c r="O615">
        <f>IF(Table1342[[#This Row],[Sex]]="male",1,0)</f>
        <v>0</v>
      </c>
      <c r="P615">
        <v>1</v>
      </c>
      <c r="W615" s="5">
        <v>0.21674683557777402</v>
      </c>
      <c r="X615" s="5">
        <v>0.25536217765504371</v>
      </c>
      <c r="Y615" s="5">
        <v>-0.67536657916218279</v>
      </c>
      <c r="Z615" s="6">
        <f>IF(W615&lt;0,0,W615)</f>
        <v>0.21674683557777402</v>
      </c>
      <c r="AA615" s="6">
        <f>IF(X615&lt;0,0,X615)</f>
        <v>0.25536217765504371</v>
      </c>
      <c r="AB615" s="5">
        <f t="shared" si="9"/>
        <v>0</v>
      </c>
      <c r="AC615" s="6">
        <f>Z615+AA615</f>
        <v>0.47210901323281773</v>
      </c>
      <c r="AD615" s="6">
        <f>(Table134[[#This Row],[Survived]]-AC615)^2</f>
        <v>0.22288692037566488</v>
      </c>
      <c r="AK615" s="16"/>
      <c r="AL615" s="16"/>
      <c r="AM615" s="16"/>
      <c r="AN615" s="17"/>
      <c r="AO615" s="17"/>
      <c r="AP615" s="16"/>
      <c r="AQ615" s="17"/>
      <c r="AR615" s="17"/>
    </row>
    <row r="616" spans="1:44" x14ac:dyDescent="0.2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Table1342[[#This Row],[Age]]/$E$1</f>
        <v>0.4</v>
      </c>
      <c r="J616" s="6">
        <f>LOG10(Table1342[[#This Row],[Fare]]+1)</f>
        <v>0.97139183070752289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>
        <f>IF(Table1342[[#This Row],[Sex]]="male",1,0)</f>
        <v>1</v>
      </c>
      <c r="P616">
        <v>1</v>
      </c>
      <c r="W616" s="5">
        <v>-0.52730343913910527</v>
      </c>
      <c r="X616" s="5">
        <v>7.2711785758245051E-2</v>
      </c>
      <c r="Y616" s="5">
        <v>-1.115174767423756</v>
      </c>
      <c r="Z616" s="6">
        <f>IF(W616&lt;0,0,W616)</f>
        <v>0</v>
      </c>
      <c r="AA616" s="6">
        <f>IF(X616&lt;0,0,X616)</f>
        <v>7.2711785758245051E-2</v>
      </c>
      <c r="AB616" s="5">
        <f t="shared" si="9"/>
        <v>0</v>
      </c>
      <c r="AC616" s="6">
        <f>Z616+AA616</f>
        <v>7.2711785758245051E-2</v>
      </c>
      <c r="AD616" s="6">
        <f>(Table134[[#This Row],[Survived]]-AC616)^2</f>
        <v>5.2870037881529277E-3</v>
      </c>
      <c r="AK616" s="16"/>
      <c r="AL616" s="16"/>
      <c r="AM616" s="16"/>
      <c r="AN616" s="17"/>
      <c r="AO616" s="17"/>
      <c r="AP616" s="16"/>
      <c r="AQ616" s="17"/>
      <c r="AR616" s="17"/>
    </row>
    <row r="617" spans="1:44" x14ac:dyDescent="0.2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Table1342[[#This Row],[Age]]/$E$1</f>
        <v>0.3</v>
      </c>
      <c r="J617" s="6">
        <f>LOG10(Table1342[[#This Row],[Fare]]+1)</f>
        <v>1.0211892990699381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>
        <f>IF(Table1342[[#This Row],[Sex]]="male",1,0)</f>
        <v>1</v>
      </c>
      <c r="P617">
        <v>1</v>
      </c>
      <c r="W617" s="5">
        <v>-0.60899671645177555</v>
      </c>
      <c r="X617" s="5">
        <v>0.1732160757939728</v>
      </c>
      <c r="Y617" s="5">
        <v>-1.0885509203607924</v>
      </c>
      <c r="Z617" s="6">
        <f>IF(W617&lt;0,0,W617)</f>
        <v>0</v>
      </c>
      <c r="AA617" s="6">
        <f>IF(X617&lt;0,0,X617)</f>
        <v>0.1732160757939728</v>
      </c>
      <c r="AB617" s="5">
        <f t="shared" si="9"/>
        <v>0</v>
      </c>
      <c r="AC617" s="6">
        <f>Z617+AA617</f>
        <v>0.1732160757939728</v>
      </c>
      <c r="AD617" s="6">
        <f>(Table134[[#This Row],[Survived]]-AC617)^2</f>
        <v>3.0003808913463329E-2</v>
      </c>
      <c r="AK617" s="16"/>
      <c r="AL617" s="16"/>
      <c r="AM617" s="16"/>
      <c r="AN617" s="17"/>
      <c r="AO617" s="17"/>
      <c r="AP617" s="16"/>
      <c r="AQ617" s="17"/>
      <c r="AR617" s="17"/>
    </row>
    <row r="618" spans="1:44" x14ac:dyDescent="0.2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Table1342[[#This Row],[Age]]/$E$1</f>
        <v>0.6</v>
      </c>
      <c r="J618" s="6">
        <f>LOG10(Table1342[[#This Row],[Fare]]+1)</f>
        <v>0.94714932766263737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>
        <f>IF(Table1342[[#This Row],[Sex]]="male",1,0)</f>
        <v>1</v>
      </c>
      <c r="P618">
        <v>1</v>
      </c>
      <c r="W618" s="5">
        <v>-0.37500327824566571</v>
      </c>
      <c r="X618" s="5">
        <v>-0.12296223098342662</v>
      </c>
      <c r="Y618" s="5">
        <v>-1.2016893352207358</v>
      </c>
      <c r="Z618" s="6">
        <f>IF(W618&lt;0,0,W618)</f>
        <v>0</v>
      </c>
      <c r="AA618" s="6">
        <f>IF(X618&lt;0,0,X618)</f>
        <v>0</v>
      </c>
      <c r="AB618" s="5">
        <f t="shared" si="9"/>
        <v>0</v>
      </c>
      <c r="AC618" s="6">
        <f>Z618+AA618</f>
        <v>0</v>
      </c>
      <c r="AD618" s="6">
        <f>(Table134[[#This Row],[Survived]]-AC618)^2</f>
        <v>0</v>
      </c>
      <c r="AK618" s="16"/>
      <c r="AL618" s="16"/>
      <c r="AM618" s="16"/>
      <c r="AN618" s="17"/>
      <c r="AO618" s="17"/>
      <c r="AP618" s="16"/>
      <c r="AQ618" s="17"/>
      <c r="AR618" s="17"/>
    </row>
    <row r="619" spans="1:44" x14ac:dyDescent="0.2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Table1342[[#This Row],[Age]]/$E$1</f>
        <v>0.71250000000000002</v>
      </c>
      <c r="J619" s="6">
        <f>LOG10(Table1342[[#This Row],[Fare]]+1)</f>
        <v>1.0606978403536116</v>
      </c>
      <c r="K619">
        <f>IF(Table1342[[#This Row],[Pclass]]=1,1,0)</f>
        <v>0</v>
      </c>
      <c r="L619">
        <f>IF(Table1342[[#This Row],[Pclass]]=2,1,0)</f>
        <v>1</v>
      </c>
      <c r="M619">
        <f>IF(Table1342[[#This Row],[Embarked]]="S",1,0)</f>
        <v>1</v>
      </c>
      <c r="N619">
        <f>IF(Table1342[[#This Row],[Embarked]]="C",1,0)</f>
        <v>0</v>
      </c>
      <c r="O619">
        <f>IF(Table1342[[#This Row],[Sex]]="male",1,0)</f>
        <v>0</v>
      </c>
      <c r="P619">
        <v>1</v>
      </c>
      <c r="W619" s="5">
        <v>0.87491012000865676</v>
      </c>
      <c r="X619" s="5">
        <v>-5.8688337200896168E-4</v>
      </c>
      <c r="Y619" s="5">
        <v>0.47905128963922444</v>
      </c>
      <c r="Z619" s="6">
        <f>IF(W619&lt;0,0,W619)</f>
        <v>0.87491012000865676</v>
      </c>
      <c r="AA619" s="6">
        <f>IF(X619&lt;0,0,X619)</f>
        <v>0</v>
      </c>
      <c r="AB619" s="5">
        <f t="shared" si="9"/>
        <v>0.47905128963922444</v>
      </c>
      <c r="AC619" s="6">
        <f>Z619+AA619</f>
        <v>0.87491012000865676</v>
      </c>
      <c r="AD619" s="6">
        <f>(Table134[[#This Row],[Survived]]-AC619)^2</f>
        <v>0.76546771809356218</v>
      </c>
      <c r="AK619" s="16"/>
      <c r="AL619" s="16"/>
      <c r="AM619" s="16"/>
      <c r="AN619" s="17"/>
      <c r="AO619" s="17"/>
      <c r="AP619" s="16"/>
      <c r="AQ619" s="17"/>
      <c r="AR619" s="17"/>
    </row>
    <row r="620" spans="1:44" x14ac:dyDescent="0.2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Table1342[[#This Row],[Age]]/$E$1</f>
        <v>0.67500000000000004</v>
      </c>
      <c r="J620" s="6">
        <f>LOG10(Table1342[[#This Row],[Fare]]+1)</f>
        <v>1.3802112417116059</v>
      </c>
      <c r="K620">
        <f>IF(Table1342[[#This Row],[Pclass]]=1,1,0)</f>
        <v>0</v>
      </c>
      <c r="L620">
        <f>IF(Table1342[[#This Row],[Pclass]]=2,1,0)</f>
        <v>1</v>
      </c>
      <c r="M620">
        <f>IF(Table1342[[#This Row],[Embarked]]="S",1,0)</f>
        <v>1</v>
      </c>
      <c r="N620">
        <f>IF(Table1342[[#This Row],[Embarked]]="C",1,0)</f>
        <v>0</v>
      </c>
      <c r="O620">
        <f>IF(Table1342[[#This Row],[Sex]]="male",1,0)</f>
        <v>0</v>
      </c>
      <c r="P620">
        <v>1</v>
      </c>
      <c r="W620" s="5">
        <v>0.75102559248724421</v>
      </c>
      <c r="X620" s="5">
        <v>3.0715832544630506E-2</v>
      </c>
      <c r="Y620" s="5">
        <v>0.91911901253933648</v>
      </c>
      <c r="Z620" s="6">
        <f>IF(W620&lt;0,0,W620)</f>
        <v>0.75102559248724421</v>
      </c>
      <c r="AA620" s="6">
        <f>IF(X620&lt;0,0,X620)</f>
        <v>3.0715832544630506E-2</v>
      </c>
      <c r="AB620" s="5">
        <f t="shared" si="9"/>
        <v>0.91911901253933648</v>
      </c>
      <c r="AC620" s="6">
        <f>Z620+AA620</f>
        <v>0.78174142503187471</v>
      </c>
      <c r="AD620" s="6">
        <f>(Table134[[#This Row],[Survived]]-AC620)^2</f>
        <v>4.7636805547116766E-2</v>
      </c>
      <c r="AK620" s="16"/>
      <c r="AL620" s="16"/>
      <c r="AM620" s="16"/>
      <c r="AN620" s="17"/>
      <c r="AO620" s="17"/>
      <c r="AP620" s="16"/>
      <c r="AQ620" s="17"/>
      <c r="AR620" s="17"/>
    </row>
    <row r="621" spans="1:44" x14ac:dyDescent="0.2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Table1342[[#This Row],[Age]]/$E$1</f>
        <v>0.22500000000000001</v>
      </c>
      <c r="J621" s="6">
        <f>LOG10(Table1342[[#This Row],[Fare]]+1)</f>
        <v>0.94200805302231327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>
        <f>IF(Table1342[[#This Row],[Sex]]="male",1,0)</f>
        <v>1</v>
      </c>
      <c r="P621">
        <v>1</v>
      </c>
      <c r="W621" s="5">
        <v>-0.6531220360667741</v>
      </c>
      <c r="X621" s="5">
        <v>0.24034461706353916</v>
      </c>
      <c r="Y621" s="5">
        <v>-1.0171372238677236</v>
      </c>
      <c r="Z621" s="6">
        <f>IF(W621&lt;0,0,W621)</f>
        <v>0</v>
      </c>
      <c r="AA621" s="6">
        <f>IF(X621&lt;0,0,X621)</f>
        <v>0.24034461706353916</v>
      </c>
      <c r="AB621" s="5">
        <f t="shared" si="9"/>
        <v>0</v>
      </c>
      <c r="AC621" s="6">
        <f>Z621+AA621</f>
        <v>0.24034461706353916</v>
      </c>
      <c r="AD621" s="6">
        <f>(Table134[[#This Row],[Survived]]-AC621)^2</f>
        <v>5.7765534951419277E-2</v>
      </c>
      <c r="AK621" s="16"/>
      <c r="AL621" s="16"/>
      <c r="AM621" s="16"/>
      <c r="AN621" s="17"/>
      <c r="AO621" s="17"/>
      <c r="AP621" s="16"/>
      <c r="AQ621" s="17"/>
      <c r="AR621" s="17"/>
    </row>
    <row r="622" spans="1:44" x14ac:dyDescent="0.2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Table1342[[#This Row],[Age]]/$E$1</f>
        <v>6.25E-2</v>
      </c>
      <c r="J622" s="6">
        <f>LOG10(Table1342[[#This Row],[Fare]]+1)</f>
        <v>1.1295287738587763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>
        <f>IF(Table1342[[#This Row],[Sex]]="male",1,0)</f>
        <v>0</v>
      </c>
      <c r="P622">
        <v>1</v>
      </c>
      <c r="W622" s="5">
        <v>-0.11049429480720366</v>
      </c>
      <c r="X622" s="5">
        <v>0.61254098413774538</v>
      </c>
      <c r="Y622" s="5">
        <v>-0.53827198808365218</v>
      </c>
      <c r="Z622" s="6">
        <f>IF(W622&lt;0,0,W622)</f>
        <v>0</v>
      </c>
      <c r="AA622" s="6">
        <f>IF(X622&lt;0,0,X622)</f>
        <v>0.61254098413774538</v>
      </c>
      <c r="AB622" s="5">
        <f t="shared" si="9"/>
        <v>0</v>
      </c>
      <c r="AC622" s="6">
        <f>Z622+AA622</f>
        <v>0.61254098413774538</v>
      </c>
      <c r="AD622" s="6">
        <f>(Table134[[#This Row],[Survived]]-AC622)^2</f>
        <v>0.15012448897294689</v>
      </c>
      <c r="AK622" s="16"/>
      <c r="AL622" s="16"/>
      <c r="AM622" s="16"/>
      <c r="AN622" s="17"/>
      <c r="AO622" s="17"/>
      <c r="AP622" s="16"/>
      <c r="AQ622" s="17"/>
      <c r="AR622" s="17"/>
    </row>
    <row r="623" spans="1:44" x14ac:dyDescent="0.2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Table1342[[#This Row],[Age]]/$E$1</f>
        <v>0.53749999999999998</v>
      </c>
      <c r="J623" s="6">
        <f>LOG10(Table1342[[#This Row],[Fare]]+1)</f>
        <v>2.3270266997942759</v>
      </c>
      <c r="K623">
        <f>IF(Table1342[[#This Row],[Pclass]]=1,1,0)</f>
        <v>1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>
        <f>IF(Table1342[[#This Row],[Sex]]="male",1,0)</f>
        <v>0</v>
      </c>
      <c r="P623">
        <v>1</v>
      </c>
      <c r="W623" s="5">
        <v>0.34371432183608241</v>
      </c>
      <c r="X623" s="5">
        <v>0.59435955160175657</v>
      </c>
      <c r="Y623" s="5">
        <v>-0.80924996787904613</v>
      </c>
      <c r="Z623" s="6">
        <f>IF(W623&lt;0,0,W623)</f>
        <v>0.34371432183608241</v>
      </c>
      <c r="AA623" s="6">
        <f>IF(X623&lt;0,0,X623)</f>
        <v>0.59435955160175657</v>
      </c>
      <c r="AB623" s="5">
        <f t="shared" si="9"/>
        <v>0</v>
      </c>
      <c r="AC623" s="6">
        <f>Z623+AA623</f>
        <v>0.93807387343783899</v>
      </c>
      <c r="AD623" s="6">
        <f>(Table134[[#This Row],[Survived]]-AC623)^2</f>
        <v>3.8348451509927833E-3</v>
      </c>
      <c r="AK623" s="16"/>
      <c r="AL623" s="16"/>
      <c r="AM623" s="16"/>
      <c r="AN623" s="17"/>
      <c r="AO623" s="17"/>
      <c r="AP623" s="16"/>
      <c r="AQ623" s="17"/>
      <c r="AR623" s="17"/>
    </row>
    <row r="624" spans="1:44" x14ac:dyDescent="0.2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Table1342[[#This Row],[Age]]/$E$1</f>
        <v>0.16250000000000001</v>
      </c>
      <c r="J624" s="6">
        <f>LOG10(Table1342[[#This Row],[Fare]]+1)</f>
        <v>0.91535761741483168</v>
      </c>
      <c r="K624">
        <f>IF(Table1342[[#This Row],[Pclass]]=1,1,0)</f>
        <v>0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>
        <f>IF(Table1342[[#This Row],[Sex]]="male",1,0)</f>
        <v>0</v>
      </c>
      <c r="P624">
        <v>1</v>
      </c>
      <c r="W624" s="5">
        <v>-0.12249790939606195</v>
      </c>
      <c r="X624" s="5">
        <v>0.61590077977042124</v>
      </c>
      <c r="Y624" s="5">
        <v>-0.57704006093651206</v>
      </c>
      <c r="Z624" s="6">
        <f>IF(W624&lt;0,0,W624)</f>
        <v>0</v>
      </c>
      <c r="AA624" s="6">
        <f>IF(X624&lt;0,0,X624)</f>
        <v>0.61590077977042124</v>
      </c>
      <c r="AB624" s="5">
        <f t="shared" si="9"/>
        <v>0</v>
      </c>
      <c r="AC624" s="6">
        <f>Z624+AA624</f>
        <v>0.61590077977042124</v>
      </c>
      <c r="AD624" s="6">
        <f>(Table134[[#This Row],[Survived]]-AC624)^2</f>
        <v>0.14753221098097044</v>
      </c>
      <c r="AK624" s="16"/>
      <c r="AL624" s="16"/>
      <c r="AM624" s="16"/>
      <c r="AN624" s="17"/>
      <c r="AO624" s="17"/>
      <c r="AP624" s="16"/>
      <c r="AQ624" s="17"/>
      <c r="AR624" s="17"/>
    </row>
    <row r="625" spans="1:44" x14ac:dyDescent="0.2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Table1342[[#This Row],[Age]]/$E$1</f>
        <v>0.21249999999999999</v>
      </c>
      <c r="J625" s="6">
        <f>LOG10(Table1342[[#This Row],[Fare]]+1)</f>
        <v>1.7634279935629373</v>
      </c>
      <c r="K625">
        <f>IF(Table1342[[#This Row],[Pclass]]=1,1,0)</f>
        <v>1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>
        <f>IF(Table1342[[#This Row],[Sex]]="male",1,0)</f>
        <v>0</v>
      </c>
      <c r="P625">
        <v>1</v>
      </c>
      <c r="W625" s="5">
        <v>0.26650194281537698</v>
      </c>
      <c r="X625" s="5">
        <v>0.77473184476119605</v>
      </c>
      <c r="Y625" s="5">
        <v>-0.44664100597186174</v>
      </c>
      <c r="Z625" s="6">
        <f>IF(W625&lt;0,0,W625)</f>
        <v>0.26650194281537698</v>
      </c>
      <c r="AA625" s="6">
        <f>IF(X625&lt;0,0,X625)</f>
        <v>0.77473184476119605</v>
      </c>
      <c r="AB625" s="5">
        <f t="shared" si="9"/>
        <v>0</v>
      </c>
      <c r="AC625" s="6">
        <f>Z625+AA625</f>
        <v>1.0412337875765729</v>
      </c>
      <c r="AD625" s="6">
        <f>(Table134[[#This Row],[Survived]]-AC625)^2</f>
        <v>1.7002252379099394E-3</v>
      </c>
      <c r="AK625" s="16"/>
      <c r="AL625" s="16"/>
      <c r="AM625" s="16"/>
      <c r="AN625" s="17"/>
      <c r="AO625" s="17"/>
      <c r="AP625" s="16"/>
      <c r="AQ625" s="17"/>
      <c r="AR625" s="17"/>
    </row>
    <row r="626" spans="1:44" x14ac:dyDescent="0.2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Table1342[[#This Row],[Age]]/$E$1</f>
        <v>0.36249999999999999</v>
      </c>
      <c r="J626" s="6">
        <f>LOG10(Table1342[[#This Row],[Fare]]+1)</f>
        <v>1.4913616938342726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>
        <f>IF(Table1342[[#This Row],[Sex]]="male",1,0)</f>
        <v>1</v>
      </c>
      <c r="P626">
        <v>1</v>
      </c>
      <c r="W626" s="5">
        <v>-0.32190476011722413</v>
      </c>
      <c r="X626" s="5">
        <v>0.48677542067585655</v>
      </c>
      <c r="Y626" s="5">
        <v>-0.98968799818509323</v>
      </c>
      <c r="Z626" s="6">
        <f>IF(W626&lt;0,0,W626)</f>
        <v>0</v>
      </c>
      <c r="AA626" s="6">
        <f>IF(X626&lt;0,0,X626)</f>
        <v>0.48677542067585655</v>
      </c>
      <c r="AB626" s="5">
        <f t="shared" si="9"/>
        <v>0</v>
      </c>
      <c r="AC626" s="6">
        <f>Z626+AA626</f>
        <v>0.48677542067585655</v>
      </c>
      <c r="AD626" s="6">
        <f>(Table134[[#This Row],[Survived]]-AC626)^2</f>
        <v>0.2369503101741571</v>
      </c>
      <c r="AK626" s="16"/>
      <c r="AL626" s="16"/>
      <c r="AM626" s="16"/>
      <c r="AN626" s="17"/>
      <c r="AO626" s="17"/>
      <c r="AP626" s="16"/>
      <c r="AQ626" s="17"/>
      <c r="AR626" s="17"/>
    </row>
    <row r="627" spans="1:44" x14ac:dyDescent="0.2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Table1342[[#This Row],[Age]]/$E$1</f>
        <v>0.3125</v>
      </c>
      <c r="J627" s="6">
        <f>LOG10(Table1342[[#This Row],[Fare]]+1)</f>
        <v>0.90579588036786851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>
        <f>IF(Table1342[[#This Row],[Sex]]="male",1,0)</f>
        <v>1</v>
      </c>
      <c r="P627">
        <v>1</v>
      </c>
      <c r="W627" s="5">
        <v>-0.58272336478843711</v>
      </c>
      <c r="X627" s="5">
        <v>0.15292445662737775</v>
      </c>
      <c r="Y627" s="5">
        <v>-1.0436826805785904</v>
      </c>
      <c r="Z627" s="6">
        <f>IF(W627&lt;0,0,W627)</f>
        <v>0</v>
      </c>
      <c r="AA627" s="6">
        <f>IF(X627&lt;0,0,X627)</f>
        <v>0.15292445662737775</v>
      </c>
      <c r="AB627" s="5">
        <f t="shared" si="9"/>
        <v>0</v>
      </c>
      <c r="AC627" s="6">
        <f>Z627+AA627</f>
        <v>0.15292445662737775</v>
      </c>
      <c r="AD627" s="6">
        <f>(Table134[[#This Row],[Survived]]-AC627)^2</f>
        <v>2.3385889434778737E-2</v>
      </c>
      <c r="AK627" s="16"/>
      <c r="AL627" s="16"/>
      <c r="AM627" s="16"/>
      <c r="AN627" s="17"/>
      <c r="AO627" s="17"/>
      <c r="AP627" s="16"/>
      <c r="AQ627" s="17"/>
      <c r="AR627" s="17"/>
    </row>
    <row r="628" spans="1:44" x14ac:dyDescent="0.2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Table1342[[#This Row],[Age]]/$E$1</f>
        <v>0.3125</v>
      </c>
      <c r="J628" s="6">
        <f>LOG10(Table1342[[#This Row],[Fare]]+1)</f>
        <v>0.91645394854992512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>
        <f>IF(Table1342[[#This Row],[Sex]]="male",1,0)</f>
        <v>1</v>
      </c>
      <c r="P628">
        <v>1</v>
      </c>
      <c r="W628" s="5">
        <v>-0.58429145668032745</v>
      </c>
      <c r="X628" s="5">
        <v>0.15367899283694231</v>
      </c>
      <c r="Y628" s="5">
        <v>-1.0483880443004303</v>
      </c>
      <c r="Z628" s="6">
        <f>IF(W628&lt;0,0,W628)</f>
        <v>0</v>
      </c>
      <c r="AA628" s="6">
        <f>IF(X628&lt;0,0,X628)</f>
        <v>0.15367899283694231</v>
      </c>
      <c r="AB628" s="5">
        <f t="shared" si="9"/>
        <v>0</v>
      </c>
      <c r="AC628" s="6">
        <f>Z628+AA628</f>
        <v>0.15367899283694231</v>
      </c>
      <c r="AD628" s="6">
        <f>(Table134[[#This Row],[Survived]]-AC628)^2</f>
        <v>2.3617232839376966E-2</v>
      </c>
      <c r="AK628" s="16"/>
      <c r="AL628" s="16"/>
      <c r="AM628" s="16"/>
      <c r="AN628" s="17"/>
      <c r="AO628" s="17"/>
      <c r="AP628" s="16"/>
      <c r="AQ628" s="17"/>
      <c r="AR628" s="17"/>
    </row>
    <row r="629" spans="1:44" x14ac:dyDescent="0.2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Table1342[[#This Row],[Age]]/$E$1</f>
        <v>0.22500000000000001</v>
      </c>
      <c r="J629" s="6">
        <f>LOG10(Table1342[[#This Row],[Fare]]+1)</f>
        <v>0.92920428011230582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>
        <f>IF(Table1342[[#This Row],[Sex]]="male",1,0)</f>
        <v>0</v>
      </c>
      <c r="P629">
        <v>1</v>
      </c>
      <c r="W629" s="5">
        <v>3.9824801114925382E-2</v>
      </c>
      <c r="X629" s="5">
        <v>0.44076835377766166</v>
      </c>
      <c r="Y629" s="5">
        <v>-0.52882098918298781</v>
      </c>
      <c r="Z629" s="6">
        <f>IF(W629&lt;0,0,W629)</f>
        <v>3.9824801114925382E-2</v>
      </c>
      <c r="AA629" s="6">
        <f>IF(X629&lt;0,0,X629)</f>
        <v>0.44076835377766166</v>
      </c>
      <c r="AB629" s="5">
        <f t="shared" si="9"/>
        <v>0</v>
      </c>
      <c r="AC629" s="6">
        <f>Z629+AA629</f>
        <v>0.48059315489258703</v>
      </c>
      <c r="AD629" s="6">
        <f>(Table134[[#This Row],[Survived]]-AC629)^2</f>
        <v>0.26978347074443609</v>
      </c>
      <c r="AK629" s="16"/>
      <c r="AL629" s="16"/>
      <c r="AM629" s="16"/>
      <c r="AN629" s="17"/>
      <c r="AO629" s="17"/>
      <c r="AP629" s="16"/>
      <c r="AQ629" s="17"/>
      <c r="AR629" s="17"/>
    </row>
    <row r="630" spans="1:44" x14ac:dyDescent="0.2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Table1342[[#This Row],[Age]]/$E$1</f>
        <v>0.1</v>
      </c>
      <c r="J630" s="6">
        <f>LOG10(Table1342[[#This Row],[Fare]]+1)</f>
        <v>1.4789270555829248</v>
      </c>
      <c r="K630">
        <f>IF(Table1342[[#This Row],[Pclass]]=1,1,0)</f>
        <v>0</v>
      </c>
      <c r="L630">
        <f>IF(Table1342[[#This Row],[Pclass]]=2,1,0)</f>
        <v>0</v>
      </c>
      <c r="M630">
        <f>IF(Table1342[[#This Row],[Embarked]]="S",1,0)</f>
        <v>0</v>
      </c>
      <c r="N630">
        <f>IF(Table1342[[#This Row],[Embarked]]="C",1,0)</f>
        <v>0</v>
      </c>
      <c r="O630">
        <f>IF(Table1342[[#This Row],[Sex]]="male",1,0)</f>
        <v>1</v>
      </c>
      <c r="P630">
        <v>1</v>
      </c>
      <c r="W630" s="5">
        <v>-0.59941634530738608</v>
      </c>
      <c r="X630" s="5">
        <v>6.9190556093683464E-2</v>
      </c>
      <c r="Y630" s="5">
        <v>-0.67625405101538116</v>
      </c>
      <c r="Z630" s="6">
        <f>IF(W630&lt;0,0,W630)</f>
        <v>0</v>
      </c>
      <c r="AA630" s="6">
        <f>IF(X630&lt;0,0,X630)</f>
        <v>6.9190556093683464E-2</v>
      </c>
      <c r="AB630" s="5">
        <f t="shared" si="9"/>
        <v>0</v>
      </c>
      <c r="AC630" s="6">
        <f>Z630+AA630</f>
        <v>6.9190556093683464E-2</v>
      </c>
      <c r="AD630" s="6">
        <f>(Table134[[#This Row],[Survived]]-AC630)^2</f>
        <v>4.7873330525531575E-3</v>
      </c>
      <c r="AK630" s="16"/>
      <c r="AL630" s="16"/>
      <c r="AM630" s="16"/>
      <c r="AN630" s="17"/>
      <c r="AO630" s="17"/>
      <c r="AP630" s="16"/>
      <c r="AQ630" s="17"/>
      <c r="AR630" s="17"/>
    </row>
    <row r="631" spans="1:44" x14ac:dyDescent="0.2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Table1342[[#This Row],[Age]]/$E$1</f>
        <v>1.2500000000000001E-2</v>
      </c>
      <c r="J631" s="6">
        <f>LOG10(Table1342[[#This Row],[Fare]]+1)</f>
        <v>1.3339508043872472</v>
      </c>
      <c r="K631">
        <f>IF(Table1342[[#This Row],[Pclass]]=1,1,0)</f>
        <v>0</v>
      </c>
      <c r="L631">
        <f>IF(Table1342[[#This Row],[Pclass]]=2,1,0)</f>
        <v>0</v>
      </c>
      <c r="M631">
        <f>IF(Table1342[[#This Row],[Embarked]]="S",1,0)</f>
        <v>1</v>
      </c>
      <c r="N631">
        <f>IF(Table1342[[#This Row],[Embarked]]="C",1,0)</f>
        <v>0</v>
      </c>
      <c r="O631">
        <f>IF(Table1342[[#This Row],[Sex]]="male",1,0)</f>
        <v>1</v>
      </c>
      <c r="P631">
        <v>1</v>
      </c>
      <c r="W631" s="5">
        <v>-0.88516798561801824</v>
      </c>
      <c r="X631" s="5">
        <v>0.42968177254960804</v>
      </c>
      <c r="Y631" s="5">
        <v>-0.67575283974200606</v>
      </c>
      <c r="Z631" s="6">
        <f>IF(W631&lt;0,0,W631)</f>
        <v>0</v>
      </c>
      <c r="AA631" s="6">
        <f>IF(X631&lt;0,0,X631)</f>
        <v>0.42968177254960804</v>
      </c>
      <c r="AB631" s="5">
        <f t="shared" si="9"/>
        <v>0</v>
      </c>
      <c r="AC631" s="6">
        <f>Z631+AA631</f>
        <v>0.42968177254960804</v>
      </c>
      <c r="AD631" s="6">
        <f>(Table134[[#This Row],[Survived]]-AC631)^2</f>
        <v>0.32526288056215702</v>
      </c>
      <c r="AK631" s="16"/>
      <c r="AL631" s="16"/>
      <c r="AM631" s="16"/>
      <c r="AN631" s="17"/>
      <c r="AO631" s="17"/>
      <c r="AP631" s="16"/>
      <c r="AQ631" s="17"/>
      <c r="AR631" s="17"/>
    </row>
    <row r="632" spans="1:44" x14ac:dyDescent="0.2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Table1342[[#This Row],[Age]]/$E$1</f>
        <v>0.57499999999999996</v>
      </c>
      <c r="J632" s="6">
        <f>LOG10(Table1342[[#This Row],[Fare]]+1)</f>
        <v>1.9041743682841634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0</v>
      </c>
      <c r="N632">
        <f>IF(Table1342[[#This Row],[Embarked]]="C",1,0)</f>
        <v>1</v>
      </c>
      <c r="O632">
        <f>IF(Table1342[[#This Row],[Sex]]="male",1,0)</f>
        <v>1</v>
      </c>
      <c r="P632">
        <v>1</v>
      </c>
      <c r="W632" s="5">
        <v>-0.34249220599849761</v>
      </c>
      <c r="X632" s="5">
        <v>0.4254211878740094</v>
      </c>
      <c r="Y632" s="5">
        <v>-1.359943929564311</v>
      </c>
      <c r="Z632" s="6">
        <f>IF(W632&lt;0,0,W632)</f>
        <v>0</v>
      </c>
      <c r="AA632" s="6">
        <f>IF(X632&lt;0,0,X632)</f>
        <v>0.4254211878740094</v>
      </c>
      <c r="AB632" s="5">
        <f t="shared" si="9"/>
        <v>0</v>
      </c>
      <c r="AC632" s="6">
        <f>Z632+AA632</f>
        <v>0.4254211878740094</v>
      </c>
      <c r="AD632" s="6">
        <f>(Table134[[#This Row],[Survived]]-AC632)^2</f>
        <v>0.18098318709213321</v>
      </c>
      <c r="AK632" s="16"/>
      <c r="AL632" s="16"/>
      <c r="AM632" s="16"/>
      <c r="AN632" s="17"/>
      <c r="AO632" s="17"/>
      <c r="AP632" s="16"/>
      <c r="AQ632" s="17"/>
      <c r="AR632" s="17"/>
    </row>
    <row r="633" spans="1:44" x14ac:dyDescent="0.2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Table1342[[#This Row],[Age]]/$E$1</f>
        <v>0.2</v>
      </c>
      <c r="J633" s="6">
        <f>LOG10(Table1342[[#This Row],[Fare]]+1)</f>
        <v>1.4313637641589874</v>
      </c>
      <c r="K633">
        <f>IF(Table1342[[#This Row],[Pclass]]=1,1,0)</f>
        <v>0</v>
      </c>
      <c r="L633">
        <f>IF(Table1342[[#This Row],[Pclass]]=2,1,0)</f>
        <v>1</v>
      </c>
      <c r="M633">
        <f>IF(Table1342[[#This Row],[Embarked]]="S",1,0)</f>
        <v>1</v>
      </c>
      <c r="N633">
        <f>IF(Table1342[[#This Row],[Embarked]]="C",1,0)</f>
        <v>0</v>
      </c>
      <c r="O633">
        <f>IF(Table1342[[#This Row],[Sex]]="male",1,0)</f>
        <v>1</v>
      </c>
      <c r="P633">
        <v>1</v>
      </c>
      <c r="W633" s="5">
        <v>-0.25181739051902419</v>
      </c>
      <c r="X633" s="5">
        <v>0.32134096534763096</v>
      </c>
      <c r="Y633" s="5">
        <v>8.1863910592058831E-2</v>
      </c>
      <c r="Z633" s="6">
        <f>IF(W633&lt;0,0,W633)</f>
        <v>0</v>
      </c>
      <c r="AA633" s="6">
        <f>IF(X633&lt;0,0,X633)</f>
        <v>0.32134096534763096</v>
      </c>
      <c r="AB633" s="5">
        <f t="shared" si="9"/>
        <v>8.1863910592058831E-2</v>
      </c>
      <c r="AC633" s="6">
        <f>Z633+AA633</f>
        <v>0.32134096534763096</v>
      </c>
      <c r="AD633" s="6">
        <f>(Table134[[#This Row],[Survived]]-AC633)^2</f>
        <v>0.10326001601054736</v>
      </c>
      <c r="AK633" s="16"/>
      <c r="AL633" s="16"/>
      <c r="AM633" s="16"/>
      <c r="AN633" s="17"/>
      <c r="AO633" s="17"/>
      <c r="AP633" s="16"/>
      <c r="AQ633" s="17"/>
      <c r="AR633" s="17"/>
    </row>
    <row r="634" spans="1:44" x14ac:dyDescent="0.2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Table1342[[#This Row],[Age]]/$E$1</f>
        <v>0.3125</v>
      </c>
      <c r="J634" s="6">
        <f>LOG10(Table1342[[#This Row],[Fare]]+1)</f>
        <v>0.94918501031343461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1</v>
      </c>
      <c r="N634">
        <f>IF(Table1342[[#This Row],[Embarked]]="C",1,0)</f>
        <v>0</v>
      </c>
      <c r="O634">
        <f>IF(Table1342[[#This Row],[Sex]]="male",1,0)</f>
        <v>1</v>
      </c>
      <c r="P634">
        <v>1</v>
      </c>
      <c r="W634" s="5">
        <v>-0.58910708665075018</v>
      </c>
      <c r="X634" s="5">
        <v>0.15599618304967167</v>
      </c>
      <c r="Y634" s="5">
        <v>-1.0628382756152008</v>
      </c>
      <c r="Z634" s="6">
        <f>IF(W634&lt;0,0,W634)</f>
        <v>0</v>
      </c>
      <c r="AA634" s="6">
        <f>IF(X634&lt;0,0,X634)</f>
        <v>0.15599618304967167</v>
      </c>
      <c r="AB634" s="5">
        <f t="shared" si="9"/>
        <v>0</v>
      </c>
      <c r="AC634" s="6">
        <f>Z634+AA634</f>
        <v>0.15599618304967167</v>
      </c>
      <c r="AD634" s="6">
        <f>(Table134[[#This Row],[Survived]]-AC634)^2</f>
        <v>2.433480912606667E-2</v>
      </c>
      <c r="AK634" s="16"/>
      <c r="AL634" s="16"/>
      <c r="AM634" s="16"/>
      <c r="AN634" s="17"/>
      <c r="AO634" s="17"/>
      <c r="AP634" s="16"/>
      <c r="AQ634" s="17"/>
      <c r="AR634" s="17"/>
    </row>
    <row r="635" spans="1:44" x14ac:dyDescent="0.2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Table1342[[#This Row],[Age]]/$E$1</f>
        <v>0.48749999999999999</v>
      </c>
      <c r="J635" s="6">
        <f>LOG10(Table1342[[#This Row],[Fare]]+1)</f>
        <v>1.146128035678238</v>
      </c>
      <c r="K635">
        <f>IF(Table1342[[#This Row],[Pclass]]=1,1,0)</f>
        <v>0</v>
      </c>
      <c r="L635">
        <f>IF(Table1342[[#This Row],[Pclass]]=2,1,0)</f>
        <v>1</v>
      </c>
      <c r="M635">
        <f>IF(Table1342[[#This Row],[Embarked]]="S",1,0)</f>
        <v>1</v>
      </c>
      <c r="N635">
        <f>IF(Table1342[[#This Row],[Embarked]]="C",1,0)</f>
        <v>0</v>
      </c>
      <c r="O635">
        <f>IF(Table1342[[#This Row],[Sex]]="male",1,0)</f>
        <v>1</v>
      </c>
      <c r="P635">
        <v>1</v>
      </c>
      <c r="W635" s="5">
        <v>3.9528519961883612E-3</v>
      </c>
      <c r="X635" s="5">
        <v>2.2333449969055841E-2</v>
      </c>
      <c r="Y635" s="5">
        <v>6.8041064252699124E-2</v>
      </c>
      <c r="Z635" s="6">
        <f>IF(W635&lt;0,0,W635)</f>
        <v>3.9528519961883612E-3</v>
      </c>
      <c r="AA635" s="6">
        <f>IF(X635&lt;0,0,X635)</f>
        <v>2.2333449969055841E-2</v>
      </c>
      <c r="AB635" s="5">
        <f t="shared" si="9"/>
        <v>6.8041064252699124E-2</v>
      </c>
      <c r="AC635" s="6">
        <f>Z635+AA635</f>
        <v>2.6286301965244202E-2</v>
      </c>
      <c r="AD635" s="6">
        <f>(Table134[[#This Row],[Survived]]-AC635)^2</f>
        <v>6.9096967100800116E-4</v>
      </c>
      <c r="AK635" s="16"/>
      <c r="AL635" s="16"/>
      <c r="AM635" s="16"/>
      <c r="AN635" s="17"/>
      <c r="AO635" s="17"/>
      <c r="AP635" s="16"/>
      <c r="AQ635" s="17"/>
      <c r="AR635" s="17"/>
    </row>
    <row r="636" spans="1:44" x14ac:dyDescent="0.2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Table1342[[#This Row],[Age]]/$E$1</f>
        <v>0.61250000000000004</v>
      </c>
      <c r="J636" s="6">
        <f>LOG10(Table1342[[#This Row],[Fare]]+1)</f>
        <v>1.4302234517870693</v>
      </c>
      <c r="K636">
        <f>IF(Table1342[[#This Row],[Pclass]]=1,1,0)</f>
        <v>1</v>
      </c>
      <c r="L636">
        <f>IF(Table1342[[#This Row],[Pclass]]=2,1,0)</f>
        <v>0</v>
      </c>
      <c r="M636">
        <f>IF(Table1342[[#This Row],[Embarked]]="S",1,0)</f>
        <v>1</v>
      </c>
      <c r="N636">
        <f>IF(Table1342[[#This Row],[Embarked]]="C",1,0)</f>
        <v>0</v>
      </c>
      <c r="O636">
        <f>IF(Table1342[[#This Row],[Sex]]="male",1,0)</f>
        <v>0</v>
      </c>
      <c r="P636">
        <v>1</v>
      </c>
      <c r="W636" s="5">
        <v>0.56407017907195389</v>
      </c>
      <c r="X636" s="5">
        <v>0.44133011064654154</v>
      </c>
      <c r="Y636" s="5">
        <v>-0.6015544298159361</v>
      </c>
      <c r="Z636" s="6">
        <f>IF(W636&lt;0,0,W636)</f>
        <v>0.56407017907195389</v>
      </c>
      <c r="AA636" s="6">
        <f>IF(X636&lt;0,0,X636)</f>
        <v>0.44133011064654154</v>
      </c>
      <c r="AB636" s="5">
        <f t="shared" si="9"/>
        <v>0</v>
      </c>
      <c r="AC636" s="6">
        <f>Z636+AA636</f>
        <v>1.0054002897184955</v>
      </c>
      <c r="AD636" s="6">
        <f>(Table134[[#This Row],[Survived]]-AC636)^2</f>
        <v>2.9163129043688077E-5</v>
      </c>
      <c r="AK636" s="16"/>
      <c r="AL636" s="16"/>
      <c r="AM636" s="16"/>
      <c r="AN636" s="17"/>
      <c r="AO636" s="17"/>
      <c r="AP636" s="16"/>
      <c r="AQ636" s="17"/>
      <c r="AR636" s="17"/>
    </row>
    <row r="637" spans="1:44" x14ac:dyDescent="0.2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Table1342[[#This Row],[Age]]/$E$1</f>
        <v>0.38750000000000001</v>
      </c>
      <c r="J637" s="6">
        <f>LOG10(Table1342[[#This Row],[Fare]]+1)</f>
        <v>0.98602338701450321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1</v>
      </c>
      <c r="N637">
        <f>IF(Table1342[[#This Row],[Embarked]]="C",1,0)</f>
        <v>0</v>
      </c>
      <c r="O637">
        <f>IF(Table1342[[#This Row],[Sex]]="male",1,0)</f>
        <v>0</v>
      </c>
      <c r="P637">
        <v>1</v>
      </c>
      <c r="W637" s="5">
        <v>0.15231107514654457</v>
      </c>
      <c r="X637" s="5">
        <v>0.28720016294948952</v>
      </c>
      <c r="Y637" s="5">
        <v>-0.63289470687519644</v>
      </c>
      <c r="Z637" s="6">
        <f>IF(W637&lt;0,0,W637)</f>
        <v>0.15231107514654457</v>
      </c>
      <c r="AA637" s="6">
        <f>IF(X637&lt;0,0,X637)</f>
        <v>0.28720016294948952</v>
      </c>
      <c r="AB637" s="5">
        <f t="shared" si="9"/>
        <v>0</v>
      </c>
      <c r="AC637" s="6">
        <f>Z637+AA637</f>
        <v>0.4395112380960341</v>
      </c>
      <c r="AD637" s="6">
        <f>(Table134[[#This Row],[Survived]]-AC637)^2</f>
        <v>0.31414765222064056</v>
      </c>
      <c r="AK637" s="16"/>
      <c r="AL637" s="16"/>
      <c r="AM637" s="16"/>
      <c r="AN637" s="17"/>
      <c r="AO637" s="17"/>
      <c r="AP637" s="16"/>
      <c r="AQ637" s="17"/>
      <c r="AR637" s="17"/>
    </row>
    <row r="638" spans="1:44" x14ac:dyDescent="0.2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Table1342[[#This Row],[Age]]/$E$1</f>
        <v>0.375</v>
      </c>
      <c r="J638" s="6">
        <f>LOG10(Table1342[[#This Row],[Fare]]+1)</f>
        <v>0.91535761741483168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>
        <f>IF(Table1342[[#This Row],[Sex]]="male",1,0)</f>
        <v>1</v>
      </c>
      <c r="P638">
        <v>1</v>
      </c>
      <c r="W638" s="5">
        <v>-0.65553169488734153</v>
      </c>
      <c r="X638" s="5">
        <v>0.20849046856888853</v>
      </c>
      <c r="Y638" s="5">
        <v>-1.1629969541006293</v>
      </c>
      <c r="Z638" s="6">
        <f>IF(W638&lt;0,0,W638)</f>
        <v>0</v>
      </c>
      <c r="AA638" s="6">
        <f>IF(X638&lt;0,0,X638)</f>
        <v>0.20849046856888853</v>
      </c>
      <c r="AB638" s="5">
        <f t="shared" si="9"/>
        <v>0</v>
      </c>
      <c r="AC638" s="6">
        <f>Z638+AA638</f>
        <v>0.20849046856888853</v>
      </c>
      <c r="AD638" s="6">
        <f>(Table134[[#This Row],[Survived]]-AC638)^2</f>
        <v>4.3468275484074698E-2</v>
      </c>
      <c r="AK638" s="16"/>
      <c r="AL638" s="16"/>
      <c r="AM638" s="16"/>
      <c r="AN638" s="17"/>
      <c r="AO638" s="17"/>
      <c r="AP638" s="16"/>
      <c r="AQ638" s="17"/>
      <c r="AR638" s="17"/>
    </row>
    <row r="639" spans="1:44" x14ac:dyDescent="0.2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Table1342[[#This Row],[Age]]/$E$1</f>
        <v>0.375</v>
      </c>
      <c r="J639" s="6">
        <f>LOG10(Table1342[[#This Row],[Fare]]+1)</f>
        <v>1.4005379893919461</v>
      </c>
      <c r="K639">
        <f>IF(Table1342[[#This Row],[Pclass]]=1,1,0)</f>
        <v>0</v>
      </c>
      <c r="L639">
        <f>IF(Table1342[[#This Row],[Pclass]]=2,1,0)</f>
        <v>0</v>
      </c>
      <c r="M639">
        <f>IF(Table1342[[#This Row],[Embarked]]="S",1,0)</f>
        <v>1</v>
      </c>
      <c r="N639">
        <f>IF(Table1342[[#This Row],[Embarked]]="C",1,0)</f>
        <v>0</v>
      </c>
      <c r="O639">
        <f>IF(Table1342[[#This Row],[Sex]]="male",1,0)</f>
        <v>0</v>
      </c>
      <c r="P639">
        <v>1</v>
      </c>
      <c r="W639" s="5">
        <v>9.83142777952737E-2</v>
      </c>
      <c r="X639" s="5">
        <v>0.26737128069236038</v>
      </c>
      <c r="Y639" s="5">
        <v>-0.5504647090118282</v>
      </c>
      <c r="Z639" s="6">
        <f>IF(W639&lt;0,0,W639)</f>
        <v>9.83142777952737E-2</v>
      </c>
      <c r="AA639" s="6">
        <f>IF(X639&lt;0,0,X639)</f>
        <v>0.26737128069236038</v>
      </c>
      <c r="AB639" s="5">
        <f t="shared" si="9"/>
        <v>0</v>
      </c>
      <c r="AC639" s="6">
        <f>Z639+AA639</f>
        <v>0.36568555848763407</v>
      </c>
      <c r="AD639" s="6">
        <f>(Table134[[#This Row],[Survived]]-AC639)^2</f>
        <v>0.13372592768641284</v>
      </c>
      <c r="AK639" s="16"/>
      <c r="AL639" s="16"/>
      <c r="AM639" s="16"/>
      <c r="AN639" s="17"/>
      <c r="AO639" s="17"/>
      <c r="AP639" s="16"/>
      <c r="AQ639" s="17"/>
      <c r="AR639" s="17"/>
    </row>
    <row r="640" spans="1:44" x14ac:dyDescent="0.2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Table1342[[#This Row],[Age]]/$E$1</f>
        <v>0.42499999999999999</v>
      </c>
      <c r="J640" s="6">
        <f>LOG10(Table1342[[#This Row],[Fare]]+1)</f>
        <v>1.146128035678238</v>
      </c>
      <c r="K640">
        <f>IF(Table1342[[#This Row],[Pclass]]=1,1,0)</f>
        <v>0</v>
      </c>
      <c r="L640">
        <f>IF(Table1342[[#This Row],[Pclass]]=2,1,0)</f>
        <v>1</v>
      </c>
      <c r="M640">
        <f>IF(Table1342[[#This Row],[Embarked]]="S",1,0)</f>
        <v>1</v>
      </c>
      <c r="N640">
        <f>IF(Table1342[[#This Row],[Embarked]]="C",1,0)</f>
        <v>0</v>
      </c>
      <c r="O640">
        <f>IF(Table1342[[#This Row],[Sex]]="male",1,0)</f>
        <v>1</v>
      </c>
      <c r="P640">
        <v>1</v>
      </c>
      <c r="W640" s="5">
        <v>-4.2526344544133149E-2</v>
      </c>
      <c r="X640" s="5">
        <v>8.2945253927700191E-2</v>
      </c>
      <c r="Y640" s="5">
        <v>9.842145129189811E-2</v>
      </c>
      <c r="Z640" s="6">
        <f>IF(W640&lt;0,0,W640)</f>
        <v>0</v>
      </c>
      <c r="AA640" s="6">
        <f>IF(X640&lt;0,0,X640)</f>
        <v>8.2945253927700191E-2</v>
      </c>
      <c r="AB640" s="5">
        <f t="shared" si="9"/>
        <v>9.842145129189811E-2</v>
      </c>
      <c r="AC640" s="6">
        <f>Z640+AA640</f>
        <v>8.2945253927700191E-2</v>
      </c>
      <c r="AD640" s="6">
        <f>(Table134[[#This Row],[Survived]]-AC640)^2</f>
        <v>6.8799151491306639E-3</v>
      </c>
      <c r="AK640" s="16"/>
      <c r="AL640" s="16"/>
      <c r="AM640" s="16"/>
      <c r="AN640" s="17"/>
      <c r="AO640" s="17"/>
      <c r="AP640" s="16"/>
      <c r="AQ640" s="17"/>
      <c r="AR640" s="17"/>
    </row>
    <row r="641" spans="1:44" x14ac:dyDescent="0.2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Table1342[[#This Row],[Age]]/$E$1</f>
        <v>0.38750000000000001</v>
      </c>
      <c r="J641" s="6">
        <f>LOG10(Table1342[[#This Row],[Fare]]+1)</f>
        <v>1.4353665066126613</v>
      </c>
      <c r="K641">
        <f>IF(Table1342[[#This Row],[Pclass]]=1,1,0)</f>
        <v>0</v>
      </c>
      <c r="L641">
        <f>IF(Table1342[[#This Row],[Pclass]]=2,1,0)</f>
        <v>1</v>
      </c>
      <c r="M641">
        <f>IF(Table1342[[#This Row],[Embarked]]="S",1,0)</f>
        <v>1</v>
      </c>
      <c r="N641">
        <f>IF(Table1342[[#This Row],[Embarked]]="C",1,0)</f>
        <v>0</v>
      </c>
      <c r="O641">
        <f>IF(Table1342[[#This Row],[Sex]]="male",1,0)</f>
        <v>0</v>
      </c>
      <c r="P641">
        <v>1</v>
      </c>
      <c r="W641" s="5">
        <v>0.59437976157710215</v>
      </c>
      <c r="X641" s="5">
        <v>0.27982236757452889</v>
      </c>
      <c r="Y641" s="5">
        <v>0.73097455529954414</v>
      </c>
      <c r="Z641" s="6">
        <f>IF(W641&lt;0,0,W641)</f>
        <v>0.59437976157710215</v>
      </c>
      <c r="AA641" s="6">
        <f>IF(X641&lt;0,0,X641)</f>
        <v>0.27982236757452889</v>
      </c>
      <c r="AB641" s="5">
        <f t="shared" si="9"/>
        <v>0.73097455529954414</v>
      </c>
      <c r="AC641" s="6">
        <f>Z641+AA641</f>
        <v>0.87420212915163109</v>
      </c>
      <c r="AD641" s="6">
        <f>(Table134[[#This Row],[Survived]]-AC641)^2</f>
        <v>1.5825104309982903E-2</v>
      </c>
      <c r="AK641" s="16"/>
      <c r="AL641" s="16"/>
      <c r="AM641" s="16"/>
      <c r="AN641" s="17"/>
      <c r="AO641" s="17"/>
      <c r="AP641" s="16"/>
      <c r="AQ641" s="17"/>
      <c r="AR641" s="17"/>
    </row>
    <row r="642" spans="1:44" x14ac:dyDescent="0.2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Table1342[[#This Row],[Age]]/$E$1</f>
        <v>0.13750000000000001</v>
      </c>
      <c r="J642" s="6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>
        <f>IF(Table1342[[#This Row],[Sex]]="male",1,0)</f>
        <v>1</v>
      </c>
      <c r="P642">
        <v>1</v>
      </c>
      <c r="W642" s="5">
        <v>-0.59259562199050986</v>
      </c>
      <c r="X642" s="5">
        <v>0.70235715671687604</v>
      </c>
      <c r="Y642" s="5">
        <v>-0.73029512002709929</v>
      </c>
      <c r="Z642" s="6">
        <f>IF(W642&lt;0,0,W642)</f>
        <v>0</v>
      </c>
      <c r="AA642" s="6">
        <f>IF(X642&lt;0,0,X642)</f>
        <v>0.70235715671687604</v>
      </c>
      <c r="AB642" s="5">
        <f t="shared" si="9"/>
        <v>0</v>
      </c>
      <c r="AC642" s="6">
        <f>Z642+AA642</f>
        <v>0.70235715671687604</v>
      </c>
      <c r="AD642" s="6">
        <f>(Table134[[#This Row],[Survived]]-AC642)^2</f>
        <v>8.859126215766229E-2</v>
      </c>
      <c r="AK642" s="16"/>
      <c r="AL642" s="16"/>
      <c r="AM642" s="16"/>
      <c r="AN642" s="17"/>
      <c r="AO642" s="17"/>
      <c r="AP642" s="16"/>
      <c r="AQ642" s="17"/>
      <c r="AR642" s="17"/>
    </row>
    <row r="643" spans="1:44" x14ac:dyDescent="0.2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Table1342[[#This Row],[Age]]/$E$1</f>
        <v>5.2499999999999995E-3</v>
      </c>
      <c r="J643" s="6">
        <f>LOG10(Table1342[[#This Row],[Fare]]+1)</f>
        <v>0.97848637903110569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0</v>
      </c>
      <c r="N643">
        <f>IF(Table1342[[#This Row],[Embarked]]="C",1,0)</f>
        <v>1</v>
      </c>
      <c r="O643">
        <f>IF(Table1342[[#This Row],[Sex]]="male",1,0)</f>
        <v>1</v>
      </c>
      <c r="P643">
        <v>1</v>
      </c>
      <c r="W643" s="5">
        <v>-0.97242723737469039</v>
      </c>
      <c r="X643" s="5">
        <v>0.58834532684507201</v>
      </c>
      <c r="Y643" s="5">
        <v>-0.85936486297737757</v>
      </c>
      <c r="Z643" s="6">
        <f>IF(W643&lt;0,0,W643)</f>
        <v>0</v>
      </c>
      <c r="AA643" s="6">
        <f>IF(X643&lt;0,0,X643)</f>
        <v>0.58834532684507201</v>
      </c>
      <c r="AB643" s="5">
        <f t="shared" si="9"/>
        <v>0</v>
      </c>
      <c r="AC643" s="6">
        <f>Z643+AA643</f>
        <v>0.58834532684507201</v>
      </c>
      <c r="AD643" s="6">
        <f>(Table134[[#This Row],[Survived]]-AC643)^2</f>
        <v>0.1694595699302906</v>
      </c>
      <c r="AK643" s="16"/>
      <c r="AL643" s="16"/>
      <c r="AM643" s="16"/>
      <c r="AN643" s="17"/>
      <c r="AO643" s="17"/>
      <c r="AP643" s="16"/>
      <c r="AQ643" s="17"/>
      <c r="AR643" s="17"/>
    </row>
    <row r="644" spans="1:44" x14ac:dyDescent="0.2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Table1342[[#This Row],[Age]]/$E$1</f>
        <v>0.33750000000000002</v>
      </c>
      <c r="J644" s="6">
        <f>LOG10(Table1342[[#This Row],[Fare]]+1)</f>
        <v>0.90173069172921871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>
        <f>IF(Table1342[[#This Row],[Sex]]="male",1,0)</f>
        <v>1</v>
      </c>
      <c r="P644">
        <v>1</v>
      </c>
      <c r="W644" s="5">
        <v>-0.56353358628831618</v>
      </c>
      <c r="X644" s="5">
        <v>0.12839194067310367</v>
      </c>
      <c r="Y644" s="5">
        <v>-1.0540401207409202</v>
      </c>
      <c r="Z644" s="6">
        <f>IF(W644&lt;0,0,W644)</f>
        <v>0</v>
      </c>
      <c r="AA644" s="6">
        <f>IF(X644&lt;0,0,X644)</f>
        <v>0.12839194067310367</v>
      </c>
      <c r="AB644" s="5">
        <f t="shared" si="9"/>
        <v>0</v>
      </c>
      <c r="AC644" s="6">
        <f>Z644+AA644</f>
        <v>0.12839194067310367</v>
      </c>
      <c r="AD644" s="6">
        <f>(Table134[[#This Row],[Survived]]-AC644)^2</f>
        <v>0.75970060908359849</v>
      </c>
      <c r="AK644" s="16"/>
      <c r="AL644" s="16"/>
      <c r="AM644" s="16"/>
      <c r="AN644" s="17"/>
      <c r="AO644" s="17"/>
      <c r="AP644" s="16"/>
      <c r="AQ644" s="17"/>
      <c r="AR644" s="17"/>
    </row>
    <row r="645" spans="1:44" x14ac:dyDescent="0.2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Table1342[[#This Row],[Age]]/$E$1</f>
        <v>0.38750000000000001</v>
      </c>
      <c r="J645" s="6">
        <f>LOG10(Table1342[[#This Row],[Fare]]+1)</f>
        <v>0.94324712513786169</v>
      </c>
      <c r="K645">
        <f>IF(Table1342[[#This Row],[Pclass]]=1,1,0)</f>
        <v>0</v>
      </c>
      <c r="L645">
        <f>IF(Table1342[[#This Row],[Pclass]]=2,1,0)</f>
        <v>0</v>
      </c>
      <c r="M645">
        <f>IF(Table1342[[#This Row],[Embarked]]="S",1,0)</f>
        <v>1</v>
      </c>
      <c r="N645">
        <f>IF(Table1342[[#This Row],[Embarked]]="C",1,0)</f>
        <v>0</v>
      </c>
      <c r="O645">
        <f>IF(Table1342[[#This Row],[Sex]]="male",1,0)</f>
        <v>1</v>
      </c>
      <c r="P645">
        <v>1</v>
      </c>
      <c r="W645" s="5">
        <v>-0.53245842629182993</v>
      </c>
      <c r="X645" s="5">
        <v>8.2841646680664016E-2</v>
      </c>
      <c r="Y645" s="5">
        <v>-1.096673260352002</v>
      </c>
      <c r="Z645" s="6">
        <f>IF(W645&lt;0,0,W645)</f>
        <v>0</v>
      </c>
      <c r="AA645" s="6">
        <f>IF(X645&lt;0,0,X645)</f>
        <v>8.2841646680664016E-2</v>
      </c>
      <c r="AB645" s="5">
        <f t="shared" ref="AB645:AB708" si="10">IF(Y645&lt;0,0,Y645)</f>
        <v>0</v>
      </c>
      <c r="AC645" s="6">
        <f>Z645+AA645</f>
        <v>8.2841646680664016E-2</v>
      </c>
      <c r="AD645" s="6">
        <f>(Table134[[#This Row],[Survived]]-AC645)^2</f>
        <v>6.8627384247639716E-3</v>
      </c>
      <c r="AK645" s="16"/>
      <c r="AL645" s="16"/>
      <c r="AM645" s="16"/>
      <c r="AN645" s="17"/>
      <c r="AO645" s="17"/>
      <c r="AP645" s="16"/>
      <c r="AQ645" s="17"/>
      <c r="AR645" s="17"/>
    </row>
    <row r="646" spans="1:44" x14ac:dyDescent="0.2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Table1342[[#This Row],[Age]]/$E$1</f>
        <v>0.48749999999999999</v>
      </c>
      <c r="J646" s="6">
        <f>LOG10(Table1342[[#This Row],[Fare]]+1)</f>
        <v>0</v>
      </c>
      <c r="K646">
        <f>IF(Table1342[[#This Row],[Pclass]]=1,1,0)</f>
        <v>1</v>
      </c>
      <c r="L646">
        <f>IF(Table1342[[#This Row],[Pclass]]=2,1,0)</f>
        <v>0</v>
      </c>
      <c r="M646">
        <f>IF(Table1342[[#This Row],[Embarked]]="S",1,0)</f>
        <v>1</v>
      </c>
      <c r="N646">
        <f>IF(Table1342[[#This Row],[Embarked]]="C",1,0)</f>
        <v>0</v>
      </c>
      <c r="O646">
        <f>IF(Table1342[[#This Row],[Sex]]="male",1,0)</f>
        <v>1</v>
      </c>
      <c r="P646">
        <v>1</v>
      </c>
      <c r="W646" s="5">
        <v>-9.526474047486827E-3</v>
      </c>
      <c r="X646" s="5">
        <v>0.25997110335289553</v>
      </c>
      <c r="Y646" s="5">
        <v>-0.39203684521995691</v>
      </c>
      <c r="Z646" s="6">
        <f>IF(W646&lt;0,0,W646)</f>
        <v>0</v>
      </c>
      <c r="AA646" s="6">
        <f>IF(X646&lt;0,0,X646)</f>
        <v>0.25997110335289553</v>
      </c>
      <c r="AB646" s="5">
        <f t="shared" si="10"/>
        <v>0</v>
      </c>
      <c r="AC646" s="6">
        <f>Z646+AA646</f>
        <v>0.25997110335289553</v>
      </c>
      <c r="AD646" s="6">
        <f>(Table134[[#This Row],[Survived]]-AC646)^2</f>
        <v>6.7584974578521889E-2</v>
      </c>
      <c r="AK646" s="16"/>
      <c r="AL646" s="16"/>
      <c r="AM646" s="16"/>
      <c r="AN646" s="17"/>
      <c r="AO646" s="17"/>
      <c r="AP646" s="16"/>
      <c r="AQ646" s="17"/>
      <c r="AR646" s="17"/>
    </row>
    <row r="647" spans="1:44" x14ac:dyDescent="0.2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Table1342[[#This Row],[Age]]/$E$1</f>
        <v>0.22500000000000001</v>
      </c>
      <c r="J647" s="6">
        <f>LOG10(Table1342[[#This Row],[Fare]]+1)</f>
        <v>0.94324712513786169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1</v>
      </c>
      <c r="N647">
        <f>IF(Table1342[[#This Row],[Embarked]]="C",1,0)</f>
        <v>0</v>
      </c>
      <c r="O647">
        <f>IF(Table1342[[#This Row],[Sex]]="male",1,0)</f>
        <v>0</v>
      </c>
      <c r="P647">
        <v>1</v>
      </c>
      <c r="W647" s="5">
        <v>3.7758716431706793E-2</v>
      </c>
      <c r="X647" s="5">
        <v>0.44176251471528122</v>
      </c>
      <c r="Y647" s="5">
        <v>-0.53502067681924381</v>
      </c>
      <c r="Z647" s="6">
        <f>IF(W647&lt;0,0,W647)</f>
        <v>3.7758716431706793E-2</v>
      </c>
      <c r="AA647" s="6">
        <f>IF(X647&lt;0,0,X647)</f>
        <v>0.44176251471528122</v>
      </c>
      <c r="AB647" s="5">
        <f t="shared" si="10"/>
        <v>0</v>
      </c>
      <c r="AC647" s="6">
        <f>Z647+AA647</f>
        <v>0.47952123114698803</v>
      </c>
      <c r="AD647" s="6">
        <f>(Table134[[#This Row],[Survived]]-AC647)^2</f>
        <v>0.22994061112072312</v>
      </c>
      <c r="AK647" s="16"/>
      <c r="AL647" s="16"/>
      <c r="AM647" s="16"/>
      <c r="AN647" s="17"/>
      <c r="AO647" s="17"/>
      <c r="AP647" s="16"/>
      <c r="AQ647" s="17"/>
      <c r="AR647" s="17"/>
    </row>
    <row r="648" spans="1:44" x14ac:dyDescent="0.2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Table1342[[#This Row],[Age]]/$E$1</f>
        <v>0.48749999999999999</v>
      </c>
      <c r="J648" s="6">
        <f>LOG10(Table1342[[#This Row],[Fare]]+1)</f>
        <v>1.146128035678238</v>
      </c>
      <c r="K648">
        <f>IF(Table1342[[#This Row],[Pclass]]=1,1,0)</f>
        <v>0</v>
      </c>
      <c r="L648">
        <f>IF(Table1342[[#This Row],[Pclass]]=2,1,0)</f>
        <v>1</v>
      </c>
      <c r="M648">
        <f>IF(Table1342[[#This Row],[Embarked]]="S",1,0)</f>
        <v>1</v>
      </c>
      <c r="N648">
        <f>IF(Table1342[[#This Row],[Embarked]]="C",1,0)</f>
        <v>0</v>
      </c>
      <c r="O648">
        <f>IF(Table1342[[#This Row],[Sex]]="male",1,0)</f>
        <v>1</v>
      </c>
      <c r="P648">
        <v>1</v>
      </c>
      <c r="W648" s="5">
        <v>3.9528519961883612E-3</v>
      </c>
      <c r="X648" s="5">
        <v>2.2333449969055841E-2</v>
      </c>
      <c r="Y648" s="5">
        <v>6.8041064252699124E-2</v>
      </c>
      <c r="Z648" s="6">
        <f>IF(W648&lt;0,0,W648)</f>
        <v>3.9528519961883612E-3</v>
      </c>
      <c r="AA648" s="6">
        <f>IF(X648&lt;0,0,X648)</f>
        <v>2.2333449969055841E-2</v>
      </c>
      <c r="AB648" s="5">
        <f t="shared" si="10"/>
        <v>6.8041064252699124E-2</v>
      </c>
      <c r="AC648" s="6">
        <f>Z648+AA648</f>
        <v>2.6286301965244202E-2</v>
      </c>
      <c r="AD648" s="6">
        <f>(Table134[[#This Row],[Survived]]-AC648)^2</f>
        <v>6.9096967100800116E-4</v>
      </c>
      <c r="AK648" s="16"/>
      <c r="AL648" s="16"/>
      <c r="AM648" s="16"/>
      <c r="AN648" s="17"/>
      <c r="AO648" s="17"/>
      <c r="AP648" s="16"/>
      <c r="AQ648" s="17"/>
      <c r="AR648" s="17"/>
    </row>
    <row r="649" spans="1:44" x14ac:dyDescent="0.2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Table1342[[#This Row],[Age]]/$E$1</f>
        <v>0.41249999999999998</v>
      </c>
      <c r="J649" s="6">
        <f>LOG10(Table1342[[#This Row],[Fare]]+1)</f>
        <v>1.7331972651065695</v>
      </c>
      <c r="K649">
        <f>IF(Table1342[[#This Row],[Pclass]]=1,1,0)</f>
        <v>1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>
        <f>IF(Table1342[[#This Row],[Sex]]="male",1,0)</f>
        <v>0</v>
      </c>
      <c r="P649">
        <v>1</v>
      </c>
      <c r="W649" s="5">
        <v>0.41968313463807694</v>
      </c>
      <c r="X649" s="5">
        <v>0.57863389257204756</v>
      </c>
      <c r="Y649" s="5">
        <v>-0.53051186966336183</v>
      </c>
      <c r="Z649" s="6">
        <f>IF(W649&lt;0,0,W649)</f>
        <v>0.41968313463807694</v>
      </c>
      <c r="AA649" s="6">
        <f>IF(X649&lt;0,0,X649)</f>
        <v>0.57863389257204756</v>
      </c>
      <c r="AB649" s="5">
        <f t="shared" si="10"/>
        <v>0</v>
      </c>
      <c r="AC649" s="6">
        <f>Z649+AA649</f>
        <v>0.9983170272101245</v>
      </c>
      <c r="AD649" s="6">
        <f>(Table134[[#This Row],[Survived]]-AC649)^2</f>
        <v>2.8323974114613346E-6</v>
      </c>
      <c r="AK649" s="16"/>
      <c r="AL649" s="16"/>
      <c r="AM649" s="16"/>
      <c r="AN649" s="17"/>
      <c r="AO649" s="17"/>
      <c r="AP649" s="16"/>
      <c r="AQ649" s="17"/>
      <c r="AR649" s="17"/>
    </row>
    <row r="650" spans="1:44" x14ac:dyDescent="0.2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Table1342[[#This Row],[Age]]/$E$1</f>
        <v>0.32500000000000001</v>
      </c>
      <c r="J650" s="6">
        <f>LOG10(Table1342[[#This Row],[Fare]]+1)</f>
        <v>0.94877961373782271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1</v>
      </c>
      <c r="N650">
        <f>IF(Table1342[[#This Row],[Embarked]]="C",1,0)</f>
        <v>0</v>
      </c>
      <c r="O650">
        <f>IF(Table1342[[#This Row],[Sex]]="male",1,0)</f>
        <v>1</v>
      </c>
      <c r="P650">
        <v>1</v>
      </c>
      <c r="W650" s="5">
        <v>-0.57975160247343205</v>
      </c>
      <c r="X650" s="5">
        <v>0.14384512227307611</v>
      </c>
      <c r="Y650" s="5">
        <v>-1.0687353770297126</v>
      </c>
      <c r="Z650" s="6">
        <f>IF(W650&lt;0,0,W650)</f>
        <v>0</v>
      </c>
      <c r="AA650" s="6">
        <f>IF(X650&lt;0,0,X650)</f>
        <v>0.14384512227307611</v>
      </c>
      <c r="AB650" s="5">
        <f t="shared" si="10"/>
        <v>0</v>
      </c>
      <c r="AC650" s="6">
        <f>Z650+AA650</f>
        <v>0.14384512227307611</v>
      </c>
      <c r="AD650" s="6">
        <f>(Table134[[#This Row],[Survived]]-AC650)^2</f>
        <v>2.0691419201756215E-2</v>
      </c>
      <c r="AK650" s="16"/>
      <c r="AL650" s="16"/>
      <c r="AM650" s="16"/>
      <c r="AN650" s="17"/>
      <c r="AO650" s="17"/>
      <c r="AP650" s="16"/>
      <c r="AQ650" s="17"/>
      <c r="AR650" s="17"/>
    </row>
    <row r="651" spans="1:44" x14ac:dyDescent="0.2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Table1342[[#This Row],[Age]]/$E$1</f>
        <v>0.48749999999999999</v>
      </c>
      <c r="J651" s="6">
        <f>LOG10(Table1342[[#This Row],[Fare]]+1)</f>
        <v>1.4005379893919461</v>
      </c>
      <c r="K651">
        <f>IF(Table1342[[#This Row],[Pclass]]=1,1,0)</f>
        <v>0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>
        <f>IF(Table1342[[#This Row],[Sex]]="male",1,0)</f>
        <v>1</v>
      </c>
      <c r="P651">
        <v>1</v>
      </c>
      <c r="W651" s="5">
        <v>-0.52537164325800167</v>
      </c>
      <c r="X651" s="5">
        <v>1.8236592967241227E-2</v>
      </c>
      <c r="Y651" s="5">
        <v>-1.3471683571859978</v>
      </c>
      <c r="Z651" s="6">
        <f>IF(W651&lt;0,0,W651)</f>
        <v>0</v>
      </c>
      <c r="AA651" s="6">
        <f>IF(X651&lt;0,0,X651)</f>
        <v>1.8236592967241227E-2</v>
      </c>
      <c r="AB651" s="5">
        <f t="shared" si="10"/>
        <v>0</v>
      </c>
      <c r="AC651" s="6">
        <f>Z651+AA651</f>
        <v>1.8236592967241227E-2</v>
      </c>
      <c r="AD651" s="6">
        <f>(Table134[[#This Row],[Survived]]-AC651)^2</f>
        <v>3.3257332305283222E-4</v>
      </c>
      <c r="AK651" s="16"/>
      <c r="AL651" s="16"/>
      <c r="AM651" s="16"/>
      <c r="AN651" s="17"/>
      <c r="AO651" s="17"/>
      <c r="AP651" s="16"/>
      <c r="AQ651" s="17"/>
      <c r="AR651" s="17"/>
    </row>
    <row r="652" spans="1:44" x14ac:dyDescent="0.2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Table1342[[#This Row],[Age]]/$E$1</f>
        <v>0.4375</v>
      </c>
      <c r="J652" s="6">
        <f>LOG10(Table1342[[#This Row],[Fare]]+1)</f>
        <v>1.0606978403536116</v>
      </c>
      <c r="K652">
        <f>IF(Table1342[[#This Row],[Pclass]]=1,1,0)</f>
        <v>0</v>
      </c>
      <c r="L652">
        <f>IF(Table1342[[#This Row],[Pclass]]=2,1,0)</f>
        <v>1</v>
      </c>
      <c r="M652">
        <f>IF(Table1342[[#This Row],[Embarked]]="S",1,0)</f>
        <v>1</v>
      </c>
      <c r="N652">
        <f>IF(Table1342[[#This Row],[Embarked]]="C",1,0)</f>
        <v>0</v>
      </c>
      <c r="O652">
        <f>IF(Table1342[[#This Row],[Sex]]="male",1,0)</f>
        <v>1</v>
      </c>
      <c r="P652">
        <v>1</v>
      </c>
      <c r="W652" s="5">
        <v>-2.0661398497130529E-2</v>
      </c>
      <c r="X652" s="5">
        <v>6.477487630388451E-2</v>
      </c>
      <c r="Y652" s="5">
        <v>0.1300614153808593</v>
      </c>
      <c r="Z652" s="6">
        <f>IF(W652&lt;0,0,W652)</f>
        <v>0</v>
      </c>
      <c r="AA652" s="6">
        <f>IF(X652&lt;0,0,X652)</f>
        <v>6.477487630388451E-2</v>
      </c>
      <c r="AB652" s="5">
        <f t="shared" si="10"/>
        <v>0.1300614153808593</v>
      </c>
      <c r="AC652" s="6">
        <f>Z652+AA652</f>
        <v>6.477487630388451E-2</v>
      </c>
      <c r="AD652" s="6">
        <f>(Table134[[#This Row],[Survived]]-AC652)^2</f>
        <v>4.1957846001835393E-3</v>
      </c>
      <c r="AK652" s="16"/>
      <c r="AL652" s="16"/>
      <c r="AM652" s="16"/>
      <c r="AN652" s="17"/>
      <c r="AO652" s="17"/>
      <c r="AP652" s="16"/>
      <c r="AQ652" s="17"/>
      <c r="AR652" s="17"/>
    </row>
    <row r="653" spans="1:44" x14ac:dyDescent="0.2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Table1342[[#This Row],[Age]]/$E$1</f>
        <v>7.4999999999999997E-2</v>
      </c>
      <c r="J653" s="6">
        <f>LOG10(Table1342[[#This Row],[Fare]]+1)</f>
        <v>1.5088662509384578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>
        <f>IF(Table1342[[#This Row],[Sex]]="male",1,0)</f>
        <v>0</v>
      </c>
      <c r="P653">
        <v>1</v>
      </c>
      <c r="W653" s="5">
        <v>-2.6594324055027027E-2</v>
      </c>
      <c r="X653" s="5">
        <v>0.34847433876585288</v>
      </c>
      <c r="Y653" s="5">
        <v>2.2058020949350707E-2</v>
      </c>
      <c r="Z653" s="6">
        <f>IF(W653&lt;0,0,W653)</f>
        <v>0</v>
      </c>
      <c r="AA653" s="6">
        <f>IF(X653&lt;0,0,X653)</f>
        <v>0.34847433876585288</v>
      </c>
      <c r="AB653" s="5">
        <f t="shared" si="10"/>
        <v>2.2058020949350707E-2</v>
      </c>
      <c r="AC653" s="6">
        <f>Z653+AA653</f>
        <v>0.34847433876585288</v>
      </c>
      <c r="AD653" s="6">
        <f>(Table134[[#This Row],[Survived]]-AC653)^2</f>
        <v>0.12143436477829839</v>
      </c>
      <c r="AK653" s="16"/>
      <c r="AL653" s="16"/>
      <c r="AM653" s="16"/>
      <c r="AN653" s="17"/>
      <c r="AO653" s="17"/>
      <c r="AP653" s="16"/>
      <c r="AQ653" s="17"/>
      <c r="AR653" s="17"/>
    </row>
    <row r="654" spans="1:44" x14ac:dyDescent="0.2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Table1342[[#This Row],[Age]]/$E$1</f>
        <v>0.38124999999999998</v>
      </c>
      <c r="J654" s="6">
        <f>LOG10(Table1342[[#This Row],[Fare]]+1)</f>
        <v>0.9566485792052033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>
        <f>IF(Table1342[[#This Row],[Sex]]="male",1,0)</f>
        <v>1</v>
      </c>
      <c r="P654">
        <v>1</v>
      </c>
      <c r="W654" s="5">
        <v>-0.53907806456349283</v>
      </c>
      <c r="X654" s="5">
        <v>8.9851580845213275E-2</v>
      </c>
      <c r="Y654" s="5">
        <v>-1.0995517456101387</v>
      </c>
      <c r="Z654" s="6">
        <f>IF(W654&lt;0,0,W654)</f>
        <v>0</v>
      </c>
      <c r="AA654" s="6">
        <f>IF(X654&lt;0,0,X654)</f>
        <v>8.9851580845213275E-2</v>
      </c>
      <c r="AB654" s="5">
        <f t="shared" si="10"/>
        <v>0</v>
      </c>
      <c r="AC654" s="6">
        <f>Z654+AA654</f>
        <v>8.9851580845213275E-2</v>
      </c>
      <c r="AD654" s="6">
        <f>(Table134[[#This Row],[Survived]]-AC654)^2</f>
        <v>8.0733065803838978E-3</v>
      </c>
      <c r="AK654" s="16"/>
      <c r="AL654" s="16"/>
      <c r="AM654" s="16"/>
      <c r="AN654" s="17"/>
      <c r="AO654" s="17"/>
      <c r="AP654" s="16"/>
      <c r="AQ654" s="17"/>
      <c r="AR654" s="17"/>
    </row>
    <row r="655" spans="1:44" x14ac:dyDescent="0.2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Table1342[[#This Row],[Age]]/$E$1</f>
        <v>0.28749999999999998</v>
      </c>
      <c r="J655" s="6">
        <f>LOG10(Table1342[[#This Row],[Fare]]+1)</f>
        <v>0.95060822478423079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>
        <f>IF(Table1342[[#This Row],[Sex]]="male",1,0)</f>
        <v>0</v>
      </c>
      <c r="P655">
        <v>1</v>
      </c>
      <c r="W655" s="5">
        <v>8.3154894879659422E-2</v>
      </c>
      <c r="X655" s="5">
        <v>0.38167183861306669</v>
      </c>
      <c r="Y655" s="5">
        <v>-0.56865086960534017</v>
      </c>
      <c r="Z655" s="6">
        <f>IF(W655&lt;0,0,W655)</f>
        <v>8.3154894879659422E-2</v>
      </c>
      <c r="AA655" s="6">
        <f>IF(X655&lt;0,0,X655)</f>
        <v>0.38167183861306669</v>
      </c>
      <c r="AB655" s="5">
        <f t="shared" si="10"/>
        <v>0</v>
      </c>
      <c r="AC655" s="6">
        <f>Z655+AA655</f>
        <v>0.46482673349272613</v>
      </c>
      <c r="AD655" s="6">
        <f>(Table134[[#This Row],[Survived]]-AC655)^2</f>
        <v>0.21606389216951785</v>
      </c>
      <c r="AK655" s="16"/>
      <c r="AL655" s="16"/>
      <c r="AM655" s="16"/>
      <c r="AN655" s="17"/>
      <c r="AO655" s="17"/>
      <c r="AP655" s="16"/>
      <c r="AQ655" s="17"/>
      <c r="AR655" s="17"/>
    </row>
    <row r="656" spans="1:44" x14ac:dyDescent="0.2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Table1342[[#This Row],[Age]]/$E$1</f>
        <v>0.38750000000000001</v>
      </c>
      <c r="J656" s="6">
        <f>LOG10(Table1342[[#This Row],[Fare]]+1)</f>
        <v>1.579831594933373</v>
      </c>
      <c r="K656">
        <f>IF(Table1342[[#This Row],[Pclass]]=1,1,0)</f>
        <v>0</v>
      </c>
      <c r="L656">
        <f>IF(Table1342[[#This Row],[Pclass]]=2,1,0)</f>
        <v>1</v>
      </c>
      <c r="M656">
        <f>IF(Table1342[[#This Row],[Embarked]]="S",1,0)</f>
        <v>0</v>
      </c>
      <c r="N656">
        <f>IF(Table1342[[#This Row],[Embarked]]="C",1,0)</f>
        <v>1</v>
      </c>
      <c r="O656">
        <f>IF(Table1342[[#This Row],[Sex]]="male",1,0)</f>
        <v>1</v>
      </c>
      <c r="P656">
        <v>1</v>
      </c>
      <c r="W656" s="5">
        <v>-0.23581877319534192</v>
      </c>
      <c r="X656" s="5">
        <v>0.20422046662178905</v>
      </c>
      <c r="Y656" s="5">
        <v>9.9819456544011975E-2</v>
      </c>
      <c r="Z656" s="6">
        <f>IF(W656&lt;0,0,W656)</f>
        <v>0</v>
      </c>
      <c r="AA656" s="6">
        <f>IF(X656&lt;0,0,X656)</f>
        <v>0.20422046662178905</v>
      </c>
      <c r="AB656" s="5">
        <f t="shared" si="10"/>
        <v>9.9819456544011975E-2</v>
      </c>
      <c r="AC656" s="6">
        <f>Z656+AA656</f>
        <v>0.20422046662178905</v>
      </c>
      <c r="AD656" s="6">
        <f>(Table134[[#This Row],[Survived]]-AC656)^2</f>
        <v>4.1705998987221257E-2</v>
      </c>
      <c r="AK656" s="16"/>
      <c r="AL656" s="16"/>
      <c r="AM656" s="16"/>
      <c r="AN656" s="17"/>
      <c r="AO656" s="17"/>
      <c r="AP656" s="16"/>
      <c r="AQ656" s="17"/>
      <c r="AR656" s="17"/>
    </row>
    <row r="657" spans="1:44" x14ac:dyDescent="0.2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Table1342[[#This Row],[Age]]/$E$1</f>
        <v>0.53749999999999998</v>
      </c>
      <c r="J657" s="6">
        <f>LOG10(Table1342[[#This Row],[Fare]]+1)</f>
        <v>0.87215627274829288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>
        <f>IF(Table1342[[#This Row],[Sex]]="male",1,0)</f>
        <v>1</v>
      </c>
      <c r="P657">
        <v>1</v>
      </c>
      <c r="W657" s="5">
        <v>-0.41044895545109994</v>
      </c>
      <c r="X657" s="5">
        <v>-6.7659548193100938E-2</v>
      </c>
      <c r="Y657" s="5">
        <v>-1.1382007343892881</v>
      </c>
      <c r="Z657" s="6">
        <f>IF(W657&lt;0,0,W657)</f>
        <v>0</v>
      </c>
      <c r="AA657" s="6">
        <f>IF(X657&lt;0,0,X657)</f>
        <v>0</v>
      </c>
      <c r="AB657" s="5">
        <f t="shared" si="10"/>
        <v>0</v>
      </c>
      <c r="AC657" s="6">
        <f>Z657+AA657</f>
        <v>0</v>
      </c>
      <c r="AD657" s="6">
        <f>(Table134[[#This Row],[Survived]]-AC657)^2</f>
        <v>0</v>
      </c>
      <c r="AK657" s="16"/>
      <c r="AL657" s="16"/>
      <c r="AM657" s="16"/>
      <c r="AN657" s="17"/>
      <c r="AO657" s="17"/>
      <c r="AP657" s="16"/>
      <c r="AQ657" s="17"/>
      <c r="AR657" s="17"/>
    </row>
    <row r="658" spans="1:44" x14ac:dyDescent="0.2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Table1342[[#This Row],[Age]]/$E$1</f>
        <v>0.125</v>
      </c>
      <c r="J658" s="6">
        <f>LOG10(Table1342[[#This Row],[Fare]]+1)</f>
        <v>1.4608978427565478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>
        <f>IF(Table1342[[#This Row],[Sex]]="male",1,0)</f>
        <v>1</v>
      </c>
      <c r="P658">
        <v>1</v>
      </c>
      <c r="W658" s="5">
        <v>-0.72233864018553506</v>
      </c>
      <c r="X658" s="5">
        <v>0.17336177492620014</v>
      </c>
      <c r="Y658" s="5">
        <v>-0.57131592559789712</v>
      </c>
      <c r="Z658" s="6">
        <f>IF(W658&lt;0,0,W658)</f>
        <v>0</v>
      </c>
      <c r="AA658" s="6">
        <f>IF(X658&lt;0,0,X658)</f>
        <v>0.17336177492620014</v>
      </c>
      <c r="AB658" s="5">
        <f t="shared" si="10"/>
        <v>0</v>
      </c>
      <c r="AC658" s="6">
        <f>Z658+AA658</f>
        <v>0.17336177492620014</v>
      </c>
      <c r="AD658" s="6">
        <f>(Table134[[#This Row],[Survived]]-AC658)^2</f>
        <v>3.0054305005562477E-2</v>
      </c>
      <c r="AK658" s="16"/>
      <c r="AL658" s="16"/>
      <c r="AM658" s="16"/>
      <c r="AN658" s="17"/>
      <c r="AO658" s="17"/>
      <c r="AP658" s="16"/>
      <c r="AQ658" s="17"/>
      <c r="AR658" s="17"/>
    </row>
    <row r="659" spans="1:44" x14ac:dyDescent="0.2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Table1342[[#This Row],[Age]]/$E$1</f>
        <v>0.65</v>
      </c>
      <c r="J659" s="6">
        <f>LOG10(Table1342[[#This Row],[Fare]]+1)</f>
        <v>1.975431808509263</v>
      </c>
      <c r="K659">
        <f>IF(Table1342[[#This Row],[Pclass]]=1,1,0)</f>
        <v>1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>
        <f>IF(Table1342[[#This Row],[Sex]]="male",1,0)</f>
        <v>0</v>
      </c>
      <c r="P659">
        <v>1</v>
      </c>
      <c r="W659" s="5">
        <v>0.52802813082170919</v>
      </c>
      <c r="X659" s="5">
        <v>0.38226422837941681</v>
      </c>
      <c r="Y659" s="5">
        <v>-0.60112790806140803</v>
      </c>
      <c r="Z659" s="6">
        <f>IF(W659&lt;0,0,W659)</f>
        <v>0.52802813082170919</v>
      </c>
      <c r="AA659" s="6">
        <f>IF(X659&lt;0,0,X659)</f>
        <v>0.38226422837941681</v>
      </c>
      <c r="AB659" s="5">
        <f t="shared" si="10"/>
        <v>0</v>
      </c>
      <c r="AC659" s="6">
        <f>Z659+AA659</f>
        <v>0.91029235920112606</v>
      </c>
      <c r="AD659" s="6">
        <f>(Table134[[#This Row],[Survived]]-AC659)^2</f>
        <v>8.0474608176997926E-3</v>
      </c>
      <c r="AK659" s="16"/>
      <c r="AL659" s="16"/>
      <c r="AM659" s="16"/>
      <c r="AN659" s="17"/>
      <c r="AO659" s="17"/>
      <c r="AP659" s="16"/>
      <c r="AQ659" s="17"/>
      <c r="AR659" s="17"/>
    </row>
    <row r="660" spans="1:44" x14ac:dyDescent="0.2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Table1342[[#This Row],[Age]]/$E$1</f>
        <v>0.33750000000000002</v>
      </c>
      <c r="J660" s="6">
        <f>LOG10(Table1342[[#This Row],[Fare]]+1)</f>
        <v>0.98508950692638131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>
        <f>IF(Table1342[[#This Row],[Sex]]="male",1,0)</f>
        <v>1</v>
      </c>
      <c r="P660">
        <v>1</v>
      </c>
      <c r="W660" s="5">
        <v>-0.57579793663731449</v>
      </c>
      <c r="X660" s="5">
        <v>0.13429331448478127</v>
      </c>
      <c r="Y660" s="5">
        <v>-1.0908416816077027</v>
      </c>
      <c r="Z660" s="6">
        <f>IF(W660&lt;0,0,W660)</f>
        <v>0</v>
      </c>
      <c r="AA660" s="6">
        <f>IF(X660&lt;0,0,X660)</f>
        <v>0.13429331448478127</v>
      </c>
      <c r="AB660" s="5">
        <f t="shared" si="10"/>
        <v>0</v>
      </c>
      <c r="AC660" s="6">
        <f>Z660+AA660</f>
        <v>0.13429331448478127</v>
      </c>
      <c r="AD660" s="6">
        <f>(Table134[[#This Row],[Survived]]-AC660)^2</f>
        <v>0.74944806534574571</v>
      </c>
      <c r="AK660" s="16"/>
      <c r="AL660" s="16"/>
      <c r="AM660" s="16"/>
      <c r="AN660" s="17"/>
      <c r="AO660" s="17"/>
      <c r="AP660" s="16"/>
      <c r="AQ660" s="17"/>
      <c r="AR660" s="17"/>
    </row>
    <row r="661" spans="1:44" x14ac:dyDescent="0.2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Table1342[[#This Row],[Age]]/$E$1</f>
        <v>0.47499999999999998</v>
      </c>
      <c r="J661" s="6">
        <f>LOG10(Table1342[[#This Row],[Fare]]+1)</f>
        <v>0</v>
      </c>
      <c r="K661">
        <f>IF(Table1342[[#This Row],[Pclass]]=1,1,0)</f>
        <v>1</v>
      </c>
      <c r="L661">
        <f>IF(Table1342[[#This Row],[Pclass]]=2,1,0)</f>
        <v>0</v>
      </c>
      <c r="M661">
        <f>IF(Table1342[[#This Row],[Embarked]]="S",1,0)</f>
        <v>1</v>
      </c>
      <c r="N661">
        <f>IF(Table1342[[#This Row],[Embarked]]="C",1,0)</f>
        <v>0</v>
      </c>
      <c r="O661">
        <f>IF(Table1342[[#This Row],[Sex]]="male",1,0)</f>
        <v>1</v>
      </c>
      <c r="P661">
        <v>1</v>
      </c>
      <c r="W661" s="5">
        <v>-1.8822313355551151E-2</v>
      </c>
      <c r="X661" s="5">
        <v>0.27209346414462438</v>
      </c>
      <c r="Y661" s="5">
        <v>-0.38596076781211713</v>
      </c>
      <c r="Z661" s="6">
        <f>IF(W661&lt;0,0,W661)</f>
        <v>0</v>
      </c>
      <c r="AA661" s="6">
        <f>IF(X661&lt;0,0,X661)</f>
        <v>0.27209346414462438</v>
      </c>
      <c r="AB661" s="5">
        <f t="shared" si="10"/>
        <v>0</v>
      </c>
      <c r="AC661" s="6">
        <f>Z661+AA661</f>
        <v>0.27209346414462438</v>
      </c>
      <c r="AD661" s="6">
        <f>(Table134[[#This Row],[Survived]]-AC661)^2</f>
        <v>7.4034853230221992E-2</v>
      </c>
      <c r="AK661" s="16"/>
      <c r="AL661" s="16"/>
      <c r="AM661" s="16"/>
      <c r="AN661" s="17"/>
      <c r="AO661" s="17"/>
      <c r="AP661" s="16"/>
      <c r="AQ661" s="17"/>
      <c r="AR661" s="17"/>
    </row>
    <row r="662" spans="1:44" x14ac:dyDescent="0.2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Table1342[[#This Row],[Age]]/$E$1</f>
        <v>0.33750000000000002</v>
      </c>
      <c r="J662" s="6">
        <f>LOG10(Table1342[[#This Row],[Fare]]+1)</f>
        <v>1.1295287738587763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>
        <f>IF(Table1342[[#This Row],[Sex]]="male",1,0)</f>
        <v>0</v>
      </c>
      <c r="P662">
        <v>1</v>
      </c>
      <c r="W662" s="5">
        <v>6.1377513116081125E-2</v>
      </c>
      <c r="X662" s="5">
        <v>0.36265528232939115</v>
      </c>
      <c r="Y662" s="5">
        <v>-0.52017364835277458</v>
      </c>
      <c r="Z662" s="6">
        <f>IF(W662&lt;0,0,W662)</f>
        <v>6.1377513116081125E-2</v>
      </c>
      <c r="AA662" s="6">
        <f>IF(X662&lt;0,0,X662)</f>
        <v>0.36265528232939115</v>
      </c>
      <c r="AB662" s="5">
        <f t="shared" si="10"/>
        <v>0</v>
      </c>
      <c r="AC662" s="6">
        <f>Z662+AA662</f>
        <v>0.42403279544547229</v>
      </c>
      <c r="AD662" s="6">
        <f>(Table134[[#This Row],[Survived]]-AC662)^2</f>
        <v>0.33173822072235709</v>
      </c>
      <c r="AK662" s="16"/>
      <c r="AL662" s="16"/>
      <c r="AM662" s="16"/>
      <c r="AN662" s="17"/>
      <c r="AO662" s="17"/>
      <c r="AP662" s="16"/>
      <c r="AQ662" s="17"/>
      <c r="AR662" s="17"/>
    </row>
    <row r="663" spans="1:44" x14ac:dyDescent="0.2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Table1342[[#This Row],[Age]]/$E$1</f>
        <v>2.5000000000000001E-2</v>
      </c>
      <c r="J663" s="6">
        <f>LOG10(Table1342[[#This Row],[Fare]]+1)</f>
        <v>1.6094610059122672</v>
      </c>
      <c r="K663">
        <f>IF(Table1342[[#This Row],[Pclass]]=1,1,0)</f>
        <v>0</v>
      </c>
      <c r="L663">
        <f>IF(Table1342[[#This Row],[Pclass]]=2,1,0)</f>
        <v>0</v>
      </c>
      <c r="M663">
        <f>IF(Table1342[[#This Row],[Embarked]]="S",1,0)</f>
        <v>1</v>
      </c>
      <c r="N663">
        <f>IF(Table1342[[#This Row],[Embarked]]="C",1,0)</f>
        <v>0</v>
      </c>
      <c r="O663">
        <f>IF(Table1342[[#This Row],[Sex]]="male",1,0)</f>
        <v>1</v>
      </c>
      <c r="P663">
        <v>1</v>
      </c>
      <c r="W663" s="5">
        <v>-0.73700430433259712</v>
      </c>
      <c r="X663" s="5">
        <v>0.18594895795563204</v>
      </c>
      <c r="Y663" s="5">
        <v>-0.63248423724533609</v>
      </c>
      <c r="Z663" s="6">
        <f>IF(W663&lt;0,0,W663)</f>
        <v>0</v>
      </c>
      <c r="AA663" s="6">
        <f>IF(X663&lt;0,0,X663)</f>
        <v>0.18594895795563204</v>
      </c>
      <c r="AB663" s="5">
        <f t="shared" si="10"/>
        <v>0</v>
      </c>
      <c r="AC663" s="6">
        <f>Z663+AA663</f>
        <v>0.18594895795563204</v>
      </c>
      <c r="AD663" s="6">
        <f>(Table134[[#This Row],[Survived]]-AC663)^2</f>
        <v>3.4577014964785414E-2</v>
      </c>
      <c r="AK663" s="16"/>
      <c r="AL663" s="16"/>
      <c r="AM663" s="16"/>
      <c r="AN663" s="17"/>
      <c r="AO663" s="17"/>
      <c r="AP663" s="16"/>
      <c r="AQ663" s="17"/>
      <c r="AR663" s="17"/>
    </row>
    <row r="664" spans="1:44" x14ac:dyDescent="0.2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Table1342[[#This Row],[Age]]/$E$1</f>
        <v>1.2500000000000001E-2</v>
      </c>
      <c r="J664" s="6">
        <f>LOG10(Table1342[[#This Row],[Fare]]+1)</f>
        <v>1.579831594933373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0</v>
      </c>
      <c r="N664">
        <f>IF(Table1342[[#This Row],[Embarked]]="C",1,0)</f>
        <v>1</v>
      </c>
      <c r="O664">
        <f>IF(Table1342[[#This Row],[Sex]]="male",1,0)</f>
        <v>1</v>
      </c>
      <c r="P664">
        <v>1</v>
      </c>
      <c r="W664" s="5">
        <v>-0.59625268724301195</v>
      </c>
      <c r="X664" s="5">
        <v>0.66280049873559987</v>
      </c>
      <c r="Y664" s="5">
        <v>0.32629048991314197</v>
      </c>
      <c r="Z664" s="6">
        <f>IF(W664&lt;0,0,W664)</f>
        <v>0</v>
      </c>
      <c r="AA664" s="6">
        <f>IF(X664&lt;0,0,X664)</f>
        <v>0.66280049873559987</v>
      </c>
      <c r="AB664" s="5">
        <f t="shared" si="10"/>
        <v>0.32629048991314197</v>
      </c>
      <c r="AC664" s="6">
        <f>Z664+AA664</f>
        <v>0.66280049873559987</v>
      </c>
      <c r="AD664" s="6">
        <f>(Table134[[#This Row],[Survived]]-AC664)^2</f>
        <v>0.11370350365296018</v>
      </c>
      <c r="AK664" s="16"/>
      <c r="AL664" s="16"/>
      <c r="AM664" s="16"/>
      <c r="AN664" s="17"/>
      <c r="AO664" s="17"/>
      <c r="AP664" s="16"/>
      <c r="AQ664" s="17"/>
      <c r="AR664" s="17"/>
    </row>
    <row r="665" spans="1:44" x14ac:dyDescent="0.2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Table1342[[#This Row],[Age]]/$E$1</f>
        <v>0.1875</v>
      </c>
      <c r="J665" s="6">
        <f>LOG10(Table1342[[#This Row],[Fare]]+1)</f>
        <v>1.1890465283525415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1</v>
      </c>
      <c r="O665">
        <f>IF(Table1342[[#This Row],[Sex]]="male",1,0)</f>
        <v>0</v>
      </c>
      <c r="P665">
        <v>1</v>
      </c>
      <c r="W665" s="5">
        <v>-9.5251240147602223E-2</v>
      </c>
      <c r="X665" s="5">
        <v>0.53292884752697778</v>
      </c>
      <c r="Y665" s="5">
        <v>-0.60243808611678107</v>
      </c>
      <c r="Z665" s="6">
        <f>IF(W665&lt;0,0,W665)</f>
        <v>0</v>
      </c>
      <c r="AA665" s="6">
        <f>IF(X665&lt;0,0,X665)</f>
        <v>0.53292884752697778</v>
      </c>
      <c r="AB665" s="5">
        <f t="shared" si="10"/>
        <v>0</v>
      </c>
      <c r="AC665" s="6">
        <f>Z665+AA665</f>
        <v>0.53292884752697778</v>
      </c>
      <c r="AD665" s="6">
        <f>(Table134[[#This Row],[Survived]]-AC665)^2</f>
        <v>0.21815546147247716</v>
      </c>
      <c r="AK665" s="16"/>
      <c r="AL665" s="16"/>
      <c r="AM665" s="16"/>
      <c r="AN665" s="17"/>
      <c r="AO665" s="17"/>
      <c r="AP665" s="16"/>
      <c r="AQ665" s="17"/>
      <c r="AR665" s="17"/>
    </row>
    <row r="666" spans="1:44" x14ac:dyDescent="0.2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Table1342[[#This Row],[Age]]/$E$1</f>
        <v>1.0374999999999999E-2</v>
      </c>
      <c r="J666" s="6">
        <f>LOG10(Table1342[[#This Row],[Fare]]+1)</f>
        <v>1.2955670999624791</v>
      </c>
      <c r="K666">
        <f>IF(Table1342[[#This Row],[Pclass]]=1,1,0)</f>
        <v>0</v>
      </c>
      <c r="L666">
        <f>IF(Table1342[[#This Row],[Pclass]]=2,1,0)</f>
        <v>1</v>
      </c>
      <c r="M666">
        <f>IF(Table1342[[#This Row],[Embarked]]="S",1,0)</f>
        <v>1</v>
      </c>
      <c r="N666">
        <f>IF(Table1342[[#This Row],[Embarked]]="C",1,0)</f>
        <v>0</v>
      </c>
      <c r="O666">
        <f>IF(Table1342[[#This Row],[Sex]]="male",1,0)</f>
        <v>1</v>
      </c>
      <c r="P666">
        <v>1</v>
      </c>
      <c r="W666" s="5">
        <v>-0.35657046667733328</v>
      </c>
      <c r="X666" s="5">
        <v>0.43432673858274384</v>
      </c>
      <c r="Y666" s="5">
        <v>0.49334539730700661</v>
      </c>
      <c r="Z666" s="6">
        <f>IF(W666&lt;0,0,W666)</f>
        <v>0</v>
      </c>
      <c r="AA666" s="6">
        <f>IF(X666&lt;0,0,X666)</f>
        <v>0.43432673858274384</v>
      </c>
      <c r="AB666" s="5">
        <f t="shared" si="10"/>
        <v>0.49334539730700661</v>
      </c>
      <c r="AC666" s="6">
        <f>Z666+AA666</f>
        <v>0.43432673858274384</v>
      </c>
      <c r="AD666" s="6">
        <f>(Table134[[#This Row],[Survived]]-AC666)^2</f>
        <v>0.31998623868243542</v>
      </c>
      <c r="AK666" s="16"/>
      <c r="AL666" s="16"/>
      <c r="AM666" s="16"/>
      <c r="AN666" s="17"/>
      <c r="AO666" s="17"/>
      <c r="AP666" s="16"/>
      <c r="AQ666" s="17"/>
      <c r="AR666" s="17"/>
    </row>
    <row r="667" spans="1:44" x14ac:dyDescent="0.2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Table1342[[#This Row],[Age]]/$E$1</f>
        <v>0.28749999999999998</v>
      </c>
      <c r="J667" s="6">
        <f>LOG10(Table1342[[#This Row],[Fare]]+1)</f>
        <v>0.94714932766263737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1</v>
      </c>
      <c r="N667">
        <f>IF(Table1342[[#This Row],[Embarked]]="C",1,0)</f>
        <v>0</v>
      </c>
      <c r="O667">
        <f>IF(Table1342[[#This Row],[Sex]]="male",1,0)</f>
        <v>1</v>
      </c>
      <c r="P667">
        <v>1</v>
      </c>
      <c r="W667" s="5">
        <v>-0.60739926094727315</v>
      </c>
      <c r="X667" s="5">
        <v>0.18009678880979524</v>
      </c>
      <c r="Y667" s="5">
        <v>-1.0497874000247407</v>
      </c>
      <c r="Z667" s="6">
        <f>IF(W667&lt;0,0,W667)</f>
        <v>0</v>
      </c>
      <c r="AA667" s="6">
        <f>IF(X667&lt;0,0,X667)</f>
        <v>0.18009678880979524</v>
      </c>
      <c r="AB667" s="5">
        <f t="shared" si="10"/>
        <v>0</v>
      </c>
      <c r="AC667" s="6">
        <f>Z667+AA667</f>
        <v>0.18009678880979524</v>
      </c>
      <c r="AD667" s="6">
        <f>(Table134[[#This Row],[Survived]]-AC667)^2</f>
        <v>3.2434853339599987E-2</v>
      </c>
      <c r="AK667" s="16"/>
      <c r="AL667" s="16"/>
      <c r="AM667" s="16"/>
      <c r="AN667" s="17"/>
      <c r="AO667" s="17"/>
      <c r="AP667" s="16"/>
      <c r="AQ667" s="17"/>
      <c r="AR667" s="17"/>
    </row>
    <row r="668" spans="1:44" x14ac:dyDescent="0.2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Table1342[[#This Row],[Age]]/$E$1</f>
        <v>0.22500000000000001</v>
      </c>
      <c r="J668" s="6">
        <f>LOG10(Table1342[[#This Row],[Fare]]+1)</f>
        <v>0.96848294855393513</v>
      </c>
      <c r="K668">
        <f>IF(Table1342[[#This Row],[Pclass]]=1,1,0)</f>
        <v>0</v>
      </c>
      <c r="L668">
        <f>IF(Table1342[[#This Row],[Pclass]]=2,1,0)</f>
        <v>0</v>
      </c>
      <c r="M668">
        <f>IF(Table1342[[#This Row],[Embarked]]="S",1,0)</f>
        <v>1</v>
      </c>
      <c r="N668">
        <f>IF(Table1342[[#This Row],[Embarked]]="C",1,0)</f>
        <v>0</v>
      </c>
      <c r="O668">
        <f>IF(Table1342[[#This Row],[Sex]]="male",1,0)</f>
        <v>1</v>
      </c>
      <c r="P668">
        <v>1</v>
      </c>
      <c r="W668" s="5">
        <v>-0.6570172137211705</v>
      </c>
      <c r="X668" s="5">
        <v>0.24221890300183707</v>
      </c>
      <c r="Y668" s="5">
        <v>-1.0288254595635431</v>
      </c>
      <c r="Z668" s="6">
        <f>IF(W668&lt;0,0,W668)</f>
        <v>0</v>
      </c>
      <c r="AA668" s="6">
        <f>IF(X668&lt;0,0,X668)</f>
        <v>0.24221890300183707</v>
      </c>
      <c r="AB668" s="5">
        <f t="shared" si="10"/>
        <v>0</v>
      </c>
      <c r="AC668" s="6">
        <f>Z668+AA668</f>
        <v>0.24221890300183707</v>
      </c>
      <c r="AD668" s="6">
        <f>(Table134[[#This Row],[Survived]]-AC668)^2</f>
        <v>5.8669996971413355E-2</v>
      </c>
      <c r="AK668" s="16"/>
      <c r="AL668" s="16"/>
      <c r="AM668" s="16"/>
      <c r="AN668" s="17"/>
      <c r="AO668" s="17"/>
      <c r="AP668" s="16"/>
      <c r="AQ668" s="17"/>
      <c r="AR668" s="17"/>
    </row>
    <row r="669" spans="1:44" x14ac:dyDescent="0.2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Table1342[[#This Row],[Age]]/$E$1</f>
        <v>0.48749999999999999</v>
      </c>
      <c r="J669" s="6">
        <f>LOG10(Table1342[[#This Row],[Fare]]+1)</f>
        <v>1.9250969541376577</v>
      </c>
      <c r="K669">
        <f>IF(Table1342[[#This Row],[Pclass]]=1,1,0)</f>
        <v>1</v>
      </c>
      <c r="L669">
        <f>IF(Table1342[[#This Row],[Pclass]]=2,1,0)</f>
        <v>0</v>
      </c>
      <c r="M669">
        <f>IF(Table1342[[#This Row],[Embarked]]="S",1,0)</f>
        <v>0</v>
      </c>
      <c r="N669">
        <f>IF(Table1342[[#This Row],[Embarked]]="C",1,0)</f>
        <v>1</v>
      </c>
      <c r="O669">
        <f>IF(Table1342[[#This Row],[Sex]]="male",1,0)</f>
        <v>0</v>
      </c>
      <c r="P669">
        <v>1</v>
      </c>
      <c r="W669" s="5">
        <v>0.29670711187782511</v>
      </c>
      <c r="X669" s="5">
        <v>0.65179236509018468</v>
      </c>
      <c r="Y669" s="5">
        <v>-0.58462941750116038</v>
      </c>
      <c r="Z669" s="6">
        <f>IF(W669&lt;0,0,W669)</f>
        <v>0.29670711187782511</v>
      </c>
      <c r="AA669" s="6">
        <f>IF(X669&lt;0,0,X669)</f>
        <v>0.65179236509018468</v>
      </c>
      <c r="AB669" s="5">
        <f t="shared" si="10"/>
        <v>0</v>
      </c>
      <c r="AC669" s="6">
        <f>Z669+AA669</f>
        <v>0.94849947696800974</v>
      </c>
      <c r="AD669" s="6">
        <f>(Table134[[#This Row],[Survived]]-AC669)^2</f>
        <v>2.6523038725685595E-3</v>
      </c>
      <c r="AK669" s="16"/>
      <c r="AL669" s="16"/>
      <c r="AM669" s="16"/>
      <c r="AN669" s="17"/>
      <c r="AO669" s="17"/>
      <c r="AP669" s="16"/>
      <c r="AQ669" s="17"/>
      <c r="AR669" s="17"/>
    </row>
    <row r="670" spans="1:44" x14ac:dyDescent="0.2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Table1342[[#This Row],[Age]]/$E$1</f>
        <v>0.26250000000000001</v>
      </c>
      <c r="J670" s="6">
        <f>LOG10(Table1342[[#This Row],[Fare]]+1)</f>
        <v>0.98508950692638131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>
        <f>IF(Table1342[[#This Row],[Sex]]="male",1,0)</f>
        <v>1</v>
      </c>
      <c r="P670">
        <v>1</v>
      </c>
      <c r="W670" s="5">
        <v>-0.63157297248570021</v>
      </c>
      <c r="X670" s="5">
        <v>0.20702747923515458</v>
      </c>
      <c r="Y670" s="5">
        <v>-1.054385217160664</v>
      </c>
      <c r="Z670" s="6">
        <f>IF(W670&lt;0,0,W670)</f>
        <v>0</v>
      </c>
      <c r="AA670" s="6">
        <f>IF(X670&lt;0,0,X670)</f>
        <v>0.20702747923515458</v>
      </c>
      <c r="AB670" s="5">
        <f t="shared" si="10"/>
        <v>0</v>
      </c>
      <c r="AC670" s="6">
        <f>Z670+AA670</f>
        <v>0.20702747923515458</v>
      </c>
      <c r="AD670" s="6">
        <f>(Table134[[#This Row],[Survived]]-AC670)^2</f>
        <v>4.2860377158462359E-2</v>
      </c>
      <c r="AK670" s="16"/>
      <c r="AL670" s="16"/>
      <c r="AM670" s="16"/>
      <c r="AN670" s="17"/>
      <c r="AO670" s="17"/>
      <c r="AP670" s="16"/>
      <c r="AQ670" s="17"/>
      <c r="AR670" s="17"/>
    </row>
    <row r="671" spans="1:44" x14ac:dyDescent="0.2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Table1342[[#This Row],[Age]]/$E$1</f>
        <v>0.4</v>
      </c>
      <c r="J671" s="6">
        <f>LOG10(Table1342[[#This Row],[Fare]]+1)</f>
        <v>1.7596361211514699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>
        <f>IF(Table1342[[#This Row],[Sex]]="male",1,0)</f>
        <v>1</v>
      </c>
      <c r="P671">
        <v>1</v>
      </c>
      <c r="W671" s="5">
        <v>-0.64327562655247938</v>
      </c>
      <c r="X671" s="5">
        <v>0.12851541254718069</v>
      </c>
      <c r="Y671" s="5">
        <v>-1.4631717988601387</v>
      </c>
      <c r="Z671" s="6">
        <f>IF(W671&lt;0,0,W671)</f>
        <v>0</v>
      </c>
      <c r="AA671" s="6">
        <f>IF(X671&lt;0,0,X671)</f>
        <v>0.12851541254718069</v>
      </c>
      <c r="AB671" s="5">
        <f t="shared" si="10"/>
        <v>0</v>
      </c>
      <c r="AC671" s="6">
        <f>Z671+AA671</f>
        <v>0.12851541254718069</v>
      </c>
      <c r="AD671" s="6">
        <f>(Table134[[#This Row],[Survived]]-AC671)^2</f>
        <v>0.75948538616781069</v>
      </c>
      <c r="AK671" s="16"/>
      <c r="AL671" s="16"/>
      <c r="AM671" s="16"/>
      <c r="AN671" s="17"/>
      <c r="AO671" s="17"/>
      <c r="AP671" s="16"/>
      <c r="AQ671" s="17"/>
      <c r="AR671" s="17"/>
    </row>
    <row r="672" spans="1:44" x14ac:dyDescent="0.2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Table1342[[#This Row],[Age]]/$E$1</f>
        <v>0.25</v>
      </c>
      <c r="J672" s="6">
        <f>LOG10(Table1342[[#This Row],[Fare]]+1)</f>
        <v>0.95060822478423079</v>
      </c>
      <c r="K672">
        <f>IF(Table1342[[#This Row],[Pclass]]=1,1,0)</f>
        <v>0</v>
      </c>
      <c r="L672">
        <f>IF(Table1342[[#This Row],[Pclass]]=2,1,0)</f>
        <v>0</v>
      </c>
      <c r="M672">
        <f>IF(Table1342[[#This Row],[Embarked]]="S",1,0)</f>
        <v>1</v>
      </c>
      <c r="N672">
        <f>IF(Table1342[[#This Row],[Embarked]]="C",1,0)</f>
        <v>0</v>
      </c>
      <c r="O672">
        <f>IF(Table1342[[#This Row],[Sex]]="male",1,0)</f>
        <v>1</v>
      </c>
      <c r="P672">
        <v>1</v>
      </c>
      <c r="W672" s="5">
        <v>-0.63579567677290616</v>
      </c>
      <c r="X672" s="5">
        <v>0.21670874324611156</v>
      </c>
      <c r="Y672" s="5">
        <v>-1.0330862146126616</v>
      </c>
      <c r="Z672" s="6">
        <f>IF(W672&lt;0,0,W672)</f>
        <v>0</v>
      </c>
      <c r="AA672" s="6">
        <f>IF(X672&lt;0,0,X672)</f>
        <v>0.21670874324611156</v>
      </c>
      <c r="AB672" s="5">
        <f t="shared" si="10"/>
        <v>0</v>
      </c>
      <c r="AC672" s="6">
        <f>Z672+AA672</f>
        <v>0.21670874324611156</v>
      </c>
      <c r="AD672" s="6">
        <f>(Table134[[#This Row],[Survived]]-AC672)^2</f>
        <v>4.69626793993091E-2</v>
      </c>
      <c r="AK672" s="16"/>
      <c r="AL672" s="16"/>
      <c r="AM672" s="16"/>
      <c r="AN672" s="17"/>
      <c r="AO672" s="17"/>
      <c r="AP672" s="16"/>
      <c r="AQ672" s="17"/>
      <c r="AR672" s="17"/>
    </row>
    <row r="673" spans="1:44" x14ac:dyDescent="0.2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Table1342[[#This Row],[Age]]/$E$1</f>
        <v>0.2</v>
      </c>
      <c r="J673" s="6">
        <f>LOG10(Table1342[[#This Row],[Fare]]+1)</f>
        <v>1.0606978403536116</v>
      </c>
      <c r="K673">
        <f>IF(Table1342[[#This Row],[Pclass]]=1,1,0)</f>
        <v>0</v>
      </c>
      <c r="L673">
        <f>IF(Table1342[[#This Row],[Pclass]]=2,1,0)</f>
        <v>1</v>
      </c>
      <c r="M673">
        <f>IF(Table1342[[#This Row],[Embarked]]="S",1,0)</f>
        <v>1</v>
      </c>
      <c r="N673">
        <f>IF(Table1342[[#This Row],[Embarked]]="C",1,0)</f>
        <v>0</v>
      </c>
      <c r="O673">
        <f>IF(Table1342[[#This Row],[Sex]]="male",1,0)</f>
        <v>1</v>
      </c>
      <c r="P673">
        <v>1</v>
      </c>
      <c r="W673" s="5">
        <v>-0.19728234535035213</v>
      </c>
      <c r="X673" s="5">
        <v>0.29509973134673317</v>
      </c>
      <c r="Y673" s="5">
        <v>0.24550688612981547</v>
      </c>
      <c r="Z673" s="6">
        <f>IF(W673&lt;0,0,W673)</f>
        <v>0</v>
      </c>
      <c r="AA673" s="6">
        <f>IF(X673&lt;0,0,X673)</f>
        <v>0.29509973134673317</v>
      </c>
      <c r="AB673" s="5">
        <f t="shared" si="10"/>
        <v>0.24550688612981547</v>
      </c>
      <c r="AC673" s="6">
        <f>Z673+AA673</f>
        <v>0.29509973134673317</v>
      </c>
      <c r="AD673" s="6">
        <f>(Table134[[#This Row],[Survived]]-AC673)^2</f>
        <v>8.7083851440914101E-2</v>
      </c>
      <c r="AK673" s="16"/>
      <c r="AL673" s="16"/>
      <c r="AM673" s="16"/>
      <c r="AN673" s="17"/>
      <c r="AO673" s="17"/>
      <c r="AP673" s="16"/>
      <c r="AQ673" s="17"/>
      <c r="AR673" s="17"/>
    </row>
    <row r="674" spans="1:44" x14ac:dyDescent="0.2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Table1342[[#This Row],[Age]]/$E$1</f>
        <v>0.375</v>
      </c>
      <c r="J674" s="6">
        <f>LOG10(Table1342[[#This Row],[Fare]]+1)</f>
        <v>1.505149978319906</v>
      </c>
      <c r="K674">
        <f>IF(Table1342[[#This Row],[Pclass]]=1,1,0)</f>
        <v>1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>
        <f>IF(Table1342[[#This Row],[Sex]]="male",1,0)</f>
        <v>0</v>
      </c>
      <c r="P674">
        <v>1</v>
      </c>
      <c r="W674" s="5">
        <v>0.25854476612508659</v>
      </c>
      <c r="X674" s="5">
        <v>0.79246027126733654</v>
      </c>
      <c r="Y674" s="5">
        <v>-0.60390033678358024</v>
      </c>
      <c r="Z674" s="6">
        <f>IF(W674&lt;0,0,W674)</f>
        <v>0.25854476612508659</v>
      </c>
      <c r="AA674" s="6">
        <f>IF(X674&lt;0,0,X674)</f>
        <v>0.79246027126733654</v>
      </c>
      <c r="AB674" s="5">
        <f t="shared" si="10"/>
        <v>0</v>
      </c>
      <c r="AC674" s="6">
        <f>Z674+AA674</f>
        <v>1.0510050373924231</v>
      </c>
      <c r="AD674" s="6">
        <f>(Table134[[#This Row],[Survived]]-AC674)^2</f>
        <v>2.6015138394024813E-3</v>
      </c>
      <c r="AK674" s="16"/>
      <c r="AL674" s="16"/>
      <c r="AM674" s="16"/>
      <c r="AN674" s="17"/>
      <c r="AO674" s="17"/>
      <c r="AP674" s="16"/>
      <c r="AQ674" s="17"/>
      <c r="AR674" s="17"/>
    </row>
    <row r="675" spans="1:44" x14ac:dyDescent="0.2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Table1342[[#This Row],[Age]]/$E$1</f>
        <v>0.43125000000000002</v>
      </c>
      <c r="J675" s="6">
        <f>LOG10(Table1342[[#This Row],[Fare]]+1)</f>
        <v>0.87142697873660602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0</v>
      </c>
      <c r="N675">
        <f>IF(Table1342[[#This Row],[Embarked]]="C",1,0)</f>
        <v>1</v>
      </c>
      <c r="O675">
        <f>IF(Table1342[[#This Row],[Sex]]="male",1,0)</f>
        <v>1</v>
      </c>
      <c r="P675">
        <v>1</v>
      </c>
      <c r="W675" s="5">
        <v>-0.6072370254668531</v>
      </c>
      <c r="X675" s="5">
        <v>0.15082978256085</v>
      </c>
      <c r="Y675" s="5">
        <v>-1.1709446401028434</v>
      </c>
      <c r="Z675" s="6">
        <f>IF(W675&lt;0,0,W675)</f>
        <v>0</v>
      </c>
      <c r="AA675" s="6">
        <f>IF(X675&lt;0,0,X675)</f>
        <v>0.15082978256085</v>
      </c>
      <c r="AB675" s="5">
        <f t="shared" si="10"/>
        <v>0</v>
      </c>
      <c r="AC675" s="6">
        <f>Z675+AA675</f>
        <v>0.15082978256085</v>
      </c>
      <c r="AD675" s="6">
        <f>(Table134[[#This Row],[Survived]]-AC675)^2</f>
        <v>2.2749623307353292E-2</v>
      </c>
      <c r="AK675" s="16"/>
      <c r="AL675" s="16"/>
      <c r="AM675" s="16"/>
      <c r="AN675" s="17"/>
      <c r="AO675" s="17"/>
      <c r="AP675" s="16"/>
      <c r="AQ675" s="17"/>
      <c r="AR675" s="17"/>
    </row>
    <row r="676" spans="1:44" x14ac:dyDescent="0.2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Table1342[[#This Row],[Age]]/$E$1</f>
        <v>0.21249999999999999</v>
      </c>
      <c r="J676" s="6">
        <f>LOG10(Table1342[[#This Row],[Fare]]+1)</f>
        <v>0.98508950692638131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>
        <f>IF(Table1342[[#This Row],[Sex]]="male",1,0)</f>
        <v>1</v>
      </c>
      <c r="P676">
        <v>1</v>
      </c>
      <c r="W676" s="5">
        <v>-0.6687563297179574</v>
      </c>
      <c r="X676" s="5">
        <v>0.25551692240207008</v>
      </c>
      <c r="Y676" s="5">
        <v>-1.0300809075293047</v>
      </c>
      <c r="Z676" s="6">
        <f>IF(W676&lt;0,0,W676)</f>
        <v>0</v>
      </c>
      <c r="AA676" s="6">
        <f>IF(X676&lt;0,0,X676)</f>
        <v>0.25551692240207008</v>
      </c>
      <c r="AB676" s="5">
        <f t="shared" si="10"/>
        <v>0</v>
      </c>
      <c r="AC676" s="6">
        <f>Z676+AA676</f>
        <v>0.25551692240207008</v>
      </c>
      <c r="AD676" s="6">
        <f>(Table134[[#This Row],[Survived]]-AC676)^2</f>
        <v>6.5288897633825504E-2</v>
      </c>
      <c r="AK676" s="16"/>
      <c r="AL676" s="16"/>
      <c r="AM676" s="16"/>
      <c r="AN676" s="17"/>
      <c r="AO676" s="17"/>
      <c r="AP676" s="16"/>
      <c r="AQ676" s="17"/>
      <c r="AR676" s="17"/>
    </row>
    <row r="677" spans="1:44" x14ac:dyDescent="0.2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Table1342[[#This Row],[Age]]/$E$1</f>
        <v>0.52500000000000002</v>
      </c>
      <c r="J677" s="6">
        <f>LOG10(Table1342[[#This Row],[Fare]]+1)</f>
        <v>0.9319661147281727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>
        <f>IF(Table1342[[#This Row],[Sex]]="male",1,0)</f>
        <v>1</v>
      </c>
      <c r="P677">
        <v>1</v>
      </c>
      <c r="W677" s="5">
        <v>-0.42854445025600052</v>
      </c>
      <c r="X677" s="5">
        <v>-5.1302959331961384E-2</v>
      </c>
      <c r="Y677" s="5">
        <v>-1.1585297292566372</v>
      </c>
      <c r="Z677" s="6">
        <f>IF(W677&lt;0,0,W677)</f>
        <v>0</v>
      </c>
      <c r="AA677" s="6">
        <f>IF(X677&lt;0,0,X677)</f>
        <v>0</v>
      </c>
      <c r="AB677" s="5">
        <f t="shared" si="10"/>
        <v>0</v>
      </c>
      <c r="AC677" s="6">
        <f>Z677+AA677</f>
        <v>0</v>
      </c>
      <c r="AD677" s="6">
        <f>(Table134[[#This Row],[Survived]]-AC677)^2</f>
        <v>0</v>
      </c>
      <c r="AK677" s="16"/>
      <c r="AL677" s="16"/>
      <c r="AM677" s="16"/>
      <c r="AN677" s="17"/>
      <c r="AO677" s="17"/>
      <c r="AP677" s="16"/>
      <c r="AQ677" s="17"/>
      <c r="AR677" s="17"/>
    </row>
    <row r="678" spans="1:44" x14ac:dyDescent="0.2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Table1342[[#This Row],[Age]]/$E$1</f>
        <v>0.4375</v>
      </c>
      <c r="J678" s="6">
        <f>LOG10(Table1342[[#This Row],[Fare]]+1)</f>
        <v>0.94918501031343461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1</v>
      </c>
      <c r="O678">
        <f>IF(Table1342[[#This Row],[Sex]]="male",1,0)</f>
        <v>1</v>
      </c>
      <c r="P678">
        <v>1</v>
      </c>
      <c r="W678" s="5">
        <v>-0.61402942846437381</v>
      </c>
      <c r="X678" s="5">
        <v>0.15027346940799691</v>
      </c>
      <c r="Y678" s="5">
        <v>-1.2083115848161332</v>
      </c>
      <c r="Z678" s="6">
        <f>IF(W678&lt;0,0,W678)</f>
        <v>0</v>
      </c>
      <c r="AA678" s="6">
        <f>IF(X678&lt;0,0,X678)</f>
        <v>0.15027346940799691</v>
      </c>
      <c r="AB678" s="5">
        <f t="shared" si="10"/>
        <v>0</v>
      </c>
      <c r="AC678" s="6">
        <f>Z678+AA678</f>
        <v>0.15027346940799691</v>
      </c>
      <c r="AD678" s="6">
        <f>(Table134[[#This Row],[Survived]]-AC678)^2</f>
        <v>2.2582115607916182E-2</v>
      </c>
      <c r="AK678" s="16"/>
      <c r="AL678" s="16"/>
      <c r="AM678" s="16"/>
      <c r="AN678" s="17"/>
      <c r="AO678" s="17"/>
      <c r="AP678" s="16"/>
      <c r="AQ678" s="17"/>
      <c r="AR678" s="17"/>
    </row>
    <row r="679" spans="1:44" x14ac:dyDescent="0.2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Table1342[[#This Row],[Age]]/$E$1</f>
        <v>0.35</v>
      </c>
      <c r="J679" s="6">
        <f>LOG10(Table1342[[#This Row],[Fare]]+1)</f>
        <v>1.5314789170422551</v>
      </c>
      <c r="K679">
        <f>IF(Table1342[[#This Row],[Pclass]]=1,1,0)</f>
        <v>0</v>
      </c>
      <c r="L679">
        <f>IF(Table1342[[#This Row],[Pclass]]=2,1,0)</f>
        <v>1</v>
      </c>
      <c r="M679">
        <f>IF(Table1342[[#This Row],[Embarked]]="S",1,0)</f>
        <v>1</v>
      </c>
      <c r="N679">
        <f>IF(Table1342[[#This Row],[Embarked]]="C",1,0)</f>
        <v>0</v>
      </c>
      <c r="O679">
        <f>IF(Table1342[[#This Row],[Sex]]="male",1,0)</f>
        <v>1</v>
      </c>
      <c r="P679">
        <v>1</v>
      </c>
      <c r="W679" s="5">
        <v>-0.18763363932742869</v>
      </c>
      <c r="X679" s="5">
        <v>0.19976650747898261</v>
      </c>
      <c r="Y679" s="5">
        <v>0.1165238130305109</v>
      </c>
      <c r="Z679" s="6">
        <f>IF(W679&lt;0,0,W679)</f>
        <v>0</v>
      </c>
      <c r="AA679" s="6">
        <f>IF(X679&lt;0,0,X679)</f>
        <v>0.19976650747898261</v>
      </c>
      <c r="AB679" s="5">
        <f t="shared" si="10"/>
        <v>0.1165238130305109</v>
      </c>
      <c r="AC679" s="6">
        <f>Z679+AA679</f>
        <v>0.19976650747898261</v>
      </c>
      <c r="AD679" s="6">
        <f>(Table134[[#This Row],[Survived]]-AC679)^2</f>
        <v>3.990665751035042E-2</v>
      </c>
      <c r="AK679" s="16"/>
      <c r="AL679" s="16"/>
      <c r="AM679" s="16"/>
      <c r="AN679" s="17"/>
      <c r="AO679" s="17"/>
      <c r="AP679" s="16"/>
      <c r="AQ679" s="17"/>
      <c r="AR679" s="17"/>
    </row>
    <row r="680" spans="1:44" x14ac:dyDescent="0.2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Table1342[[#This Row],[Age]]/$E$1</f>
        <v>0.05</v>
      </c>
      <c r="J680" s="6">
        <f>LOG10(Table1342[[#This Row],[Fare]]+1)</f>
        <v>1.5088662509384578</v>
      </c>
      <c r="K680">
        <f>IF(Table1342[[#This Row],[Pclass]]=1,1,0)</f>
        <v>0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>
        <f>IF(Table1342[[#This Row],[Sex]]="male",1,0)</f>
        <v>1</v>
      </c>
      <c r="P680">
        <v>1</v>
      </c>
      <c r="W680" s="5">
        <v>-0.73624905639952831</v>
      </c>
      <c r="X680" s="5">
        <v>0.17138888260716884</v>
      </c>
      <c r="Y680" s="5">
        <v>-0.44845340146581048</v>
      </c>
      <c r="Z680" s="6">
        <f>IF(W680&lt;0,0,W680)</f>
        <v>0</v>
      </c>
      <c r="AA680" s="6">
        <f>IF(X680&lt;0,0,X680)</f>
        <v>0.17138888260716884</v>
      </c>
      <c r="AB680" s="5">
        <f t="shared" si="10"/>
        <v>0</v>
      </c>
      <c r="AC680" s="6">
        <f>Z680+AA680</f>
        <v>0.17138888260716884</v>
      </c>
      <c r="AD680" s="6">
        <f>(Table134[[#This Row],[Survived]]-AC680)^2</f>
        <v>2.93741490813339E-2</v>
      </c>
      <c r="AK680" s="16"/>
      <c r="AL680" s="16"/>
      <c r="AM680" s="16"/>
      <c r="AN680" s="17"/>
      <c r="AO680" s="17"/>
      <c r="AP680" s="16"/>
      <c r="AQ680" s="17"/>
      <c r="AR680" s="17"/>
    </row>
    <row r="681" spans="1:44" x14ac:dyDescent="0.2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Table1342[[#This Row],[Age]]/$E$1</f>
        <v>0.92500000000000004</v>
      </c>
      <c r="J681" s="6">
        <f>LOG10(Table1342[[#This Row],[Fare]]+1)</f>
        <v>0.94324712513786169</v>
      </c>
      <c r="K681">
        <f>IF(Table1342[[#This Row],[Pclass]]=1,1,0)</f>
        <v>0</v>
      </c>
      <c r="L681">
        <f>IF(Table1342[[#This Row],[Pclass]]=2,1,0)</f>
        <v>0</v>
      </c>
      <c r="M681">
        <f>IF(Table1342[[#This Row],[Embarked]]="S",1,0)</f>
        <v>1</v>
      </c>
      <c r="N681">
        <f>IF(Table1342[[#This Row],[Embarked]]="C",1,0)</f>
        <v>0</v>
      </c>
      <c r="O681">
        <f>IF(Table1342[[#This Row],[Sex]]="male",1,0)</f>
        <v>1</v>
      </c>
      <c r="P681">
        <v>1</v>
      </c>
      <c r="W681" s="5">
        <v>-0.13273733604506507</v>
      </c>
      <c r="X681" s="5">
        <v>-0.43841986736367777</v>
      </c>
      <c r="Y681" s="5">
        <v>-1.3579445888891135</v>
      </c>
      <c r="Z681" s="6">
        <f>IF(W681&lt;0,0,W681)</f>
        <v>0</v>
      </c>
      <c r="AA681" s="6">
        <f>IF(X681&lt;0,0,X681)</f>
        <v>0</v>
      </c>
      <c r="AB681" s="5">
        <f t="shared" si="10"/>
        <v>0</v>
      </c>
      <c r="AC681" s="6">
        <f>Z681+AA681</f>
        <v>0</v>
      </c>
      <c r="AD681" s="6">
        <f>(Table134[[#This Row],[Survived]]-AC681)^2</f>
        <v>0</v>
      </c>
      <c r="AK681" s="16"/>
      <c r="AL681" s="16"/>
      <c r="AM681" s="16"/>
      <c r="AN681" s="17"/>
      <c r="AO681" s="17"/>
      <c r="AP681" s="16"/>
      <c r="AQ681" s="17"/>
      <c r="AR681" s="17"/>
    </row>
    <row r="682" spans="1:44" x14ac:dyDescent="0.2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Table1342[[#This Row],[Age]]/$E$1</f>
        <v>0.1125</v>
      </c>
      <c r="J682" s="6">
        <f>LOG10(Table1342[[#This Row],[Fare]]+1)</f>
        <v>1.2107411023865056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>
        <f>IF(Table1342[[#This Row],[Sex]]="male",1,0)</f>
        <v>0</v>
      </c>
      <c r="P682">
        <v>1</v>
      </c>
      <c r="W682" s="5">
        <v>-0.18685479511442063</v>
      </c>
      <c r="X682" s="5">
        <v>0.62400511173966389</v>
      </c>
      <c r="Y682" s="5">
        <v>-0.42378738048505821</v>
      </c>
      <c r="Z682" s="6">
        <f>IF(W682&lt;0,0,W682)</f>
        <v>0</v>
      </c>
      <c r="AA682" s="6">
        <f>IF(X682&lt;0,0,X682)</f>
        <v>0.62400511173966389</v>
      </c>
      <c r="AB682" s="5">
        <f t="shared" si="10"/>
        <v>0</v>
      </c>
      <c r="AC682" s="6">
        <f>Z682+AA682</f>
        <v>0.62400511173966389</v>
      </c>
      <c r="AD682" s="6">
        <f>(Table134[[#This Row],[Survived]]-AC682)^2</f>
        <v>0.38938237947723042</v>
      </c>
      <c r="AK682" s="16"/>
      <c r="AL682" s="16"/>
      <c r="AM682" s="16"/>
      <c r="AN682" s="17"/>
      <c r="AO682" s="17"/>
      <c r="AP682" s="16"/>
      <c r="AQ682" s="17"/>
      <c r="AR682" s="17"/>
    </row>
    <row r="683" spans="1:44" x14ac:dyDescent="0.2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Table1342[[#This Row],[Age]]/$E$1</f>
        <v>0.2</v>
      </c>
      <c r="J683" s="6">
        <f>LOG10(Table1342[[#This Row],[Fare]]+1)</f>
        <v>1.6063813651106049</v>
      </c>
      <c r="K683">
        <f>IF(Table1342[[#This Row],[Pclass]]=1,1,0)</f>
        <v>1</v>
      </c>
      <c r="L683">
        <f>IF(Table1342[[#This Row],[Pclass]]=2,1,0)</f>
        <v>0</v>
      </c>
      <c r="M683">
        <f>IF(Table1342[[#This Row],[Embarked]]="S",1,0)</f>
        <v>1</v>
      </c>
      <c r="N683">
        <f>IF(Table1342[[#This Row],[Embarked]]="C",1,0)</f>
        <v>0</v>
      </c>
      <c r="O683">
        <f>IF(Table1342[[#This Row],[Sex]]="male",1,0)</f>
        <v>0</v>
      </c>
      <c r="P683">
        <v>1</v>
      </c>
      <c r="W683" s="5">
        <v>0.19875320181487552</v>
      </c>
      <c r="X683" s="5">
        <v>0.87064532330659017</v>
      </c>
      <c r="Y683" s="5">
        <v>-0.32704268573051132</v>
      </c>
      <c r="Z683" s="6">
        <f>IF(W683&lt;0,0,W683)</f>
        <v>0.19875320181487552</v>
      </c>
      <c r="AA683" s="6">
        <f>IF(X683&lt;0,0,X683)</f>
        <v>0.87064532330659017</v>
      </c>
      <c r="AB683" s="5">
        <f t="shared" si="10"/>
        <v>0</v>
      </c>
      <c r="AC683" s="6">
        <f>Z683+AA683</f>
        <v>1.0693985251214657</v>
      </c>
      <c r="AD683" s="6">
        <f>(Table134[[#This Row],[Survived]]-AC683)^2</f>
        <v>4.8161552890347075E-3</v>
      </c>
      <c r="AK683" s="16"/>
      <c r="AL683" s="16"/>
      <c r="AM683" s="16"/>
      <c r="AN683" s="17"/>
      <c r="AO683" s="17"/>
      <c r="AP683" s="16"/>
      <c r="AQ683" s="17"/>
      <c r="AR683" s="17"/>
    </row>
    <row r="684" spans="1:44" x14ac:dyDescent="0.2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Table1342[[#This Row],[Age]]/$E$1</f>
        <v>0.55000000000000004</v>
      </c>
      <c r="J684" s="6">
        <f>LOG10(Table1342[[#This Row],[Fare]]+1)</f>
        <v>1.4313637641589874</v>
      </c>
      <c r="K684">
        <f>IF(Table1342[[#This Row],[Pclass]]=1,1,0)</f>
        <v>0</v>
      </c>
      <c r="L684">
        <f>IF(Table1342[[#This Row],[Pclass]]=2,1,0)</f>
        <v>1</v>
      </c>
      <c r="M684">
        <f>IF(Table1342[[#This Row],[Embarked]]="S",1,0)</f>
        <v>1</v>
      </c>
      <c r="N684">
        <f>IF(Table1342[[#This Row],[Embarked]]="C",1,0)</f>
        <v>0</v>
      </c>
      <c r="O684">
        <f>IF(Table1342[[#This Row],[Sex]]="male",1,0)</f>
        <v>0</v>
      </c>
      <c r="P684">
        <v>1</v>
      </c>
      <c r="W684" s="5">
        <v>0.74845124178676004</v>
      </c>
      <c r="X684" s="5">
        <v>0.1051420681691006</v>
      </c>
      <c r="Y684" s="5">
        <v>0.50198065197280251</v>
      </c>
      <c r="Z684" s="6">
        <f>IF(W684&lt;0,0,W684)</f>
        <v>0.74845124178676004</v>
      </c>
      <c r="AA684" s="6">
        <f>IF(X684&lt;0,0,X684)</f>
        <v>0.1051420681691006</v>
      </c>
      <c r="AB684" s="5">
        <f t="shared" si="10"/>
        <v>0.50198065197280251</v>
      </c>
      <c r="AC684" s="6">
        <f>Z684+AA684</f>
        <v>0.85359330995586058</v>
      </c>
      <c r="AD684" s="6">
        <f>(Table134[[#This Row],[Survived]]-AC684)^2</f>
        <v>0.7286215388014019</v>
      </c>
      <c r="AK684" s="16"/>
      <c r="AL684" s="16"/>
      <c r="AM684" s="16"/>
      <c r="AN684" s="17"/>
      <c r="AO684" s="17"/>
      <c r="AP684" s="16"/>
      <c r="AQ684" s="17"/>
      <c r="AR684" s="17"/>
    </row>
    <row r="685" spans="1:44" x14ac:dyDescent="0.2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Table1342[[#This Row],[Age]]/$E$1</f>
        <v>0.22500000000000001</v>
      </c>
      <c r="J685" s="6">
        <f>LOG10(Table1342[[#This Row],[Fare]]+1)</f>
        <v>1.0149403497929366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>
        <f>IF(Table1342[[#This Row],[Sex]]="male",1,0)</f>
        <v>0</v>
      </c>
      <c r="P685">
        <v>1</v>
      </c>
      <c r="W685" s="5">
        <v>-5.4259649203673294E-3</v>
      </c>
      <c r="X685" s="5">
        <v>0.46364426054488894</v>
      </c>
      <c r="Y685" s="5">
        <v>-0.41490002652878866</v>
      </c>
      <c r="Z685" s="6">
        <f>IF(W685&lt;0,0,W685)</f>
        <v>0</v>
      </c>
      <c r="AA685" s="6">
        <f>IF(X685&lt;0,0,X685)</f>
        <v>0.46364426054488894</v>
      </c>
      <c r="AB685" s="5">
        <f t="shared" si="10"/>
        <v>0</v>
      </c>
      <c r="AC685" s="6">
        <f>Z685+AA685</f>
        <v>0.46364426054488894</v>
      </c>
      <c r="AD685" s="6">
        <f>(Table134[[#This Row],[Survived]]-AC685)^2</f>
        <v>0.28767747924643899</v>
      </c>
      <c r="AK685" s="16"/>
      <c r="AL685" s="16"/>
      <c r="AM685" s="16"/>
      <c r="AN685" s="17"/>
      <c r="AO685" s="17"/>
      <c r="AP685" s="16"/>
      <c r="AQ685" s="17"/>
      <c r="AR685" s="17"/>
    </row>
    <row r="686" spans="1:44" x14ac:dyDescent="0.2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Table1342[[#This Row],[Age]]/$E$1</f>
        <v>0.5625</v>
      </c>
      <c r="J686" s="6">
        <f>LOG10(Table1342[[#This Row],[Fare]]+1)</f>
        <v>2.2197592042409209</v>
      </c>
      <c r="K686">
        <f>IF(Table1342[[#This Row],[Pclass]]=1,1,0)</f>
        <v>1</v>
      </c>
      <c r="L686">
        <f>IF(Table1342[[#This Row],[Pclass]]=2,1,0)</f>
        <v>0</v>
      </c>
      <c r="M686">
        <f>IF(Table1342[[#This Row],[Embarked]]="S",1,0)</f>
        <v>1</v>
      </c>
      <c r="N686">
        <f>IF(Table1342[[#This Row],[Embarked]]="C",1,0)</f>
        <v>0</v>
      </c>
      <c r="O686">
        <f>IF(Table1342[[#This Row],[Sex]]="male",1,0)</f>
        <v>0</v>
      </c>
      <c r="P686">
        <v>1</v>
      </c>
      <c r="W686" s="5">
        <v>0.42701004631464679</v>
      </c>
      <c r="X686" s="5">
        <v>0.48441787230349048</v>
      </c>
      <c r="Y686" s="5">
        <v>-0.66646193681665356</v>
      </c>
      <c r="Z686" s="6">
        <f>IF(W686&lt;0,0,W686)</f>
        <v>0.42701004631464679</v>
      </c>
      <c r="AA686" s="6">
        <f>IF(X686&lt;0,0,X686)</f>
        <v>0.48441787230349048</v>
      </c>
      <c r="AB686" s="5">
        <f t="shared" si="10"/>
        <v>0</v>
      </c>
      <c r="AC686" s="6">
        <f>Z686+AA686</f>
        <v>0.91142791861813732</v>
      </c>
      <c r="AD686" s="6">
        <f>(Table134[[#This Row],[Survived]]-AC686)^2</f>
        <v>7.8450136003153058E-3</v>
      </c>
      <c r="AK686" s="16"/>
      <c r="AL686" s="16"/>
      <c r="AM686" s="16"/>
      <c r="AN686" s="17"/>
      <c r="AO686" s="17"/>
      <c r="AP686" s="16"/>
      <c r="AQ686" s="17"/>
      <c r="AR686" s="17"/>
    </row>
    <row r="687" spans="1:44" x14ac:dyDescent="0.2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Table1342[[#This Row],[Age]]/$E$1</f>
        <v>0.63749999999999996</v>
      </c>
      <c r="J687" s="6">
        <f>LOG10(Table1342[[#This Row],[Fare]]+1)</f>
        <v>1.4401216031878039</v>
      </c>
      <c r="K687">
        <f>IF(Table1342[[#This Row],[Pclass]]=1,1,0)</f>
        <v>1</v>
      </c>
      <c r="L687">
        <f>IF(Table1342[[#This Row],[Pclass]]=2,1,0)</f>
        <v>0</v>
      </c>
      <c r="M687">
        <f>IF(Table1342[[#This Row],[Embarked]]="S",1,0)</f>
        <v>1</v>
      </c>
      <c r="N687">
        <f>IF(Table1342[[#This Row],[Embarked]]="C",1,0)</f>
        <v>0</v>
      </c>
      <c r="O687">
        <f>IF(Table1342[[#This Row],[Sex]]="male",1,0)</f>
        <v>1</v>
      </c>
      <c r="P687">
        <v>1</v>
      </c>
      <c r="W687" s="5">
        <v>-0.10985748349230015</v>
      </c>
      <c r="X687" s="5">
        <v>0.21645594934513507</v>
      </c>
      <c r="Y687" s="5">
        <v>-1.1007400346873182</v>
      </c>
      <c r="Z687" s="6">
        <f>IF(W687&lt;0,0,W687)</f>
        <v>0</v>
      </c>
      <c r="AA687" s="6">
        <f>IF(X687&lt;0,0,X687)</f>
        <v>0.21645594934513507</v>
      </c>
      <c r="AB687" s="5">
        <f t="shared" si="10"/>
        <v>0</v>
      </c>
      <c r="AC687" s="6">
        <f>Z687+AA687</f>
        <v>0.21645594934513507</v>
      </c>
      <c r="AD687" s="6">
        <f>(Table134[[#This Row],[Survived]]-AC687)^2</f>
        <v>0.61394127931663367</v>
      </c>
      <c r="AK687" s="16"/>
      <c r="AL687" s="16"/>
      <c r="AM687" s="16"/>
      <c r="AN687" s="17"/>
      <c r="AO687" s="17"/>
      <c r="AP687" s="16"/>
      <c r="AQ687" s="17"/>
      <c r="AR687" s="17"/>
    </row>
    <row r="688" spans="1:44" x14ac:dyDescent="0.2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Table1342[[#This Row],[Age]]/$E$1</f>
        <v>0.3</v>
      </c>
      <c r="J688" s="6">
        <f>LOG10(Table1342[[#This Row],[Fare]]+1)</f>
        <v>1.3066029982011584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0</v>
      </c>
      <c r="N688">
        <f>IF(Table1342[[#This Row],[Embarked]]="C",1,0)</f>
        <v>1</v>
      </c>
      <c r="O688">
        <f>IF(Table1342[[#This Row],[Sex]]="male",1,0)</f>
        <v>0</v>
      </c>
      <c r="P688">
        <v>1</v>
      </c>
      <c r="W688" s="5">
        <v>-0.17571649093599795</v>
      </c>
      <c r="X688" s="5">
        <v>0.56067167121293848</v>
      </c>
      <c r="Y688" s="5">
        <v>-0.36128925533042072</v>
      </c>
      <c r="Z688" s="6">
        <f>IF(W688&lt;0,0,W688)</f>
        <v>0</v>
      </c>
      <c r="AA688" s="6">
        <f>IF(X688&lt;0,0,X688)</f>
        <v>0.56067167121293848</v>
      </c>
      <c r="AB688" s="5">
        <f t="shared" si="10"/>
        <v>0</v>
      </c>
      <c r="AC688" s="6">
        <f>Z688+AA688</f>
        <v>0.56067167121293848</v>
      </c>
      <c r="AD688" s="6">
        <f>(Table134[[#This Row],[Survived]]-AC688)^2</f>
        <v>0.19300938047483243</v>
      </c>
      <c r="AK688" s="16"/>
      <c r="AL688" s="16"/>
      <c r="AM688" s="16"/>
      <c r="AN688" s="17"/>
      <c r="AO688" s="17"/>
      <c r="AP688" s="16"/>
      <c r="AQ688" s="17"/>
      <c r="AR688" s="17"/>
    </row>
    <row r="689" spans="1:44" x14ac:dyDescent="0.2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Table1342[[#This Row],[Age]]/$E$1</f>
        <v>0.51249999999999996</v>
      </c>
      <c r="J689" s="6">
        <f>LOG10(Table1342[[#This Row],[Fare]]+1)</f>
        <v>1.1792155998681575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>
        <f>IF(Table1342[[#This Row],[Sex]]="male",1,0)</f>
        <v>1</v>
      </c>
      <c r="P689">
        <v>1</v>
      </c>
      <c r="W689" s="5">
        <v>-0.37637326188890108</v>
      </c>
      <c r="X689" s="5">
        <v>-0.17788255681671716</v>
      </c>
      <c r="Y689" s="5">
        <v>-1.0464436142586604</v>
      </c>
      <c r="Z689" s="6">
        <f>IF(W689&lt;0,0,W689)</f>
        <v>0</v>
      </c>
      <c r="AA689" s="6">
        <f>IF(X689&lt;0,0,X689)</f>
        <v>0</v>
      </c>
      <c r="AB689" s="5">
        <f t="shared" si="10"/>
        <v>0</v>
      </c>
      <c r="AC689" s="6">
        <f>Z689+AA689</f>
        <v>0</v>
      </c>
      <c r="AD689" s="6">
        <f>(Table134[[#This Row],[Survived]]-AC689)^2</f>
        <v>0</v>
      </c>
      <c r="AK689" s="16"/>
      <c r="AL689" s="16"/>
      <c r="AM689" s="16"/>
      <c r="AN689" s="17"/>
      <c r="AO689" s="17"/>
      <c r="AP689" s="16"/>
      <c r="AQ689" s="17"/>
      <c r="AR689" s="17"/>
    </row>
    <row r="690" spans="1:44" x14ac:dyDescent="0.2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Table1342[[#This Row],[Age]]/$E$1</f>
        <v>0.26250000000000001</v>
      </c>
      <c r="J690" s="6">
        <f>LOG10(Table1342[[#This Row],[Fare]]+1)</f>
        <v>1.0969100130080565</v>
      </c>
      <c r="K690">
        <f>IF(Table1342[[#This Row],[Pclass]]=1,1,0)</f>
        <v>0</v>
      </c>
      <c r="L690">
        <f>IF(Table1342[[#This Row],[Pclass]]=2,1,0)</f>
        <v>1</v>
      </c>
      <c r="M690">
        <f>IF(Table1342[[#This Row],[Embarked]]="S",1,0)</f>
        <v>1</v>
      </c>
      <c r="N690">
        <f>IF(Table1342[[#This Row],[Embarked]]="C",1,0)</f>
        <v>0</v>
      </c>
      <c r="O690">
        <f>IF(Table1342[[#This Row],[Sex]]="male",1,0)</f>
        <v>1</v>
      </c>
      <c r="P690">
        <v>1</v>
      </c>
      <c r="W690" s="5">
        <v>-0.10720886698030638</v>
      </c>
      <c r="X690" s="5">
        <v>0.15894858952988461</v>
      </c>
      <c r="Y690" s="5">
        <v>0.30672274551602191</v>
      </c>
      <c r="Z690" s="6">
        <f>IF(W690&lt;0,0,W690)</f>
        <v>0</v>
      </c>
      <c r="AA690" s="6">
        <f>IF(X690&lt;0,0,X690)</f>
        <v>0.15894858952988461</v>
      </c>
      <c r="AB690" s="5">
        <f t="shared" si="10"/>
        <v>0.30672274551602191</v>
      </c>
      <c r="AC690" s="6">
        <f>Z690+AA690</f>
        <v>0.15894858952988461</v>
      </c>
      <c r="AD690" s="6">
        <f>(Table134[[#This Row],[Survived]]-AC690)^2</f>
        <v>2.5264654113539745E-2</v>
      </c>
      <c r="AK690" s="16"/>
      <c r="AL690" s="16"/>
      <c r="AM690" s="16"/>
      <c r="AN690" s="17"/>
      <c r="AO690" s="17"/>
      <c r="AP690" s="16"/>
      <c r="AQ690" s="17"/>
      <c r="AR690" s="17"/>
    </row>
    <row r="691" spans="1:44" x14ac:dyDescent="0.2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Table1342[[#This Row],[Age]]/$E$1</f>
        <v>0.6</v>
      </c>
      <c r="J691" s="6">
        <f>LOG10(Table1342[[#This Row],[Fare]]+1)</f>
        <v>1.4302234517870693</v>
      </c>
      <c r="K691">
        <f>IF(Table1342[[#This Row],[Pclass]]=1,1,0)</f>
        <v>1</v>
      </c>
      <c r="L691">
        <f>IF(Table1342[[#This Row],[Pclass]]=2,1,0)</f>
        <v>0</v>
      </c>
      <c r="M691">
        <f>IF(Table1342[[#This Row],[Embarked]]="S",1,0)</f>
        <v>1</v>
      </c>
      <c r="N691">
        <f>IF(Table1342[[#This Row],[Embarked]]="C",1,0)</f>
        <v>0</v>
      </c>
      <c r="O691">
        <f>IF(Table1342[[#This Row],[Sex]]="male",1,0)</f>
        <v>0</v>
      </c>
      <c r="P691">
        <v>1</v>
      </c>
      <c r="W691" s="5">
        <v>0.55477433976388946</v>
      </c>
      <c r="X691" s="5">
        <v>0.45345247143827055</v>
      </c>
      <c r="Y691" s="5">
        <v>-0.59547835240809621</v>
      </c>
      <c r="Z691" s="6">
        <f>IF(W691&lt;0,0,W691)</f>
        <v>0.55477433976388946</v>
      </c>
      <c r="AA691" s="6">
        <f>IF(X691&lt;0,0,X691)</f>
        <v>0.45345247143827055</v>
      </c>
      <c r="AB691" s="5">
        <f t="shared" si="10"/>
        <v>0</v>
      </c>
      <c r="AC691" s="6">
        <f>Z691+AA691</f>
        <v>1.00822681120216</v>
      </c>
      <c r="AD691" s="6">
        <f>(Table134[[#This Row],[Survived]]-AC691)^2</f>
        <v>6.7680422555984536E-5</v>
      </c>
      <c r="AK691" s="16"/>
      <c r="AL691" s="16"/>
      <c r="AM691" s="16"/>
      <c r="AN691" s="17"/>
      <c r="AO691" s="17"/>
      <c r="AP691" s="16"/>
      <c r="AQ691" s="17"/>
      <c r="AR691" s="17"/>
    </row>
    <row r="692" spans="1:44" x14ac:dyDescent="0.2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Table1342[[#This Row],[Age]]/$E$1</f>
        <v>0.3</v>
      </c>
      <c r="J692" s="6">
        <f>LOG10(Table1342[[#This Row],[Fare]]+1)</f>
        <v>1.146128035678238</v>
      </c>
      <c r="K692">
        <f>IF(Table1342[[#This Row],[Pclass]]=1,1,0)</f>
        <v>0</v>
      </c>
      <c r="L692">
        <f>IF(Table1342[[#This Row],[Pclass]]=2,1,0)</f>
        <v>1</v>
      </c>
      <c r="M692">
        <f>IF(Table1342[[#This Row],[Embarked]]="S",1,0)</f>
        <v>1</v>
      </c>
      <c r="N692">
        <f>IF(Table1342[[#This Row],[Embarked]]="C",1,0)</f>
        <v>0</v>
      </c>
      <c r="O692">
        <f>IF(Table1342[[#This Row],[Sex]]="male",1,0)</f>
        <v>1</v>
      </c>
      <c r="P692">
        <v>1</v>
      </c>
      <c r="W692" s="5">
        <v>-0.13548473762477617</v>
      </c>
      <c r="X692" s="5">
        <v>0.204168861844989</v>
      </c>
      <c r="Y692" s="5">
        <v>0.15918222537029608</v>
      </c>
      <c r="Z692" s="6">
        <f>IF(W692&lt;0,0,W692)</f>
        <v>0</v>
      </c>
      <c r="AA692" s="6">
        <f>IF(X692&lt;0,0,X692)</f>
        <v>0.204168861844989</v>
      </c>
      <c r="AB692" s="5">
        <f t="shared" si="10"/>
        <v>0.15918222537029608</v>
      </c>
      <c r="AC692" s="6">
        <f>Z692+AA692</f>
        <v>0.204168861844989</v>
      </c>
      <c r="AD692" s="6">
        <f>(Table134[[#This Row],[Survived]]-AC692)^2</f>
        <v>4.1684924147078209E-2</v>
      </c>
      <c r="AK692" s="16"/>
      <c r="AL692" s="16"/>
      <c r="AM692" s="16"/>
      <c r="AN692" s="17"/>
      <c r="AO692" s="17"/>
      <c r="AP692" s="16"/>
      <c r="AQ692" s="17"/>
      <c r="AR692" s="17"/>
    </row>
    <row r="693" spans="1:44" x14ac:dyDescent="0.2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Table1342[[#This Row],[Age]]/$E$1</f>
        <v>0.52500000000000002</v>
      </c>
      <c r="J693" s="6">
        <f>LOG10(Table1342[[#This Row],[Fare]]+1)</f>
        <v>1.146128035678238</v>
      </c>
      <c r="K693">
        <f>IF(Table1342[[#This Row],[Pclass]]=1,1,0)</f>
        <v>0</v>
      </c>
      <c r="L693">
        <f>IF(Table1342[[#This Row],[Pclass]]=2,1,0)</f>
        <v>1</v>
      </c>
      <c r="M693">
        <f>IF(Table1342[[#This Row],[Embarked]]="S",1,0)</f>
        <v>1</v>
      </c>
      <c r="N693">
        <f>IF(Table1342[[#This Row],[Embarked]]="C",1,0)</f>
        <v>0</v>
      </c>
      <c r="O693">
        <f>IF(Table1342[[#This Row],[Sex]]="male",1,0)</f>
        <v>0</v>
      </c>
      <c r="P693">
        <v>1</v>
      </c>
      <c r="W693" s="5">
        <v>0.72290342364875382</v>
      </c>
      <c r="X693" s="5">
        <v>0.18729654533601098</v>
      </c>
      <c r="Y693" s="5">
        <v>0.53247640926002049</v>
      </c>
      <c r="Z693" s="6">
        <f>IF(W693&lt;0,0,W693)</f>
        <v>0.72290342364875382</v>
      </c>
      <c r="AA693" s="6">
        <f>IF(X693&lt;0,0,X693)</f>
        <v>0.18729654533601098</v>
      </c>
      <c r="AB693" s="5">
        <f t="shared" si="10"/>
        <v>0.53247640926002049</v>
      </c>
      <c r="AC693" s="6">
        <f>Z693+AA693</f>
        <v>0.91019996898476485</v>
      </c>
      <c r="AD693" s="6">
        <f>(Table134[[#This Row],[Survived]]-AC693)^2</f>
        <v>8.0640455703371947E-3</v>
      </c>
      <c r="AK693" s="16"/>
      <c r="AL693" s="16"/>
      <c r="AM693" s="16"/>
      <c r="AN693" s="17"/>
      <c r="AO693" s="17"/>
      <c r="AP693" s="16"/>
      <c r="AQ693" s="17"/>
      <c r="AR693" s="17"/>
    </row>
    <row r="694" spans="1:44" x14ac:dyDescent="0.2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Table1342[[#This Row],[Age]]/$E$1</f>
        <v>0.33750000000000002</v>
      </c>
      <c r="J694" s="6">
        <f>LOG10(Table1342[[#This Row],[Fare]]+1)</f>
        <v>1.1719691228260605</v>
      </c>
      <c r="K694">
        <f>IF(Table1342[[#This Row],[Pclass]]=1,1,0)</f>
        <v>0</v>
      </c>
      <c r="L694">
        <f>IF(Table1342[[#This Row],[Pclass]]=2,1,0)</f>
        <v>1</v>
      </c>
      <c r="M694">
        <f>IF(Table1342[[#This Row],[Embarked]]="S",1,0)</f>
        <v>0</v>
      </c>
      <c r="N694">
        <f>IF(Table1342[[#This Row],[Embarked]]="C",1,0)</f>
        <v>1</v>
      </c>
      <c r="O694">
        <f>IF(Table1342[[#This Row],[Sex]]="male",1,0)</f>
        <v>0</v>
      </c>
      <c r="P694">
        <v>1</v>
      </c>
      <c r="W694" s="5">
        <v>0.51070524989326715</v>
      </c>
      <c r="X694" s="5">
        <v>0.40835929431178453</v>
      </c>
      <c r="Y694" s="5">
        <v>0.6350799472196258</v>
      </c>
      <c r="Z694" s="6">
        <f>IF(W694&lt;0,0,W694)</f>
        <v>0.51070524989326715</v>
      </c>
      <c r="AA694" s="6">
        <f>IF(X694&lt;0,0,X694)</f>
        <v>0.40835929431178453</v>
      </c>
      <c r="AB694" s="5">
        <f t="shared" si="10"/>
        <v>0.6350799472196258</v>
      </c>
      <c r="AC694" s="6">
        <f>Z694+AA694</f>
        <v>0.91906454420505168</v>
      </c>
      <c r="AD694" s="6">
        <f>(Table134[[#This Row],[Survived]]-AC694)^2</f>
        <v>6.5505480047360334E-3</v>
      </c>
      <c r="AK694" s="16"/>
      <c r="AL694" s="16"/>
      <c r="AM694" s="16"/>
      <c r="AN694" s="17"/>
      <c r="AO694" s="17"/>
      <c r="AP694" s="16"/>
      <c r="AQ694" s="17"/>
      <c r="AR694" s="17"/>
    </row>
    <row r="695" spans="1:44" x14ac:dyDescent="0.2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Table1342[[#This Row],[Age]]/$E$1</f>
        <v>0.38750000000000001</v>
      </c>
      <c r="J695" s="6">
        <f>LOG10(Table1342[[#This Row],[Fare]]+1)</f>
        <v>1.7117718094061185</v>
      </c>
      <c r="K695">
        <f>IF(Table1342[[#This Row],[Pclass]]=1,1,0)</f>
        <v>1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>
        <f>IF(Table1342[[#This Row],[Sex]]="male",1,0)</f>
        <v>1</v>
      </c>
      <c r="P695">
        <v>1</v>
      </c>
      <c r="W695" s="5">
        <v>-0.3357414080247233</v>
      </c>
      <c r="X695" s="5">
        <v>0.47813459750179943</v>
      </c>
      <c r="Y695" s="5">
        <v>-1.0991476334956245</v>
      </c>
      <c r="Z695" s="6">
        <f>IF(W695&lt;0,0,W695)</f>
        <v>0</v>
      </c>
      <c r="AA695" s="6">
        <f>IF(X695&lt;0,0,X695)</f>
        <v>0.47813459750179943</v>
      </c>
      <c r="AB695" s="5">
        <f t="shared" si="10"/>
        <v>0</v>
      </c>
      <c r="AC695" s="6">
        <f>Z695+AA695</f>
        <v>0.47813459750179943</v>
      </c>
      <c r="AD695" s="6">
        <f>(Table134[[#This Row],[Survived]]-AC695)^2</f>
        <v>0.22861269332820774</v>
      </c>
      <c r="AK695" s="16"/>
      <c r="AL695" s="16"/>
      <c r="AM695" s="16"/>
      <c r="AN695" s="17"/>
      <c r="AO695" s="17"/>
      <c r="AP695" s="16"/>
      <c r="AQ695" s="17"/>
      <c r="AR695" s="17"/>
    </row>
    <row r="696" spans="1:44" x14ac:dyDescent="0.2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Table1342[[#This Row],[Age]]/$E$1</f>
        <v>0.05</v>
      </c>
      <c r="J696" s="6">
        <f>LOG10(Table1342[[#This Row],[Fare]]+1)</f>
        <v>1.0839789358110461</v>
      </c>
      <c r="K696">
        <f>IF(Table1342[[#This Row],[Pclass]]=1,1,0)</f>
        <v>0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>
        <f>IF(Table1342[[#This Row],[Sex]]="male",1,0)</f>
        <v>1</v>
      </c>
      <c r="P696">
        <v>1</v>
      </c>
      <c r="W696" s="5">
        <v>-0.78786614591774184</v>
      </c>
      <c r="X696" s="5">
        <v>0.35881173664255561</v>
      </c>
      <c r="Y696" s="5">
        <v>-0.73539460111957</v>
      </c>
      <c r="Z696" s="6">
        <f>IF(W696&lt;0,0,W696)</f>
        <v>0</v>
      </c>
      <c r="AA696" s="6">
        <f>IF(X696&lt;0,0,X696)</f>
        <v>0.35881173664255561</v>
      </c>
      <c r="AB696" s="5">
        <f t="shared" si="10"/>
        <v>0</v>
      </c>
      <c r="AC696" s="6">
        <f>Z696+AA696</f>
        <v>0.35881173664255561</v>
      </c>
      <c r="AD696" s="6">
        <f>(Table134[[#This Row],[Survived]]-AC696)^2</f>
        <v>0.41112238906733545</v>
      </c>
      <c r="AK696" s="16"/>
      <c r="AL696" s="16"/>
      <c r="AM696" s="16"/>
      <c r="AN696" s="17"/>
      <c r="AO696" s="17"/>
      <c r="AP696" s="16"/>
      <c r="AQ696" s="17"/>
      <c r="AR696" s="17"/>
    </row>
    <row r="697" spans="1:44" x14ac:dyDescent="0.2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Table1342[[#This Row],[Age]]/$E$1</f>
        <v>0.32500000000000001</v>
      </c>
      <c r="J697" s="6">
        <f>LOG10(Table1342[[#This Row],[Fare]]+1)</f>
        <v>0.94918501031343461</v>
      </c>
      <c r="K697">
        <f>IF(Table1342[[#This Row],[Pclass]]=1,1,0)</f>
        <v>0</v>
      </c>
      <c r="L697">
        <f>IF(Table1342[[#This Row],[Pclass]]=2,1,0)</f>
        <v>0</v>
      </c>
      <c r="M697">
        <f>IF(Table1342[[#This Row],[Embarked]]="S",1,0)</f>
        <v>1</v>
      </c>
      <c r="N697">
        <f>IF(Table1342[[#This Row],[Embarked]]="C",1,0)</f>
        <v>0</v>
      </c>
      <c r="O697">
        <f>IF(Table1342[[#This Row],[Sex]]="male",1,0)</f>
        <v>1</v>
      </c>
      <c r="P697">
        <v>1</v>
      </c>
      <c r="W697" s="5">
        <v>-0.57981124734268585</v>
      </c>
      <c r="X697" s="5">
        <v>0.14387382225794276</v>
      </c>
      <c r="Y697" s="5">
        <v>-1.0689143530230405</v>
      </c>
      <c r="Z697" s="6">
        <f>IF(W697&lt;0,0,W697)</f>
        <v>0</v>
      </c>
      <c r="AA697" s="6">
        <f>IF(X697&lt;0,0,X697)</f>
        <v>0.14387382225794276</v>
      </c>
      <c r="AB697" s="5">
        <f t="shared" si="10"/>
        <v>0</v>
      </c>
      <c r="AC697" s="6">
        <f>Z697+AA697</f>
        <v>0.14387382225794276</v>
      </c>
      <c r="AD697" s="6">
        <f>(Table134[[#This Row],[Survived]]-AC697)^2</f>
        <v>2.0699676731110107E-2</v>
      </c>
      <c r="AK697" s="16"/>
      <c r="AL697" s="16"/>
      <c r="AM697" s="16"/>
      <c r="AN697" s="17"/>
      <c r="AO697" s="17"/>
      <c r="AP697" s="16"/>
      <c r="AQ697" s="17"/>
      <c r="AR697" s="17"/>
    </row>
    <row r="698" spans="1:44" x14ac:dyDescent="0.2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Table1342[[#This Row],[Age]]/$E$1</f>
        <v>0.58750000000000002</v>
      </c>
      <c r="J698" s="6">
        <f>LOG10(Table1342[[#This Row],[Fare]]+1)</f>
        <v>1.7287935361444735</v>
      </c>
      <c r="K698">
        <f>IF(Table1342[[#This Row],[Pclass]]=1,1,0)</f>
        <v>1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>
        <f>IF(Table1342[[#This Row],[Sex]]="male",1,0)</f>
        <v>0</v>
      </c>
      <c r="P698">
        <v>1</v>
      </c>
      <c r="W698" s="5">
        <v>0.51783613647588822</v>
      </c>
      <c r="X698" s="5">
        <v>0.42541531581937769</v>
      </c>
      <c r="Y698" s="5">
        <v>-0.46186073597083244</v>
      </c>
      <c r="Z698" s="6">
        <f>IF(W698&lt;0,0,W698)</f>
        <v>0.51783613647588822</v>
      </c>
      <c r="AA698" s="6">
        <f>IF(X698&lt;0,0,X698)</f>
        <v>0.42541531581937769</v>
      </c>
      <c r="AB698" s="5">
        <f t="shared" si="10"/>
        <v>0</v>
      </c>
      <c r="AC698" s="6">
        <f>Z698+AA698</f>
        <v>0.94325145229526597</v>
      </c>
      <c r="AD698" s="6">
        <f>(Table134[[#This Row],[Survived]]-AC698)^2</f>
        <v>3.220397666596474E-3</v>
      </c>
      <c r="AK698" s="16"/>
      <c r="AL698" s="16"/>
      <c r="AM698" s="16"/>
      <c r="AN698" s="17"/>
      <c r="AO698" s="17"/>
      <c r="AP698" s="16"/>
      <c r="AQ698" s="17"/>
      <c r="AR698" s="17"/>
    </row>
    <row r="699" spans="1:44" x14ac:dyDescent="0.2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Table1342[[#This Row],[Age]]/$E$1</f>
        <v>0.41249999999999998</v>
      </c>
      <c r="J699" s="6">
        <f>LOG10(Table1342[[#This Row],[Fare]]+1)</f>
        <v>0.77815125038364363</v>
      </c>
      <c r="K699">
        <f>IF(Table1342[[#This Row],[Pclass]]=1,1,0)</f>
        <v>1</v>
      </c>
      <c r="L699">
        <f>IF(Table1342[[#This Row],[Pclass]]=2,1,0)</f>
        <v>0</v>
      </c>
      <c r="M699">
        <f>IF(Table1342[[#This Row],[Embarked]]="S",1,0)</f>
        <v>1</v>
      </c>
      <c r="N699">
        <f>IF(Table1342[[#This Row],[Embarked]]="C",1,0)</f>
        <v>0</v>
      </c>
      <c r="O699">
        <f>IF(Table1342[[#This Row],[Sex]]="male",1,0)</f>
        <v>1</v>
      </c>
      <c r="P699">
        <v>1</v>
      </c>
      <c r="W699" s="5">
        <v>-0.17978873643146495</v>
      </c>
      <c r="X699" s="5">
        <v>0.3877943597569436</v>
      </c>
      <c r="Y699" s="5">
        <v>-0.69912149921159839</v>
      </c>
      <c r="Z699" s="6">
        <f>IF(W699&lt;0,0,W699)</f>
        <v>0</v>
      </c>
      <c r="AA699" s="6">
        <f>IF(X699&lt;0,0,X699)</f>
        <v>0.3877943597569436</v>
      </c>
      <c r="AB699" s="5">
        <f t="shared" si="10"/>
        <v>0</v>
      </c>
      <c r="AC699" s="6">
        <f>Z699+AA699</f>
        <v>0.3877943597569436</v>
      </c>
      <c r="AD699" s="6">
        <f>(Table134[[#This Row],[Survived]]-AC699)^2</f>
        <v>0.15038446545929779</v>
      </c>
      <c r="AK699" s="16"/>
      <c r="AL699" s="16"/>
      <c r="AM699" s="16"/>
      <c r="AN699" s="17"/>
      <c r="AO699" s="17"/>
      <c r="AP699" s="16"/>
      <c r="AQ699" s="17"/>
      <c r="AR699" s="17"/>
    </row>
    <row r="700" spans="1:44" x14ac:dyDescent="0.2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Table1342[[#This Row],[Age]]/$E$1</f>
        <v>0.58750000000000002</v>
      </c>
      <c r="J700" s="6">
        <f>LOG10(Table1342[[#This Row],[Fare]]+1)</f>
        <v>1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>
        <f>IF(Table1342[[#This Row],[Sex]]="male",1,0)</f>
        <v>1</v>
      </c>
      <c r="P700">
        <v>1</v>
      </c>
      <c r="W700" s="5">
        <v>-0.39207488980040162</v>
      </c>
      <c r="X700" s="5">
        <v>-0.10709831540923631</v>
      </c>
      <c r="Y700" s="5">
        <v>-1.2189459698994762</v>
      </c>
      <c r="Z700" s="6">
        <f>IF(W700&lt;0,0,W700)</f>
        <v>0</v>
      </c>
      <c r="AA700" s="6">
        <f>IF(X700&lt;0,0,X700)</f>
        <v>0</v>
      </c>
      <c r="AB700" s="5">
        <f t="shared" si="10"/>
        <v>0</v>
      </c>
      <c r="AC700" s="6">
        <f>Z700+AA700</f>
        <v>0</v>
      </c>
      <c r="AD700" s="6">
        <f>(Table134[[#This Row],[Survived]]-AC700)^2</f>
        <v>0</v>
      </c>
      <c r="AK700" s="16"/>
      <c r="AL700" s="16"/>
      <c r="AM700" s="16"/>
      <c r="AN700" s="17"/>
      <c r="AO700" s="17"/>
      <c r="AP700" s="16"/>
      <c r="AQ700" s="17"/>
      <c r="AR700" s="17"/>
    </row>
    <row r="701" spans="1:44" x14ac:dyDescent="0.2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Table1342[[#This Row],[Age]]/$E$1</f>
        <v>0.35</v>
      </c>
      <c r="J701" s="6">
        <f>LOG10(Table1342[[#This Row],[Fare]]+1)</f>
        <v>1.3979400086720377</v>
      </c>
      <c r="K701">
        <f>IF(Table1342[[#This Row],[Pclass]]=1,1,0)</f>
        <v>0</v>
      </c>
      <c r="L701">
        <f>IF(Table1342[[#This Row],[Pclass]]=2,1,0)</f>
        <v>1</v>
      </c>
      <c r="M701">
        <f>IF(Table1342[[#This Row],[Embarked]]="S",1,0)</f>
        <v>0</v>
      </c>
      <c r="N701">
        <f>IF(Table1342[[#This Row],[Embarked]]="C",1,0)</f>
        <v>1</v>
      </c>
      <c r="O701">
        <f>IF(Table1342[[#This Row],[Sex]]="male",1,0)</f>
        <v>0</v>
      </c>
      <c r="P701">
        <v>1</v>
      </c>
      <c r="W701" s="5">
        <v>0.48675462203245901</v>
      </c>
      <c r="X701" s="5">
        <v>0.41223450575976339</v>
      </c>
      <c r="Y701" s="5">
        <v>0.52924139970095196</v>
      </c>
      <c r="Z701" s="6">
        <f>IF(W701&lt;0,0,W701)</f>
        <v>0.48675462203245901</v>
      </c>
      <c r="AA701" s="6">
        <f>IF(X701&lt;0,0,X701)</f>
        <v>0.41223450575976339</v>
      </c>
      <c r="AB701" s="5">
        <f t="shared" si="10"/>
        <v>0.52924139970095196</v>
      </c>
      <c r="AC701" s="6">
        <f>Z701+AA701</f>
        <v>0.8989891277922224</v>
      </c>
      <c r="AD701" s="6">
        <f>(Table134[[#This Row],[Survived]]-AC701)^2</f>
        <v>1.0203196304175977E-2</v>
      </c>
      <c r="AK701" s="16"/>
      <c r="AL701" s="16"/>
      <c r="AM701" s="16"/>
      <c r="AN701" s="17"/>
      <c r="AO701" s="17"/>
      <c r="AP701" s="16"/>
      <c r="AQ701" s="17"/>
      <c r="AR701" s="17"/>
    </row>
    <row r="702" spans="1:44" x14ac:dyDescent="0.2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Table1342[[#This Row],[Age]]/$E$1</f>
        <v>0.1875</v>
      </c>
      <c r="J702" s="6">
        <f>LOG10(Table1342[[#This Row],[Fare]]+1)</f>
        <v>0.91513590662201194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0</v>
      </c>
      <c r="N702">
        <f>IF(Table1342[[#This Row],[Embarked]]="C",1,0)</f>
        <v>1</v>
      </c>
      <c r="O702">
        <f>IF(Table1342[[#This Row],[Sex]]="male",1,0)</f>
        <v>0</v>
      </c>
      <c r="P702">
        <v>1</v>
      </c>
      <c r="W702" s="5">
        <v>-0.10387361108838827</v>
      </c>
      <c r="X702" s="5">
        <v>0.59164036220731919</v>
      </c>
      <c r="Y702" s="5">
        <v>-0.58909433404385059</v>
      </c>
      <c r="Z702" s="6">
        <f>IF(W702&lt;0,0,W702)</f>
        <v>0</v>
      </c>
      <c r="AA702" s="6">
        <f>IF(X702&lt;0,0,X702)</f>
        <v>0.59164036220731919</v>
      </c>
      <c r="AB702" s="5">
        <f t="shared" si="10"/>
        <v>0</v>
      </c>
      <c r="AC702" s="6">
        <f>Z702+AA702</f>
        <v>0.59164036220731919</v>
      </c>
      <c r="AD702" s="6">
        <f>(Table134[[#This Row],[Survived]]-AC702)^2</f>
        <v>0.16675759377816946</v>
      </c>
      <c r="AK702" s="16"/>
      <c r="AL702" s="16"/>
      <c r="AM702" s="16"/>
      <c r="AN702" s="17"/>
      <c r="AO702" s="17"/>
      <c r="AP702" s="16"/>
      <c r="AQ702" s="17"/>
      <c r="AR702" s="17"/>
    </row>
    <row r="703" spans="1:44" x14ac:dyDescent="0.2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Table1342[[#This Row],[Age]]/$E$1</f>
        <v>0.25</v>
      </c>
      <c r="J703" s="6">
        <f>LOG10(Table1342[[#This Row],[Fare]]+1)</f>
        <v>1.0352615916449619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>
        <f>IF(Table1342[[#This Row],[Sex]]="male",1,0)</f>
        <v>1</v>
      </c>
      <c r="P703">
        <v>1</v>
      </c>
      <c r="W703" s="5">
        <v>-0.6482504909032013</v>
      </c>
      <c r="X703" s="5">
        <v>0.22270176463299973</v>
      </c>
      <c r="Y703" s="5">
        <v>-1.0704592989797399</v>
      </c>
      <c r="Z703" s="6">
        <f>IF(W703&lt;0,0,W703)</f>
        <v>0</v>
      </c>
      <c r="AA703" s="6">
        <f>IF(X703&lt;0,0,X703)</f>
        <v>0.22270176463299973</v>
      </c>
      <c r="AB703" s="5">
        <f t="shared" si="10"/>
        <v>0</v>
      </c>
      <c r="AC703" s="6">
        <f>Z703+AA703</f>
        <v>0.22270176463299973</v>
      </c>
      <c r="AD703" s="6">
        <f>(Table134[[#This Row],[Survived]]-AC703)^2</f>
        <v>4.9596075970652014E-2</v>
      </c>
      <c r="AK703" s="16"/>
      <c r="AL703" s="16"/>
      <c r="AM703" s="16"/>
      <c r="AN703" s="17"/>
      <c r="AO703" s="17"/>
      <c r="AP703" s="16"/>
      <c r="AQ703" s="17"/>
      <c r="AR703" s="17"/>
    </row>
    <row r="704" spans="1:44" x14ac:dyDescent="0.2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Table1342[[#This Row],[Age]]/$E$1</f>
        <v>0.23749999999999999</v>
      </c>
      <c r="J704" s="6">
        <f>LOG10(Table1342[[#This Row],[Fare]]+1)</f>
        <v>0.94918501031343461</v>
      </c>
      <c r="K704">
        <f>IF(Table1342[[#This Row],[Pclass]]=1,1,0)</f>
        <v>0</v>
      </c>
      <c r="L704">
        <f>IF(Table1342[[#This Row],[Pclass]]=2,1,0)</f>
        <v>0</v>
      </c>
      <c r="M704">
        <f>IF(Table1342[[#This Row],[Embarked]]="S",1,0)</f>
        <v>1</v>
      </c>
      <c r="N704">
        <f>IF(Table1342[[#This Row],[Embarked]]="C",1,0)</f>
        <v>0</v>
      </c>
      <c r="O704">
        <f>IF(Table1342[[#This Row],[Sex]]="male",1,0)</f>
        <v>1</v>
      </c>
      <c r="P704">
        <v>1</v>
      </c>
      <c r="W704" s="5">
        <v>-0.64488212249913601</v>
      </c>
      <c r="X704" s="5">
        <v>0.22873034780004492</v>
      </c>
      <c r="Y704" s="5">
        <v>-1.026381811168162</v>
      </c>
      <c r="Z704" s="6">
        <f>IF(W704&lt;0,0,W704)</f>
        <v>0</v>
      </c>
      <c r="AA704" s="6">
        <f>IF(X704&lt;0,0,X704)</f>
        <v>0.22873034780004492</v>
      </c>
      <c r="AB704" s="5">
        <f t="shared" si="10"/>
        <v>0</v>
      </c>
      <c r="AC704" s="6">
        <f>Z704+AA704</f>
        <v>0.22873034780004492</v>
      </c>
      <c r="AD704" s="6">
        <f>(Table134[[#This Row],[Survived]]-AC704)^2</f>
        <v>5.2317572004729515E-2</v>
      </c>
      <c r="AK704" s="16"/>
      <c r="AL704" s="16"/>
      <c r="AM704" s="16"/>
      <c r="AN704" s="17"/>
      <c r="AO704" s="17"/>
      <c r="AP704" s="16"/>
      <c r="AQ704" s="17"/>
      <c r="AR704" s="17"/>
    </row>
    <row r="705" spans="1:44" x14ac:dyDescent="0.2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Table1342[[#This Row],[Age]]/$E$1</f>
        <v>0.7</v>
      </c>
      <c r="J705" s="6">
        <f>LOG10(Table1342[[#This Row],[Fare]]+1)</f>
        <v>1.9250969541376577</v>
      </c>
      <c r="K705">
        <f>IF(Table1342[[#This Row],[Pclass]]=1,1,0)</f>
        <v>1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>
        <f>IF(Table1342[[#This Row],[Sex]]="male",1,0)</f>
        <v>0</v>
      </c>
      <c r="P705">
        <v>1</v>
      </c>
      <c r="W705" s="5">
        <v>0.40581430216330705</v>
      </c>
      <c r="X705" s="5">
        <v>0.52381520438305729</v>
      </c>
      <c r="Y705" s="5">
        <v>-0.79550606500385412</v>
      </c>
      <c r="Z705" s="6">
        <f>IF(W705&lt;0,0,W705)</f>
        <v>0.40581430216330705</v>
      </c>
      <c r="AA705" s="6">
        <f>IF(X705&lt;0,0,X705)</f>
        <v>0.52381520438305729</v>
      </c>
      <c r="AB705" s="5">
        <f t="shared" si="10"/>
        <v>0</v>
      </c>
      <c r="AC705" s="6">
        <f>Z705+AA705</f>
        <v>0.92962950654636434</v>
      </c>
      <c r="AD705" s="6">
        <f>(Table134[[#This Row],[Survived]]-AC705)^2</f>
        <v>4.9520063489081794E-3</v>
      </c>
      <c r="AK705" s="16"/>
      <c r="AL705" s="16"/>
      <c r="AM705" s="16"/>
      <c r="AN705" s="17"/>
      <c r="AO705" s="17"/>
      <c r="AP705" s="16"/>
      <c r="AQ705" s="17"/>
      <c r="AR705" s="17"/>
    </row>
    <row r="706" spans="1:44" x14ac:dyDescent="0.2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Table1342[[#This Row],[Age]]/$E$1</f>
        <v>0.3125</v>
      </c>
      <c r="J706" s="6">
        <f>LOG10(Table1342[[#This Row],[Fare]]+1)</f>
        <v>1.4313637641589874</v>
      </c>
      <c r="K706">
        <f>IF(Table1342[[#This Row],[Pclass]]=1,1,0)</f>
        <v>0</v>
      </c>
      <c r="L706">
        <f>IF(Table1342[[#This Row],[Pclass]]=2,1,0)</f>
        <v>1</v>
      </c>
      <c r="M706">
        <f>IF(Table1342[[#This Row],[Embarked]]="S",1,0)</f>
        <v>1</v>
      </c>
      <c r="N706">
        <f>IF(Table1342[[#This Row],[Embarked]]="C",1,0)</f>
        <v>0</v>
      </c>
      <c r="O706">
        <f>IF(Table1342[[#This Row],[Sex]]="male",1,0)</f>
        <v>0</v>
      </c>
      <c r="P706">
        <v>1</v>
      </c>
      <c r="W706" s="5">
        <v>0.49027156012779727</v>
      </c>
      <c r="X706" s="5">
        <v>0.43037613157389393</v>
      </c>
      <c r="Y706" s="5">
        <v>0.66161483385569442</v>
      </c>
      <c r="Z706" s="6">
        <f>IF(W706&lt;0,0,W706)</f>
        <v>0.49027156012779727</v>
      </c>
      <c r="AA706" s="6">
        <f>IF(X706&lt;0,0,X706)</f>
        <v>0.43037613157389393</v>
      </c>
      <c r="AB706" s="5">
        <f t="shared" si="10"/>
        <v>0.66161483385569442</v>
      </c>
      <c r="AC706" s="6">
        <f>Z706+AA706</f>
        <v>0.92064769170169125</v>
      </c>
      <c r="AD706" s="6">
        <f>(Table134[[#This Row],[Survived]]-AC706)^2</f>
        <v>6.2967888322698392E-3</v>
      </c>
      <c r="AK706" s="16"/>
      <c r="AL706" s="16"/>
      <c r="AM706" s="16"/>
      <c r="AN706" s="17"/>
      <c r="AO706" s="17"/>
      <c r="AP706" s="16"/>
      <c r="AQ706" s="17"/>
      <c r="AR706" s="17"/>
    </row>
    <row r="707" spans="1:44" x14ac:dyDescent="0.2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Table1342[[#This Row],[Age]]/$E$1</f>
        <v>0.41249999999999998</v>
      </c>
      <c r="J707" s="6">
        <f>LOG10(Table1342[[#This Row],[Fare]]+1)</f>
        <v>0.94918501031343461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>
        <f>IF(Table1342[[#This Row],[Sex]]="male",1,0)</f>
        <v>1</v>
      </c>
      <c r="P707">
        <v>1</v>
      </c>
      <c r="W707" s="5">
        <v>-0.51474037218623581</v>
      </c>
      <c r="X707" s="5">
        <v>5.9017296715840661E-2</v>
      </c>
      <c r="Y707" s="5">
        <v>-1.111446894877919</v>
      </c>
      <c r="Z707" s="6">
        <f>IF(W707&lt;0,0,W707)</f>
        <v>0</v>
      </c>
      <c r="AA707" s="6">
        <f>IF(X707&lt;0,0,X707)</f>
        <v>5.9017296715840661E-2</v>
      </c>
      <c r="AB707" s="5">
        <f t="shared" si="10"/>
        <v>0</v>
      </c>
      <c r="AC707" s="6">
        <f>Z707+AA707</f>
        <v>5.9017296715840661E-2</v>
      </c>
      <c r="AD707" s="6">
        <f>(Table134[[#This Row],[Survived]]-AC707)^2</f>
        <v>3.4830413116455771E-3</v>
      </c>
      <c r="AK707" s="16"/>
      <c r="AL707" s="16"/>
      <c r="AM707" s="16"/>
      <c r="AN707" s="17"/>
      <c r="AO707" s="17"/>
      <c r="AP707" s="16"/>
      <c r="AQ707" s="17"/>
      <c r="AR707" s="17"/>
    </row>
    <row r="708" spans="1:44" x14ac:dyDescent="0.2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Table1342[[#This Row],[Age]]/$E$1</f>
        <v>0.27500000000000002</v>
      </c>
      <c r="J708" s="6">
        <f>LOG10(Table1342[[#This Row],[Fare]]+1)</f>
        <v>1.0613280539915777</v>
      </c>
      <c r="K708">
        <f>IF(Table1342[[#This Row],[Pclass]]=1,1,0)</f>
        <v>0</v>
      </c>
      <c r="L708">
        <f>IF(Table1342[[#This Row],[Pclass]]=2,1,0)</f>
        <v>0</v>
      </c>
      <c r="M708">
        <f>IF(Table1342[[#This Row],[Embarked]]="S",1,0)</f>
        <v>1</v>
      </c>
      <c r="N708">
        <f>IF(Table1342[[#This Row],[Embarked]]="C",1,0)</f>
        <v>0</v>
      </c>
      <c r="O708">
        <f>IF(Table1342[[#This Row],[Sex]]="male",1,0)</f>
        <v>0</v>
      </c>
      <c r="P708">
        <v>1</v>
      </c>
      <c r="W708" s="5">
        <v>5.7569155424041465E-2</v>
      </c>
      <c r="X708" s="5">
        <v>0.40163259176884508</v>
      </c>
      <c r="Y708" s="5">
        <v>-0.61145579565342079</v>
      </c>
      <c r="Z708" s="6">
        <f>IF(W708&lt;0,0,W708)</f>
        <v>5.7569155424041465E-2</v>
      </c>
      <c r="AA708" s="6">
        <f>IF(X708&lt;0,0,X708)</f>
        <v>0.40163259176884508</v>
      </c>
      <c r="AB708" s="5">
        <f t="shared" si="10"/>
        <v>0</v>
      </c>
      <c r="AC708" s="6">
        <f>Z708+AA708</f>
        <v>0.45920174719288653</v>
      </c>
      <c r="AD708" s="6">
        <f>(Table134[[#This Row],[Survived]]-AC708)^2</f>
        <v>0.21086624462499967</v>
      </c>
      <c r="AK708" s="16"/>
      <c r="AL708" s="16"/>
      <c r="AM708" s="16"/>
      <c r="AN708" s="17"/>
      <c r="AO708" s="17"/>
      <c r="AP708" s="16"/>
      <c r="AQ708" s="17"/>
      <c r="AR708" s="17"/>
    </row>
    <row r="709" spans="1:44" x14ac:dyDescent="0.2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Table1342[[#This Row],[Age]]/$E$1</f>
        <v>0.35</v>
      </c>
      <c r="J709" s="6">
        <f>LOG10(Table1342[[#This Row],[Fare]]+1)</f>
        <v>1.0606978403536116</v>
      </c>
      <c r="K709">
        <f>IF(Table1342[[#This Row],[Pclass]]=1,1,0)</f>
        <v>0</v>
      </c>
      <c r="L709">
        <f>IF(Table1342[[#This Row],[Pclass]]=2,1,0)</f>
        <v>1</v>
      </c>
      <c r="M709">
        <f>IF(Table1342[[#This Row],[Embarked]]="S",1,0)</f>
        <v>1</v>
      </c>
      <c r="N709">
        <f>IF(Table1342[[#This Row],[Embarked]]="C",1,0)</f>
        <v>0</v>
      </c>
      <c r="O709">
        <f>IF(Table1342[[#This Row],[Sex]]="male",1,0)</f>
        <v>1</v>
      </c>
      <c r="P709">
        <v>1</v>
      </c>
      <c r="W709" s="5">
        <v>-8.5732273653580576E-2</v>
      </c>
      <c r="X709" s="5">
        <v>0.14963140184598672</v>
      </c>
      <c r="Y709" s="5">
        <v>0.17259395723573795</v>
      </c>
      <c r="Z709" s="6">
        <f>IF(W709&lt;0,0,W709)</f>
        <v>0</v>
      </c>
      <c r="AA709" s="6">
        <f>IF(X709&lt;0,0,X709)</f>
        <v>0.14963140184598672</v>
      </c>
      <c r="AB709" s="5">
        <f t="shared" ref="AB709:AB715" si="11">IF(Y709&lt;0,0,Y709)</f>
        <v>0.17259395723573795</v>
      </c>
      <c r="AC709" s="6">
        <f>Z709+AA709</f>
        <v>0.14963140184598672</v>
      </c>
      <c r="AD709" s="6">
        <f>(Table134[[#This Row],[Survived]]-AC709)^2</f>
        <v>2.238955641839516E-2</v>
      </c>
      <c r="AK709" s="16"/>
      <c r="AL709" s="16"/>
      <c r="AM709" s="16"/>
      <c r="AN709" s="17"/>
      <c r="AO709" s="17"/>
      <c r="AP709" s="16"/>
      <c r="AQ709" s="17"/>
      <c r="AR709" s="17"/>
    </row>
    <row r="710" spans="1:44" x14ac:dyDescent="0.2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Table1342[[#This Row],[Age]]/$E$1</f>
        <v>0.3125</v>
      </c>
      <c r="J710" s="6">
        <f>LOG10(Table1342[[#This Row],[Fare]]+1)</f>
        <v>0.90579588036786851</v>
      </c>
      <c r="K710">
        <f>IF(Table1342[[#This Row],[Pclass]]=1,1,0)</f>
        <v>0</v>
      </c>
      <c r="L710">
        <f>IF(Table1342[[#This Row],[Pclass]]=2,1,0)</f>
        <v>0</v>
      </c>
      <c r="M710">
        <f>IF(Table1342[[#This Row],[Embarked]]="S",1,0)</f>
        <v>1</v>
      </c>
      <c r="N710">
        <f>IF(Table1342[[#This Row],[Embarked]]="C",1,0)</f>
        <v>0</v>
      </c>
      <c r="O710">
        <f>IF(Table1342[[#This Row],[Sex]]="male",1,0)</f>
        <v>1</v>
      </c>
      <c r="P710">
        <v>1</v>
      </c>
      <c r="W710" s="5">
        <v>-0.58272336478843711</v>
      </c>
      <c r="X710" s="5">
        <v>0.15292445662737775</v>
      </c>
      <c r="Y710" s="5">
        <v>-1.0436826805785904</v>
      </c>
      <c r="Z710" s="6">
        <f>IF(W710&lt;0,0,W710)</f>
        <v>0</v>
      </c>
      <c r="AA710" s="6">
        <f>IF(X710&lt;0,0,X710)</f>
        <v>0.15292445662737775</v>
      </c>
      <c r="AB710" s="5">
        <f t="shared" si="11"/>
        <v>0</v>
      </c>
      <c r="AC710" s="6">
        <f>Z710+AA710</f>
        <v>0.15292445662737775</v>
      </c>
      <c r="AD710" s="6">
        <f>(Table134[[#This Row],[Survived]]-AC710)^2</f>
        <v>2.3385889434778737E-2</v>
      </c>
      <c r="AK710" s="16"/>
      <c r="AL710" s="16"/>
      <c r="AM710" s="16"/>
      <c r="AN710" s="17"/>
      <c r="AO710" s="17"/>
      <c r="AP710" s="16"/>
      <c r="AQ710" s="17"/>
      <c r="AR710" s="17"/>
    </row>
    <row r="711" spans="1:44" x14ac:dyDescent="0.2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Table1342[[#This Row],[Age]]/$E$1</f>
        <v>0.48749999999999999</v>
      </c>
      <c r="J711" s="6">
        <f>LOG10(Table1342[[#This Row],[Fare]]+1)</f>
        <v>1.4789270555829248</v>
      </c>
      <c r="K711">
        <f>IF(Table1342[[#This Row],[Pclass]]=1,1,0)</f>
        <v>0</v>
      </c>
      <c r="L711">
        <f>IF(Table1342[[#This Row],[Pclass]]=2,1,0)</f>
        <v>0</v>
      </c>
      <c r="M711">
        <f>IF(Table1342[[#This Row],[Embarked]]="S",1,0)</f>
        <v>0</v>
      </c>
      <c r="N711">
        <f>IF(Table1342[[#This Row],[Embarked]]="C",1,0)</f>
        <v>0</v>
      </c>
      <c r="O711">
        <f>IF(Table1342[[#This Row],[Sex]]="male",1,0)</f>
        <v>0</v>
      </c>
      <c r="P711">
        <v>1</v>
      </c>
      <c r="W711" s="5">
        <v>5.3582787748015753E-2</v>
      </c>
      <c r="X711" s="5">
        <v>0.27436438274000835</v>
      </c>
      <c r="Y711" s="5">
        <v>-0.20519402889183053</v>
      </c>
      <c r="Z711" s="6">
        <f>IF(W711&lt;0,0,W711)</f>
        <v>5.3582787748015753E-2</v>
      </c>
      <c r="AA711" s="6">
        <f>IF(X711&lt;0,0,X711)</f>
        <v>0.27436438274000835</v>
      </c>
      <c r="AB711" s="5">
        <f t="shared" si="11"/>
        <v>0</v>
      </c>
      <c r="AC711" s="6">
        <f>Z711+AA711</f>
        <v>0.32794717048802413</v>
      </c>
      <c r="AD711" s="6">
        <f>(Table134[[#This Row],[Survived]]-AC711)^2</f>
        <v>0.10754934663110116</v>
      </c>
      <c r="AK711" s="16"/>
      <c r="AL711" s="16"/>
      <c r="AM711" s="16"/>
      <c r="AN711" s="17"/>
      <c r="AO711" s="17"/>
      <c r="AP711" s="16"/>
      <c r="AQ711" s="17"/>
      <c r="AR711" s="17"/>
    </row>
    <row r="712" spans="1:44" x14ac:dyDescent="0.2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Table1342[[#This Row],[Age]]/$E$1</f>
        <v>0.33750000000000002</v>
      </c>
      <c r="J712" s="6">
        <f>LOG10(Table1342[[#This Row],[Fare]]+1)</f>
        <v>1.146128035678238</v>
      </c>
      <c r="K712">
        <f>IF(Table1342[[#This Row],[Pclass]]=1,1,0)</f>
        <v>0</v>
      </c>
      <c r="L712">
        <f>IF(Table1342[[#This Row],[Pclass]]=2,1,0)</f>
        <v>1</v>
      </c>
      <c r="M712">
        <f>IF(Table1342[[#This Row],[Embarked]]="S",1,0)</f>
        <v>1</v>
      </c>
      <c r="N712">
        <f>IF(Table1342[[#This Row],[Embarked]]="C",1,0)</f>
        <v>0</v>
      </c>
      <c r="O712">
        <f>IF(Table1342[[#This Row],[Sex]]="male",1,0)</f>
        <v>1</v>
      </c>
      <c r="P712">
        <v>1</v>
      </c>
      <c r="W712" s="5">
        <v>-0.10759721970058331</v>
      </c>
      <c r="X712" s="5">
        <v>0.16780177946980229</v>
      </c>
      <c r="Y712" s="5">
        <v>0.14095399314677665</v>
      </c>
      <c r="Z712" s="6">
        <f>IF(W712&lt;0,0,W712)</f>
        <v>0</v>
      </c>
      <c r="AA712" s="6">
        <f>IF(X712&lt;0,0,X712)</f>
        <v>0.16780177946980229</v>
      </c>
      <c r="AB712" s="5">
        <f t="shared" si="11"/>
        <v>0.14095399314677665</v>
      </c>
      <c r="AC712" s="6">
        <f>Z712+AA712</f>
        <v>0.16780177946980229</v>
      </c>
      <c r="AD712" s="6">
        <f>(Table134[[#This Row],[Survived]]-AC712)^2</f>
        <v>2.8157437193232163E-2</v>
      </c>
      <c r="AK712" s="16"/>
      <c r="AL712" s="16"/>
      <c r="AM712" s="16"/>
      <c r="AN712" s="17"/>
      <c r="AO712" s="17"/>
      <c r="AP712" s="16"/>
      <c r="AQ712" s="17"/>
      <c r="AR712" s="17"/>
    </row>
    <row r="713" spans="1:44" x14ac:dyDescent="0.2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Table1342[[#This Row],[Age]]/$E$1</f>
        <v>0.23749999999999999</v>
      </c>
      <c r="J713" s="6">
        <f>LOG10(Table1342[[#This Row],[Fare]]+1)</f>
        <v>1.4913616938342726</v>
      </c>
      <c r="K713">
        <f>IF(Table1342[[#This Row],[Pclass]]=1,1,0)</f>
        <v>1</v>
      </c>
      <c r="L713">
        <f>IF(Table1342[[#This Row],[Pclass]]=2,1,0)</f>
        <v>0</v>
      </c>
      <c r="M713">
        <f>IF(Table1342[[#This Row],[Embarked]]="S",1,0)</f>
        <v>1</v>
      </c>
      <c r="N713">
        <f>IF(Table1342[[#This Row],[Embarked]]="C",1,0)</f>
        <v>0</v>
      </c>
      <c r="O713">
        <f>IF(Table1342[[#This Row],[Sex]]="male",1,0)</f>
        <v>0</v>
      </c>
      <c r="P713">
        <v>1</v>
      </c>
      <c r="W713" s="5">
        <v>0.27619990053050547</v>
      </c>
      <c r="X713" s="5">
        <v>0.80932920633528704</v>
      </c>
      <c r="Y713" s="5">
        <v>-0.4462636468758544</v>
      </c>
      <c r="Z713" s="6">
        <f>IF(W713&lt;0,0,W713)</f>
        <v>0.27619990053050547</v>
      </c>
      <c r="AA713" s="6">
        <f>IF(X713&lt;0,0,X713)</f>
        <v>0.80932920633528704</v>
      </c>
      <c r="AB713" s="5">
        <f t="shared" si="11"/>
        <v>0</v>
      </c>
      <c r="AC713" s="6">
        <f>Z713+AA713</f>
        <v>1.0855291068657924</v>
      </c>
      <c r="AD713" s="6">
        <f>(Table134[[#This Row],[Survived]]-AC713)^2</f>
        <v>7.3152281212601374E-3</v>
      </c>
      <c r="AK713" s="16"/>
      <c r="AL713" s="16"/>
      <c r="AM713" s="16"/>
      <c r="AN713" s="17"/>
      <c r="AO713" s="17"/>
      <c r="AP713" s="16"/>
      <c r="AQ713" s="17"/>
      <c r="AR713" s="17"/>
    </row>
    <row r="714" spans="1:44" x14ac:dyDescent="0.2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Table1342[[#This Row],[Age]]/$E$1</f>
        <v>0.32500000000000001</v>
      </c>
      <c r="J714" s="6">
        <f>LOG10(Table1342[[#This Row],[Fare]]+1)</f>
        <v>1.4913616938342726</v>
      </c>
      <c r="K714">
        <f>IF(Table1342[[#This Row],[Pclass]]=1,1,0)</f>
        <v>1</v>
      </c>
      <c r="L714">
        <f>IF(Table1342[[#This Row],[Pclass]]=2,1,0)</f>
        <v>0</v>
      </c>
      <c r="M714">
        <f>IF(Table1342[[#This Row],[Embarked]]="S",1,0)</f>
        <v>0</v>
      </c>
      <c r="N714">
        <f>IF(Table1342[[#This Row],[Embarked]]="C",1,0)</f>
        <v>1</v>
      </c>
      <c r="O714">
        <f>IF(Table1342[[#This Row],[Sex]]="male",1,0)</f>
        <v>1</v>
      </c>
      <c r="P714">
        <v>1</v>
      </c>
      <c r="W714" s="5">
        <v>-0.46767301293568364</v>
      </c>
      <c r="X714" s="5">
        <v>0.6386433973266572</v>
      </c>
      <c r="Y714" s="5">
        <v>-1.0561723010841082</v>
      </c>
      <c r="Z714" s="6">
        <f>IF(W714&lt;0,0,W714)</f>
        <v>0</v>
      </c>
      <c r="AA714" s="6">
        <f>IF(X714&lt;0,0,X714)</f>
        <v>0.6386433973266572</v>
      </c>
      <c r="AB714" s="5">
        <f t="shared" si="11"/>
        <v>0</v>
      </c>
      <c r="AC714" s="6">
        <f>Z714+AA714</f>
        <v>0.6386433973266572</v>
      </c>
      <c r="AD714" s="6">
        <f>(Table134[[#This Row],[Survived]]-AC714)^2</f>
        <v>0.13057859429562013</v>
      </c>
      <c r="AK714" s="16"/>
      <c r="AL714" s="16"/>
      <c r="AM714" s="16"/>
      <c r="AN714" s="17"/>
      <c r="AO714" s="17"/>
      <c r="AP714" s="16"/>
      <c r="AQ714" s="17"/>
      <c r="AR714" s="17"/>
    </row>
    <row r="715" spans="1:44" x14ac:dyDescent="0.2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Table1342[[#This Row],[Age]]/$E$1</f>
        <v>0.4</v>
      </c>
      <c r="J715" s="6">
        <f>LOG10(Table1342[[#This Row],[Fare]]+1)</f>
        <v>0.94200805302231327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0</v>
      </c>
      <c r="O715">
        <f>IF(Table1342[[#This Row],[Sex]]="male",1,0)</f>
        <v>1</v>
      </c>
      <c r="P715">
        <v>1</v>
      </c>
      <c r="W715" s="5">
        <v>-0.46037245918850211</v>
      </c>
      <c r="X715" s="5">
        <v>3.5848458725308618E-2</v>
      </c>
      <c r="Y715" s="5">
        <v>-1.1671442725047834</v>
      </c>
      <c r="Z715" s="6">
        <f>IF(W715&lt;0,0,W715)</f>
        <v>0</v>
      </c>
      <c r="AA715" s="6">
        <f>IF(X715&lt;0,0,X715)</f>
        <v>3.5848458725308618E-2</v>
      </c>
      <c r="AB715" s="5">
        <f t="shared" si="11"/>
        <v>0</v>
      </c>
      <c r="AC715" s="6">
        <f>Z715+AA715</f>
        <v>3.5848458725308618E-2</v>
      </c>
      <c r="AD715" s="6">
        <f>(Table134[[#This Row],[Survived]]-AC715)^2</f>
        <v>1.2851119929801556E-3</v>
      </c>
      <c r="AK715" s="16"/>
      <c r="AL715" s="16"/>
      <c r="AM715" s="16"/>
      <c r="AN715" s="17"/>
      <c r="AO715" s="17"/>
      <c r="AP715" s="16"/>
      <c r="AQ715" s="17"/>
      <c r="AR715" s="17"/>
    </row>
    <row r="716" spans="1:44" x14ac:dyDescent="0.2">
      <c r="F716" s="1"/>
      <c r="I716" s="6"/>
      <c r="J716" s="6"/>
      <c r="W716" s="5"/>
      <c r="X716" s="6"/>
      <c r="Z716" s="6"/>
    </row>
    <row r="717" spans="1:44" x14ac:dyDescent="0.2">
      <c r="X717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17"/>
  <sheetViews>
    <sheetView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AC4" sqref="AC4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7.83203125" customWidth="1"/>
    <col min="4" max="4" width="6.5" bestFit="1" customWidth="1"/>
    <col min="5" max="5" width="5.83203125" customWidth="1"/>
    <col min="7" max="7" width="7.5" bestFit="1" customWidth="1"/>
    <col min="8" max="8" width="7.83203125" bestFit="1" customWidth="1"/>
    <col min="9" max="9" width="8.5" bestFit="1" customWidth="1"/>
    <col min="10" max="12" width="10.1640625" bestFit="1" customWidth="1"/>
    <col min="13" max="13" width="11.5" bestFit="1" customWidth="1"/>
    <col min="14" max="14" width="11.6640625" bestFit="1" customWidth="1"/>
    <col min="15" max="15" width="11.5" bestFit="1" customWidth="1"/>
    <col min="16" max="16" width="11.5" customWidth="1"/>
    <col min="17" max="17" width="11.6640625" bestFit="1" customWidth="1"/>
    <col min="18" max="18" width="9" bestFit="1" customWidth="1"/>
    <col min="19" max="21" width="8.1640625" bestFit="1" customWidth="1"/>
    <col min="22" max="23" width="8" bestFit="1" customWidth="1"/>
    <col min="24" max="24" width="9.33203125" bestFit="1" customWidth="1"/>
    <col min="25" max="25" width="9.5" bestFit="1" customWidth="1"/>
    <col min="26" max="27" width="8.1640625" bestFit="1" customWidth="1"/>
    <col min="28" max="28" width="9.33203125" bestFit="1" customWidth="1"/>
    <col min="29" max="29" width="7.83203125" bestFit="1" customWidth="1"/>
    <col min="30" max="30" width="6.6640625" bestFit="1" customWidth="1"/>
    <col min="31" max="31" width="6.6640625" customWidth="1"/>
    <col min="32" max="33" width="6.6640625" bestFit="1" customWidth="1"/>
    <col min="34" max="34" width="6.5" customWidth="1"/>
  </cols>
  <sheetData>
    <row r="1" spans="1:36" ht="19" x14ac:dyDescent="0.25">
      <c r="A1" s="7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7" t="s">
        <v>19</v>
      </c>
      <c r="AC1" s="7" t="s">
        <v>24</v>
      </c>
      <c r="AF1" s="7"/>
    </row>
    <row r="3" spans="1:36" x14ac:dyDescent="0.2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4</v>
      </c>
      <c r="S3" s="3" t="s">
        <v>5</v>
      </c>
      <c r="T3" s="3" t="s">
        <v>21</v>
      </c>
      <c r="U3" s="3" t="s">
        <v>22</v>
      </c>
      <c r="V3" s="3" t="s">
        <v>13</v>
      </c>
      <c r="W3" s="3" t="s">
        <v>14</v>
      </c>
      <c r="X3" s="3" t="s">
        <v>15</v>
      </c>
      <c r="Y3" s="3" t="s">
        <v>16</v>
      </c>
      <c r="Z3" s="4" t="s">
        <v>17</v>
      </c>
      <c r="AA3" s="8" t="s">
        <v>35</v>
      </c>
      <c r="AC3" s="8" t="s">
        <v>26</v>
      </c>
      <c r="AD3" s="8" t="s">
        <v>27</v>
      </c>
      <c r="AE3" s="8" t="s">
        <v>37</v>
      </c>
      <c r="AF3" s="8" t="s">
        <v>28</v>
      </c>
      <c r="AG3" s="8" t="s">
        <v>29</v>
      </c>
      <c r="AH3" s="8" t="s">
        <v>38</v>
      </c>
      <c r="AI3" s="8" t="s">
        <v>30</v>
      </c>
      <c r="AJ3" s="8" t="s">
        <v>25</v>
      </c>
    </row>
    <row r="4" spans="1:36" x14ac:dyDescent="0.2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Table134[[#This Row],[Age]]/$E$1</f>
        <v>0.27500000000000002</v>
      </c>
      <c r="J4" s="6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>
        <v>1</v>
      </c>
      <c r="R4" s="5">
        <v>3.1404833839019007E-2</v>
      </c>
      <c r="S4" s="5">
        <v>-4.5191507753550672E-2</v>
      </c>
      <c r="T4" s="5">
        <v>0.7657160129651831</v>
      </c>
      <c r="U4" s="5">
        <v>-0.10617844429540872</v>
      </c>
      <c r="V4" s="5">
        <v>0.25446037443274505</v>
      </c>
      <c r="W4" s="5">
        <v>0.43835218913336388</v>
      </c>
      <c r="X4" s="5">
        <v>-6.0150684436893934E-2</v>
      </c>
      <c r="Y4" s="5">
        <v>-0.1897619367397092</v>
      </c>
      <c r="Z4" s="5">
        <v>-0.74398852996707732</v>
      </c>
      <c r="AA4" s="5">
        <v>7.7257731458035592E-2</v>
      </c>
      <c r="AC4" s="5">
        <f>SUMPRODUCT(Table13[[#This Row],[SibSp]:[Ones]],$R$4:$AA$4)</f>
        <v>-0.58221240006690689</v>
      </c>
      <c r="AD4" s="5">
        <f>SUMPRODUCT(Table13[[#This Row],[SibSp]:[Ones]],$R$5:$AA$5)</f>
        <v>0.10867617745891278</v>
      </c>
      <c r="AE4" s="5">
        <f>SUMPRODUCT(Table13[[#This Row],[SibSp]:[Ones]],$R$6:$AA$6)</f>
        <v>-0.88845428918775815</v>
      </c>
      <c r="AF4" s="6">
        <f>IF(AC4&lt;0,0,AC4)</f>
        <v>0</v>
      </c>
      <c r="AG4" s="6">
        <f>IF(AD4&lt;0,0,AD4)</f>
        <v>0.10867617745891278</v>
      </c>
      <c r="AH4" s="5">
        <f>IF(AE4&lt;0,0,AE4)</f>
        <v>0</v>
      </c>
      <c r="AI4" s="6">
        <f>AF4+AG4+AH4</f>
        <v>0.10867617745891278</v>
      </c>
      <c r="AJ4" s="6">
        <f>(Table134[[#This Row],[Survived]]-AI4)^2</f>
        <v>1.1810511547081102E-2</v>
      </c>
    </row>
    <row r="5" spans="1:36" x14ac:dyDescent="0.2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Table134[[#This Row],[Age]]/$E$1</f>
        <v>0.47499999999999998</v>
      </c>
      <c r="J5" s="6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>
        <f>IF(Table134[[#This Row],[Sex]]="male",1,0)</f>
        <v>0</v>
      </c>
      <c r="P5">
        <v>1</v>
      </c>
      <c r="R5" s="5">
        <v>-7.9474147348555985E-2</v>
      </c>
      <c r="S5" s="5">
        <v>1.4153984012050164E-2</v>
      </c>
      <c r="T5" s="5">
        <v>-0.98176544479000305</v>
      </c>
      <c r="U5" s="5">
        <v>8.3117095479459682E-2</v>
      </c>
      <c r="V5" s="5">
        <v>0.3351258352975604</v>
      </c>
      <c r="W5" s="5">
        <v>2.147292108086192E-2</v>
      </c>
      <c r="X5" s="5">
        <v>3.3044056050696761E-2</v>
      </c>
      <c r="Y5" s="5">
        <v>0.15598040667968854</v>
      </c>
      <c r="Z5" s="5">
        <v>-0.1755614634815594</v>
      </c>
      <c r="AA5" s="5">
        <v>0.52448023921143028</v>
      </c>
      <c r="AC5" s="5">
        <f>SUMPRODUCT(Table13[[#This Row],[SibSp]:[Ones]],$R$4:$AA$4)</f>
        <v>0.33968634944955334</v>
      </c>
      <c r="AD5" s="5">
        <f>SUMPRODUCT(Table13[[#This Row],[SibSp]:[Ones]],$R$5:$AA$5)</f>
        <v>0.62429158414122421</v>
      </c>
      <c r="AE5" s="5">
        <f>SUMPRODUCT(Table13[[#This Row],[SibSp]:[Ones]],$R$6:$AA$6)</f>
        <v>-0.75244087980334606</v>
      </c>
      <c r="AF5" s="6">
        <f>IF(AC5&lt;0,0,AC5)</f>
        <v>0.33968634944955334</v>
      </c>
      <c r="AG5" s="6">
        <f>IF(AD5&lt;0,0,AD5)</f>
        <v>0.62429158414122421</v>
      </c>
      <c r="AH5" s="5">
        <f>IF(AE5&lt;0,0,AE5)</f>
        <v>0</v>
      </c>
      <c r="AI5" s="6">
        <f t="shared" ref="AI5:AI68" si="0">AF5+AG5+AH5</f>
        <v>0.96397793359077755</v>
      </c>
      <c r="AJ5" s="6">
        <f>(Table134[[#This Row],[Survived]]-AI5)^2</f>
        <v>1.2975892683904325E-3</v>
      </c>
    </row>
    <row r="6" spans="1:36" x14ac:dyDescent="0.2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Table134[[#This Row],[Age]]/$E$1</f>
        <v>0.32500000000000001</v>
      </c>
      <c r="J6" s="6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>
        <f>IF(Table134[[#This Row],[Sex]]="male",1,0)</f>
        <v>0</v>
      </c>
      <c r="P6">
        <v>1</v>
      </c>
      <c r="R6" s="5">
        <v>0.16905107190961982</v>
      </c>
      <c r="S6" s="5">
        <v>0.12195046199453202</v>
      </c>
      <c r="T6" s="5">
        <v>-8.6483435877803536E-2</v>
      </c>
      <c r="U6" s="5">
        <v>-0.60893994112469496</v>
      </c>
      <c r="V6" s="5">
        <v>0.33681677295565282</v>
      </c>
      <c r="W6" s="5">
        <v>0.60629559057128357</v>
      </c>
      <c r="X6" s="5">
        <v>6.654602140563276E-2</v>
      </c>
      <c r="Y6" s="5">
        <v>-1.9332453748374109E-2</v>
      </c>
      <c r="Z6" s="5">
        <v>-0.47634885819309919</v>
      </c>
      <c r="AA6" s="5">
        <v>-6.5854165970029924E-2</v>
      </c>
      <c r="AC6" s="5">
        <f>SUMPRODUCT(Table13[[#This Row],[SibSp]:[Ones]],$R$4:$AA$4)</f>
        <v>0.16503064879281637</v>
      </c>
      <c r="AD6" s="5">
        <f>SUMPRODUCT(Table13[[#This Row],[SibSp]:[Ones]],$R$5:$AA$5)</f>
        <v>0.31746232028832666</v>
      </c>
      <c r="AE6" s="5">
        <f>SUMPRODUCT(Table13[[#This Row],[SibSp]:[Ones]],$R$6:$AA$6)</f>
        <v>-0.60627857765744364</v>
      </c>
      <c r="AF6" s="6">
        <f>IF(AC6&lt;0,0,AC6)</f>
        <v>0.16503064879281637</v>
      </c>
      <c r="AG6" s="6">
        <f>IF(AD6&lt;0,0,AD6)</f>
        <v>0.31746232028832666</v>
      </c>
      <c r="AH6" s="5">
        <f t="shared" ref="AH5:AH68" si="1">IF(AE6&lt;0,0,AE6)</f>
        <v>0</v>
      </c>
      <c r="AI6" s="6">
        <f t="shared" si="0"/>
        <v>0.48249296908114303</v>
      </c>
      <c r="AJ6" s="6">
        <f>(Table134[[#This Row],[Survived]]-AI6)^2</f>
        <v>0.26781352705045081</v>
      </c>
    </row>
    <row r="7" spans="1:36" x14ac:dyDescent="0.2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Table134[[#This Row],[Age]]/$E$1</f>
        <v>0.4375</v>
      </c>
      <c r="J7" s="6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>
        <f>IF(Table134[[#This Row],[Sex]]="male",1,0)</f>
        <v>0</v>
      </c>
      <c r="P7">
        <v>1</v>
      </c>
      <c r="AC7" s="5">
        <f>SUMPRODUCT(Table13[[#This Row],[SibSp]:[Ones]],$R$4:$AA$4)</f>
        <v>0.45394482169910072</v>
      </c>
      <c r="AD7" s="5">
        <f>SUMPRODUCT(Table13[[#This Row],[SibSp]:[Ones]],$R$5:$AA$5)</f>
        <v>0.52771192368410624</v>
      </c>
      <c r="AE7" s="5">
        <f>SUMPRODUCT(Table13[[#This Row],[SibSp]:[Ones]],$R$6:$AA$6)</f>
        <v>-0.58668984346714026</v>
      </c>
      <c r="AF7" s="6">
        <f>IF(AC7&lt;0,0,AC7)</f>
        <v>0.45394482169910072</v>
      </c>
      <c r="AG7" s="6">
        <f>IF(AD7&lt;0,0,AD7)</f>
        <v>0.52771192368410624</v>
      </c>
      <c r="AH7" s="5">
        <f t="shared" si="1"/>
        <v>0</v>
      </c>
      <c r="AI7" s="6">
        <f t="shared" si="0"/>
        <v>0.98165674538320702</v>
      </c>
      <c r="AJ7" s="6">
        <f>(Table134[[#This Row],[Survived]]-AI7)^2</f>
        <v>3.36474989936497E-4</v>
      </c>
    </row>
    <row r="8" spans="1:36" x14ac:dyDescent="0.2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Table134[[#This Row],[Age]]/$E$1</f>
        <v>0.4375</v>
      </c>
      <c r="J8" s="6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>
        <f>IF(Table134[[#This Row],[Sex]]="male",1,0)</f>
        <v>1</v>
      </c>
      <c r="P8">
        <v>1</v>
      </c>
      <c r="AC8" s="5">
        <f>SUMPRODUCT(Table13[[#This Row],[SibSp]:[Ones]],$R$4:$AA$4)</f>
        <v>-0.49345618515108958</v>
      </c>
      <c r="AD8" s="5">
        <f>SUMPRODUCT(Table13[[#This Row],[SibSp]:[Ones]],$R$5:$AA$5)</f>
        <v>3.1954300983029649E-2</v>
      </c>
      <c r="AE8" s="5">
        <f>SUMPRODUCT(Table13[[#This Row],[SibSp]:[Ones]],$R$6:$AA$6)</f>
        <v>-1.0960350354522752</v>
      </c>
      <c r="AF8" s="6">
        <f>IF(AC8&lt;0,0,AC8)</f>
        <v>0</v>
      </c>
      <c r="AG8" s="6">
        <f>IF(AD8&lt;0,0,AD8)</f>
        <v>3.1954300983029649E-2</v>
      </c>
      <c r="AH8" s="5">
        <f t="shared" si="1"/>
        <v>0</v>
      </c>
      <c r="AI8" s="6">
        <f t="shared" si="0"/>
        <v>3.1954300983029649E-2</v>
      </c>
      <c r="AJ8" s="6">
        <f>(Table134[[#This Row],[Survived]]-AI8)^2</f>
        <v>1.0210773513140495E-3</v>
      </c>
    </row>
    <row r="9" spans="1:36" x14ac:dyDescent="0.2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Table134[[#This Row],[Age]]/$E$1</f>
        <v>0.67500000000000004</v>
      </c>
      <c r="J9" s="6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>
        <f>IF(Table134[[#This Row],[Sex]]="male",1,0)</f>
        <v>1</v>
      </c>
      <c r="P9">
        <v>1</v>
      </c>
      <c r="AC9" s="5">
        <f>SUMPRODUCT(Table13[[#This Row],[SibSp]:[Ones]],$R$4:$AA$4)</f>
        <v>-0.13852394164299986</v>
      </c>
      <c r="AD9" s="5">
        <f>SUMPRODUCT(Table13[[#This Row],[SibSp]:[Ones]],$R$5:$AA$5)</f>
        <v>0.19762002359763264</v>
      </c>
      <c r="AE9" s="5">
        <f>SUMPRODUCT(Table13[[#This Row],[SibSp]:[Ones]],$R$6:$AA$6)</f>
        <v>-1.246510006882994</v>
      </c>
      <c r="AF9" s="6">
        <f>IF(AC9&lt;0,0,AC9)</f>
        <v>0</v>
      </c>
      <c r="AG9" s="6">
        <f>IF(AD9&lt;0,0,AD9)</f>
        <v>0.19762002359763264</v>
      </c>
      <c r="AH9" s="5">
        <f t="shared" si="1"/>
        <v>0</v>
      </c>
      <c r="AI9" s="6">
        <f t="shared" si="0"/>
        <v>0.19762002359763264</v>
      </c>
      <c r="AJ9" s="6">
        <f>(Table134[[#This Row],[Survived]]-AI9)^2</f>
        <v>3.9053673726728882E-2</v>
      </c>
    </row>
    <row r="10" spans="1:36" x14ac:dyDescent="0.2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Table134[[#This Row],[Age]]/$E$1</f>
        <v>2.5000000000000001E-2</v>
      </c>
      <c r="J10" s="6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>
        <f>IF(Table134[[#This Row],[Sex]]="male",1,0)</f>
        <v>1</v>
      </c>
      <c r="P10">
        <v>1</v>
      </c>
      <c r="Z10" s="12" t="s">
        <v>36</v>
      </c>
      <c r="AA10" s="13">
        <f>AVERAGE(AJ4:AJ715)</f>
        <v>0.13116509743226185</v>
      </c>
      <c r="AC10" s="5">
        <f>SUMPRODUCT(Table13[[#This Row],[SibSp]:[Ones]],$R$4:$AA$4)</f>
        <v>-0.80140887577245468</v>
      </c>
      <c r="AD10" s="5">
        <f>SUMPRODUCT(Table13[[#This Row],[SibSp]:[Ones]],$R$5:$AA$5)</f>
        <v>0.24485136144216413</v>
      </c>
      <c r="AE10" s="5">
        <f>SUMPRODUCT(Table13[[#This Row],[SibSp]:[Ones]],$R$6:$AA$6)</f>
        <v>-0.66707023152576095</v>
      </c>
      <c r="AF10" s="6">
        <f>IF(AC10&lt;0,0,AC10)</f>
        <v>0</v>
      </c>
      <c r="AG10" s="6">
        <f>IF(AD10&lt;0,0,AD10)</f>
        <v>0.24485136144216413</v>
      </c>
      <c r="AH10" s="5">
        <f t="shared" si="1"/>
        <v>0</v>
      </c>
      <c r="AI10" s="6">
        <f t="shared" si="0"/>
        <v>0.24485136144216413</v>
      </c>
      <c r="AJ10" s="6">
        <f>(Table134[[#This Row],[Survived]]-AI10)^2</f>
        <v>5.9952189200081302E-2</v>
      </c>
    </row>
    <row r="11" spans="1:36" x14ac:dyDescent="0.2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Table134[[#This Row],[Age]]/$E$1</f>
        <v>0.33750000000000002</v>
      </c>
      <c r="J11" s="6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>
        <f>IF(Table134[[#This Row],[Sex]]="male",1,0)</f>
        <v>0</v>
      </c>
      <c r="P11">
        <v>1</v>
      </c>
      <c r="AC11" s="5">
        <f>SUMPRODUCT(Table13[[#This Row],[SibSp]:[Ones]],$R$4:$AA$4)</f>
        <v>7.005798883638005E-2</v>
      </c>
      <c r="AD11" s="5">
        <f>SUMPRODUCT(Table13[[#This Row],[SibSp]:[Ones]],$R$5:$AA$5)</f>
        <v>0.34458360637513114</v>
      </c>
      <c r="AE11" s="5">
        <f>SUMPRODUCT(Table13[[#This Row],[SibSp]:[Ones]],$R$6:$AA$6)</f>
        <v>-0.44467344953727972</v>
      </c>
      <c r="AF11" s="6">
        <f>IF(AC11&lt;0,0,AC11)</f>
        <v>7.005798883638005E-2</v>
      </c>
      <c r="AG11" s="6">
        <f>IF(AD11&lt;0,0,AD11)</f>
        <v>0.34458360637513114</v>
      </c>
      <c r="AH11" s="5">
        <f t="shared" si="1"/>
        <v>0</v>
      </c>
      <c r="AI11" s="6">
        <f t="shared" si="0"/>
        <v>0.41464159521151117</v>
      </c>
      <c r="AJ11" s="6">
        <f>(Table134[[#This Row],[Survived]]-AI11)^2</f>
        <v>0.34264446205652427</v>
      </c>
    </row>
    <row r="12" spans="1:36" x14ac:dyDescent="0.2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Table134[[#This Row],[Age]]/$E$1</f>
        <v>0.17499999999999999</v>
      </c>
      <c r="J12" s="6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>
        <f>IF(Table134[[#This Row],[Sex]]="male",1,0)</f>
        <v>0</v>
      </c>
      <c r="P12">
        <v>1</v>
      </c>
      <c r="AC12" s="5">
        <f>SUMPRODUCT(Table13[[#This Row],[SibSp]:[Ones]],$R$4:$AA$4)</f>
        <v>0.33279746002200056</v>
      </c>
      <c r="AD12" s="5">
        <f>SUMPRODUCT(Table13[[#This Row],[SibSp]:[Ones]],$R$5:$AA$5)</f>
        <v>0.57469046665231405</v>
      </c>
      <c r="AE12" s="5">
        <f>SUMPRODUCT(Table13[[#This Row],[SibSp]:[Ones]],$R$6:$AA$6)</f>
        <v>-0.23372756270247308</v>
      </c>
      <c r="AF12" s="6">
        <f>IF(AC12&lt;0,0,AC12)</f>
        <v>0.33279746002200056</v>
      </c>
      <c r="AG12" s="6">
        <f>IF(AD12&lt;0,0,AD12)</f>
        <v>0.57469046665231405</v>
      </c>
      <c r="AH12" s="5">
        <f t="shared" si="1"/>
        <v>0</v>
      </c>
      <c r="AI12" s="6">
        <f t="shared" si="0"/>
        <v>0.90748792667431455</v>
      </c>
      <c r="AJ12" s="6">
        <f>(Table134[[#This Row],[Survived]]-AI12)^2</f>
        <v>8.5584837110170009E-3</v>
      </c>
    </row>
    <row r="13" spans="1:36" x14ac:dyDescent="0.2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Table134[[#This Row],[Age]]/$E$1</f>
        <v>0.05</v>
      </c>
      <c r="J13" s="6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>
        <f>IF(Table134[[#This Row],[Sex]]="male",1,0)</f>
        <v>0</v>
      </c>
      <c r="P13">
        <v>1</v>
      </c>
      <c r="AC13" s="5">
        <f>SUMPRODUCT(Table13[[#This Row],[SibSp]:[Ones]],$R$4:$AA$4)</f>
        <v>-9.0901686189687206E-2</v>
      </c>
      <c r="AD13" s="5">
        <f>SUMPRODUCT(Table13[[#This Row],[SibSp]:[Ones]],$R$5:$AA$5)</f>
        <v>0.54684377282212848</v>
      </c>
      <c r="AE13" s="5">
        <f>SUMPRODUCT(Table13[[#This Row],[SibSp]:[Ones]],$R$6:$AA$6)</f>
        <v>-0.47257154979768723</v>
      </c>
      <c r="AF13" s="6">
        <f>IF(AC13&lt;0,0,AC13)</f>
        <v>0</v>
      </c>
      <c r="AG13" s="6">
        <f>IF(AD13&lt;0,0,AD13)</f>
        <v>0.54684377282212848</v>
      </c>
      <c r="AH13" s="5">
        <f t="shared" si="1"/>
        <v>0</v>
      </c>
      <c r="AI13" s="6">
        <f t="shared" si="0"/>
        <v>0.54684377282212848</v>
      </c>
      <c r="AJ13" s="6">
        <f>(Table134[[#This Row],[Survived]]-AI13)^2</f>
        <v>0.20535056623008269</v>
      </c>
    </row>
    <row r="14" spans="1:36" x14ac:dyDescent="0.2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Table134[[#This Row],[Age]]/$E$1</f>
        <v>0.72499999999999998</v>
      </c>
      <c r="J14" s="6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>
        <f>IF(Table134[[#This Row],[Sex]]="male",1,0)</f>
        <v>0</v>
      </c>
      <c r="P14">
        <v>1</v>
      </c>
      <c r="AC14" s="5">
        <f>SUMPRODUCT(Table13[[#This Row],[SibSp]:[Ones]],$R$4:$AA$4)</f>
        <v>0.67380165943095349</v>
      </c>
      <c r="AD14" s="5">
        <f>SUMPRODUCT(Table13[[#This Row],[SibSp]:[Ones]],$R$5:$AA$5)</f>
        <v>0.30056890788112844</v>
      </c>
      <c r="AE14" s="5">
        <f>SUMPRODUCT(Table13[[#This Row],[SibSp]:[Ones]],$R$6:$AA$6)</f>
        <v>-0.60213942687773436</v>
      </c>
      <c r="AF14" s="6">
        <f>IF(AC14&lt;0,0,AC14)</f>
        <v>0.67380165943095349</v>
      </c>
      <c r="AG14" s="6">
        <f>IF(AD14&lt;0,0,AD14)</f>
        <v>0.30056890788112844</v>
      </c>
      <c r="AH14" s="5">
        <f t="shared" si="1"/>
        <v>0</v>
      </c>
      <c r="AI14" s="6">
        <f t="shared" si="0"/>
        <v>0.97437056731208194</v>
      </c>
      <c r="AJ14" s="6">
        <f>(Table134[[#This Row],[Survived]]-AI14)^2</f>
        <v>6.5686781990452296E-4</v>
      </c>
    </row>
    <row r="15" spans="1:36" x14ac:dyDescent="0.2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Table134[[#This Row],[Age]]/$E$1</f>
        <v>0.25</v>
      </c>
      <c r="J15" s="6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>
        <f>IF(Table134[[#This Row],[Sex]]="male",1,0)</f>
        <v>1</v>
      </c>
      <c r="P15">
        <v>1</v>
      </c>
      <c r="AC15" s="5">
        <f>SUMPRODUCT(Table13[[#This Row],[SibSp]:[Ones]],$R$4:$AA$4)</f>
        <v>-0.63702793758206144</v>
      </c>
      <c r="AD15" s="5">
        <f>SUMPRODUCT(Table13[[#This Row],[SibSp]:[Ones]],$R$5:$AA$5)</f>
        <v>0.21603532188115521</v>
      </c>
      <c r="AE15" s="5">
        <f>SUMPRODUCT(Table13[[#This Row],[SibSp]:[Ones]],$R$6:$AA$6)</f>
        <v>-1.079819391225187</v>
      </c>
      <c r="AF15" s="6">
        <f>IF(AC15&lt;0,0,AC15)</f>
        <v>0</v>
      </c>
      <c r="AG15" s="6">
        <f>IF(AD15&lt;0,0,AD15)</f>
        <v>0.21603532188115521</v>
      </c>
      <c r="AH15" s="5">
        <f t="shared" si="1"/>
        <v>0</v>
      </c>
      <c r="AI15" s="6">
        <f t="shared" si="0"/>
        <v>0.21603532188115521</v>
      </c>
      <c r="AJ15" s="6">
        <f>(Table134[[#This Row],[Survived]]-AI15)^2</f>
        <v>4.6671260300294337E-2</v>
      </c>
    </row>
    <row r="16" spans="1:36" x14ac:dyDescent="0.2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Table134[[#This Row],[Age]]/$E$1</f>
        <v>0.48749999999999999</v>
      </c>
      <c r="J16" s="6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>
        <f>IF(Table134[[#This Row],[Sex]]="male",1,0)</f>
        <v>1</v>
      </c>
      <c r="P16">
        <v>1</v>
      </c>
      <c r="AC16" s="5">
        <f>SUMPRODUCT(Table13[[#This Row],[SibSp]:[Ones]],$R$4:$AA$4)</f>
        <v>-0.70835670272863449</v>
      </c>
      <c r="AD16" s="5">
        <f>SUMPRODUCT(Table13[[#This Row],[SibSp]:[Ones]],$R$5:$AA$5)</f>
        <v>2.006053040212219E-2</v>
      </c>
      <c r="AE16" s="5">
        <f>SUMPRODUCT(Table13[[#This Row],[SibSp]:[Ones]],$R$6:$AA$6)</f>
        <v>-0.65782322187714937</v>
      </c>
      <c r="AF16" s="6">
        <f>IF(AC16&lt;0,0,AC16)</f>
        <v>0</v>
      </c>
      <c r="AG16" s="6">
        <f>IF(AD16&lt;0,0,AD16)</f>
        <v>2.006053040212219E-2</v>
      </c>
      <c r="AH16" s="5">
        <f t="shared" si="1"/>
        <v>0</v>
      </c>
      <c r="AI16" s="6">
        <f t="shared" si="0"/>
        <v>2.006053040212219E-2</v>
      </c>
      <c r="AJ16" s="6">
        <f>(Table134[[#This Row],[Survived]]-AI16)^2</f>
        <v>4.0242488001446865E-4</v>
      </c>
    </row>
    <row r="17" spans="1:36" x14ac:dyDescent="0.2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Table134[[#This Row],[Age]]/$E$1</f>
        <v>0.17499999999999999</v>
      </c>
      <c r="J17" s="6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>
        <f>IF(Table134[[#This Row],[Sex]]="male",1,0)</f>
        <v>0</v>
      </c>
      <c r="P17">
        <v>1</v>
      </c>
      <c r="AC17" s="5">
        <f>SUMPRODUCT(Table13[[#This Row],[SibSp]:[Ones]],$R$4:$AA$4)</f>
        <v>5.054050716338751E-2</v>
      </c>
      <c r="AD17" s="5">
        <f>SUMPRODUCT(Table13[[#This Row],[SibSp]:[Ones]],$R$5:$AA$5)</f>
        <v>0.464439643524518</v>
      </c>
      <c r="AE17" s="5">
        <f>SUMPRODUCT(Table13[[#This Row],[SibSp]:[Ones]],$R$6:$AA$6)</f>
        <v>-0.59119980166619357</v>
      </c>
      <c r="AF17" s="6">
        <f>IF(AC17&lt;0,0,AC17)</f>
        <v>5.054050716338751E-2</v>
      </c>
      <c r="AG17" s="6">
        <f>IF(AD17&lt;0,0,AD17)</f>
        <v>0.464439643524518</v>
      </c>
      <c r="AH17" s="5">
        <f t="shared" si="1"/>
        <v>0</v>
      </c>
      <c r="AI17" s="6">
        <f t="shared" si="0"/>
        <v>0.51498015068790548</v>
      </c>
      <c r="AJ17" s="6">
        <f>(Table134[[#This Row],[Survived]]-AI17)^2</f>
        <v>0.26520455560253786</v>
      </c>
    </row>
    <row r="18" spans="1:36" x14ac:dyDescent="0.2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Table134[[#This Row],[Age]]/$E$1</f>
        <v>0.6875</v>
      </c>
      <c r="J18" s="6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>
        <f>IF(Table134[[#This Row],[Sex]]="male",1,0)</f>
        <v>0</v>
      </c>
      <c r="P18">
        <v>1</v>
      </c>
      <c r="R18" s="5"/>
      <c r="S18" s="5"/>
      <c r="T18" s="5"/>
      <c r="AC18" s="5">
        <f>SUMPRODUCT(Table13[[#This Row],[SibSp]:[Ones]],$R$4:$AA$4)</f>
        <v>0.85124184281116011</v>
      </c>
      <c r="AD18" s="5">
        <f>SUMPRODUCT(Table13[[#This Row],[SibSp]:[Ones]],$R$5:$AA$5)</f>
        <v>6.3048135306579267E-3</v>
      </c>
      <c r="AE18" s="5">
        <f>SUMPRODUCT(Table13[[#This Row],[SibSp]:[Ones]],$R$6:$AA$6)</f>
        <v>-0.201739409900134</v>
      </c>
      <c r="AF18" s="6">
        <f>IF(AC18&lt;0,0,AC18)</f>
        <v>0.85124184281116011</v>
      </c>
      <c r="AG18" s="6">
        <f>IF(AD18&lt;0,0,AD18)</f>
        <v>6.3048135306579267E-3</v>
      </c>
      <c r="AH18" s="5">
        <f t="shared" si="1"/>
        <v>0</v>
      </c>
      <c r="AI18" s="6">
        <f t="shared" si="0"/>
        <v>0.85754665634181804</v>
      </c>
      <c r="AJ18" s="6">
        <f>(Table134[[#This Row],[Survived]]-AI18)^2</f>
        <v>2.0292955119396092E-2</v>
      </c>
    </row>
    <row r="19" spans="1:36" x14ac:dyDescent="0.2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Table134[[#This Row],[Age]]/$E$1</f>
        <v>2.5000000000000001E-2</v>
      </c>
      <c r="J19" s="6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>
        <f>IF(Table134[[#This Row],[Sex]]="male",1,0)</f>
        <v>1</v>
      </c>
      <c r="P19">
        <v>1</v>
      </c>
      <c r="R19" s="5"/>
      <c r="S19" s="5"/>
      <c r="T19" s="5"/>
      <c r="AC19" s="5">
        <f>SUMPRODUCT(Table13[[#This Row],[SibSp]:[Ones]],$R$4:$AA$4)</f>
        <v>-0.72419024457057124</v>
      </c>
      <c r="AD19" s="5">
        <f>SUMPRODUCT(Table13[[#This Row],[SibSp]:[Ones]],$R$5:$AA$5)</f>
        <v>0.14355615551398915</v>
      </c>
      <c r="AE19" s="5">
        <f>SUMPRODUCT(Table13[[#This Row],[SibSp]:[Ones]],$R$6:$AA$6)</f>
        <v>-0.64678811458144769</v>
      </c>
      <c r="AF19" s="6">
        <f>IF(AC19&lt;0,0,AC19)</f>
        <v>0</v>
      </c>
      <c r="AG19" s="6">
        <f>IF(AD19&lt;0,0,AD19)</f>
        <v>0.14355615551398915</v>
      </c>
      <c r="AH19" s="5">
        <f t="shared" si="1"/>
        <v>0</v>
      </c>
      <c r="AI19" s="6">
        <f t="shared" si="0"/>
        <v>0.14355615551398915</v>
      </c>
      <c r="AJ19" s="6">
        <f>(Table134[[#This Row],[Survived]]-AI19)^2</f>
        <v>2.0608369785956638E-2</v>
      </c>
    </row>
    <row r="20" spans="1:36" x14ac:dyDescent="0.2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Table134[[#This Row],[Age]]/$E$1</f>
        <v>0.38750000000000001</v>
      </c>
      <c r="J20" s="6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>
        <f>IF(Table134[[#This Row],[Sex]]="male",1,0)</f>
        <v>0</v>
      </c>
      <c r="P20">
        <v>1</v>
      </c>
      <c r="R20" s="5"/>
      <c r="S20" s="5"/>
      <c r="T20" s="5"/>
      <c r="AC20" s="5">
        <f>SUMPRODUCT(Table13[[#This Row],[SibSp]:[Ones]],$R$4:$AA$4)</f>
        <v>0.20945076789784589</v>
      </c>
      <c r="AD20" s="5">
        <f>SUMPRODUCT(Table13[[#This Row],[SibSp]:[Ones]],$R$5:$AA$5)</f>
        <v>0.20390232320254403</v>
      </c>
      <c r="AE20" s="5">
        <f>SUMPRODUCT(Table13[[#This Row],[SibSp]:[Ones]],$R$6:$AA$6)</f>
        <v>-0.64245354653463338</v>
      </c>
      <c r="AF20" s="6">
        <f>IF(AC20&lt;0,0,AC20)</f>
        <v>0.20945076789784589</v>
      </c>
      <c r="AG20" s="6">
        <f>IF(AD20&lt;0,0,AD20)</f>
        <v>0.20390232320254403</v>
      </c>
      <c r="AH20" s="5">
        <f t="shared" si="1"/>
        <v>0</v>
      </c>
      <c r="AI20" s="6">
        <f t="shared" si="0"/>
        <v>0.41335309110038992</v>
      </c>
      <c r="AJ20" s="6">
        <f>(Table134[[#This Row],[Survived]]-AI20)^2</f>
        <v>0.17086077792224724</v>
      </c>
    </row>
    <row r="21" spans="1:36" x14ac:dyDescent="0.2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Table134[[#This Row],[Age]]/$E$1</f>
        <v>0.4375</v>
      </c>
      <c r="J21" s="6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>
        <f>IF(Table134[[#This Row],[Sex]]="male",1,0)</f>
        <v>1</v>
      </c>
      <c r="P21">
        <v>1</v>
      </c>
      <c r="R21" s="5"/>
      <c r="S21" s="5"/>
      <c r="T21" s="5"/>
      <c r="AC21" s="5">
        <f>SUMPRODUCT(Table13[[#This Row],[SibSp]:[Ones]],$R$4:$AA$4)</f>
        <v>-0.10550851583952582</v>
      </c>
      <c r="AD21" s="5">
        <f>SUMPRODUCT(Table13[[#This Row],[SibSp]:[Ones]],$R$5:$AA$5)</f>
        <v>9.2884169417244533E-2</v>
      </c>
      <c r="AE21" s="5">
        <f>SUMPRODUCT(Table13[[#This Row],[SibSp]:[Ones]],$R$6:$AA$6)</f>
        <v>-0.77881248165774741</v>
      </c>
      <c r="AF21" s="6">
        <f>IF(AC21&lt;0,0,AC21)</f>
        <v>0</v>
      </c>
      <c r="AG21" s="6">
        <f>IF(AD21&lt;0,0,AD21)</f>
        <v>9.2884169417244533E-2</v>
      </c>
      <c r="AH21" s="5">
        <f t="shared" si="1"/>
        <v>0</v>
      </c>
      <c r="AI21" s="6">
        <f t="shared" si="0"/>
        <v>9.2884169417244533E-2</v>
      </c>
      <c r="AJ21" s="6">
        <f>(Table134[[#This Row],[Survived]]-AI21)^2</f>
        <v>8.627468928331385E-3</v>
      </c>
    </row>
    <row r="22" spans="1:36" x14ac:dyDescent="0.2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Table134[[#This Row],[Age]]/$E$1</f>
        <v>0.42499999999999999</v>
      </c>
      <c r="J22" s="6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>
        <f>IF(Table134[[#This Row],[Sex]]="male",1,0)</f>
        <v>1</v>
      </c>
      <c r="P22">
        <v>1</v>
      </c>
      <c r="R22" s="5"/>
      <c r="S22" s="5"/>
      <c r="T22" s="5"/>
      <c r="AC22" s="5">
        <f>SUMPRODUCT(Table13[[#This Row],[SibSp]:[Ones]],$R$4:$AA$4)</f>
        <v>-8.4794080094037008E-2</v>
      </c>
      <c r="AD22" s="5">
        <f>SUMPRODUCT(Table13[[#This Row],[SibSp]:[Ones]],$R$5:$AA$5)</f>
        <v>8.1448272198831884E-2</v>
      </c>
      <c r="AE22" s="5">
        <f>SUMPRODUCT(Table13[[#This Row],[SibSp]:[Ones]],$R$6:$AA$6)</f>
        <v>-0.60404001100154781</v>
      </c>
      <c r="AF22" s="6">
        <f>IF(AC22&lt;0,0,AC22)</f>
        <v>0</v>
      </c>
      <c r="AG22" s="6">
        <f>IF(AD22&lt;0,0,AD22)</f>
        <v>8.1448272198831884E-2</v>
      </c>
      <c r="AH22" s="5">
        <f t="shared" si="1"/>
        <v>0</v>
      </c>
      <c r="AI22" s="6">
        <f t="shared" si="0"/>
        <v>8.1448272198831884E-2</v>
      </c>
      <c r="AJ22" s="6">
        <f>(Table134[[#This Row],[Survived]]-AI22)^2</f>
        <v>0.84373727664651121</v>
      </c>
    </row>
    <row r="23" spans="1:36" x14ac:dyDescent="0.2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Table134[[#This Row],[Age]]/$E$1</f>
        <v>0.1875</v>
      </c>
      <c r="J23" s="6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>
        <f>IF(Table134[[#This Row],[Sex]]="male",1,0)</f>
        <v>0</v>
      </c>
      <c r="P23">
        <v>1</v>
      </c>
      <c r="R23" s="5"/>
      <c r="S23" s="5"/>
      <c r="T23" s="5"/>
      <c r="AC23" s="5">
        <f>SUMPRODUCT(Table13[[#This Row],[SibSp]:[Ones]],$R$4:$AA$4)</f>
        <v>0.11936013079965624</v>
      </c>
      <c r="AD23" s="5">
        <f>SUMPRODUCT(Table13[[#This Row],[SibSp]:[Ones]],$R$5:$AA$5)</f>
        <v>0.41983001017442922</v>
      </c>
      <c r="AE23" s="5">
        <f>SUMPRODUCT(Table13[[#This Row],[SibSp]:[Ones]],$R$6:$AA$6)</f>
        <v>-0.66400282217723638</v>
      </c>
      <c r="AF23" s="6">
        <f>IF(AC23&lt;0,0,AC23)</f>
        <v>0.11936013079965624</v>
      </c>
      <c r="AG23" s="6">
        <f>IF(AD23&lt;0,0,AD23)</f>
        <v>0.41983001017442922</v>
      </c>
      <c r="AH23" s="5">
        <f t="shared" si="1"/>
        <v>0</v>
      </c>
      <c r="AI23" s="6">
        <f t="shared" si="0"/>
        <v>0.53919014097408546</v>
      </c>
      <c r="AJ23" s="6">
        <f>(Table134[[#This Row],[Survived]]-AI23)^2</f>
        <v>0.21234572617548322</v>
      </c>
    </row>
    <row r="24" spans="1:36" x14ac:dyDescent="0.2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Table134[[#This Row],[Age]]/$E$1</f>
        <v>0.35</v>
      </c>
      <c r="J24" s="6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>
        <f>IF(Table134[[#This Row],[Sex]]="male",1,0)</f>
        <v>1</v>
      </c>
      <c r="P24">
        <v>1</v>
      </c>
      <c r="R24" s="5"/>
      <c r="S24" s="5"/>
      <c r="T24" s="5"/>
      <c r="AC24" s="5">
        <f>SUMPRODUCT(Table13[[#This Row],[SibSp]:[Ones]],$R$4:$AA$4)</f>
        <v>-0.37030232985718287</v>
      </c>
      <c r="AD24" s="5">
        <f>SUMPRODUCT(Table13[[#This Row],[SibSp]:[Ones]],$R$5:$AA$5)</f>
        <v>0.50332400658353438</v>
      </c>
      <c r="AE24" s="5">
        <f>SUMPRODUCT(Table13[[#This Row],[SibSp]:[Ones]],$R$6:$AA$6)</f>
        <v>-1.1204519572607317</v>
      </c>
      <c r="AF24" s="6">
        <f>IF(AC24&lt;0,0,AC24)</f>
        <v>0</v>
      </c>
      <c r="AG24" s="6">
        <f>IF(AD24&lt;0,0,AD24)</f>
        <v>0.50332400658353438</v>
      </c>
      <c r="AH24" s="5">
        <f t="shared" si="1"/>
        <v>0</v>
      </c>
      <c r="AI24" s="6">
        <f t="shared" si="0"/>
        <v>0.50332400658353438</v>
      </c>
      <c r="AJ24" s="6">
        <f>(Table134[[#This Row],[Survived]]-AI24)^2</f>
        <v>0.24668704243623299</v>
      </c>
    </row>
    <row r="25" spans="1:36" x14ac:dyDescent="0.2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Table134[[#This Row],[Age]]/$E$1</f>
        <v>0.1</v>
      </c>
      <c r="J25" s="6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>
        <f>IF(Table134[[#This Row],[Sex]]="male",1,0)</f>
        <v>0</v>
      </c>
      <c r="P25">
        <v>1</v>
      </c>
      <c r="R25" s="5"/>
      <c r="S25" s="5"/>
      <c r="T25" s="5"/>
      <c r="AC25" s="5">
        <f>SUMPRODUCT(Table13[[#This Row],[SibSp]:[Ones]],$R$4:$AA$4)</f>
        <v>8.3551670113923837E-6</v>
      </c>
      <c r="AD25" s="5">
        <f>SUMPRODUCT(Table13[[#This Row],[SibSp]:[Ones]],$R$5:$AA$5)</f>
        <v>0.34678041656447334</v>
      </c>
      <c r="AE25" s="5">
        <f>SUMPRODUCT(Table13[[#This Row],[SibSp]:[Ones]],$R$6:$AA$6)</f>
        <v>-0.19720763102349698</v>
      </c>
      <c r="AF25" s="6">
        <f>IF(AC25&lt;0,0,AC25)</f>
        <v>8.3551670113923837E-6</v>
      </c>
      <c r="AG25" s="6">
        <f>IF(AD25&lt;0,0,AD25)</f>
        <v>0.34678041656447334</v>
      </c>
      <c r="AH25" s="5">
        <f t="shared" si="1"/>
        <v>0</v>
      </c>
      <c r="AI25" s="6">
        <f t="shared" si="0"/>
        <v>0.3467887717314847</v>
      </c>
      <c r="AJ25" s="6">
        <f>(Table134[[#This Row],[Survived]]-AI25)^2</f>
        <v>0.1202624521990318</v>
      </c>
    </row>
    <row r="26" spans="1:36" x14ac:dyDescent="0.2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Table134[[#This Row],[Age]]/$E$1</f>
        <v>0.47499999999999998</v>
      </c>
      <c r="J26" s="6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>
        <f>IF(Table134[[#This Row],[Sex]]="male",1,0)</f>
        <v>0</v>
      </c>
      <c r="P26">
        <v>1</v>
      </c>
      <c r="R26" s="5"/>
      <c r="S26" s="5"/>
      <c r="T26" s="5"/>
      <c r="AC26" s="5">
        <f>SUMPRODUCT(Table13[[#This Row],[SibSp]:[Ones]],$R$4:$AA$4)</f>
        <v>2.5899922859935143E-2</v>
      </c>
      <c r="AD26" s="5">
        <f>SUMPRODUCT(Table13[[#This Row],[SibSp]:[Ones]],$R$5:$AA$5)</f>
        <v>0.20801966642492442</v>
      </c>
      <c r="AE26" s="5">
        <f>SUMPRODUCT(Table13[[#This Row],[SibSp]:[Ones]],$R$6:$AA$6)</f>
        <v>-0.18131353558485624</v>
      </c>
      <c r="AF26" s="6">
        <f>IF(AC26&lt;0,0,AC26)</f>
        <v>2.5899922859935143E-2</v>
      </c>
      <c r="AG26" s="6">
        <f>IF(AD26&lt;0,0,AD26)</f>
        <v>0.20801966642492442</v>
      </c>
      <c r="AH26" s="5">
        <f t="shared" si="1"/>
        <v>0</v>
      </c>
      <c r="AI26" s="6">
        <f t="shared" si="0"/>
        <v>0.23391958928485956</v>
      </c>
      <c r="AJ26" s="6">
        <f>(Table134[[#This Row],[Survived]]-AI26)^2</f>
        <v>0.58687919568147828</v>
      </c>
    </row>
    <row r="27" spans="1:36" x14ac:dyDescent="0.2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Table134[[#This Row],[Age]]/$E$1</f>
        <v>0.23749999999999999</v>
      </c>
      <c r="J27" s="6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>
        <f>IF(Table134[[#This Row],[Sex]]="male",1,0)</f>
        <v>1</v>
      </c>
      <c r="P27">
        <v>1</v>
      </c>
      <c r="R27" s="5"/>
      <c r="S27" s="5"/>
      <c r="T27" s="5"/>
      <c r="AC27" s="5">
        <f>SUMPRODUCT(Table13[[#This Row],[SibSp]:[Ones]],$R$4:$AA$4)</f>
        <v>-0.54385420707869536</v>
      </c>
      <c r="AD27" s="5">
        <f>SUMPRODUCT(Table13[[#This Row],[SibSp]:[Ones]],$R$5:$AA$5)</f>
        <v>0.4750815847220089</v>
      </c>
      <c r="AE27" s="5">
        <f>SUMPRODUCT(Table13[[#This Row],[SibSp]:[Ones]],$R$6:$AA$6)</f>
        <v>-0.88293725876034357</v>
      </c>
      <c r="AF27" s="6">
        <f>IF(AC27&lt;0,0,AC27)</f>
        <v>0</v>
      </c>
      <c r="AG27" s="6">
        <f>IF(AD27&lt;0,0,AD27)</f>
        <v>0.4750815847220089</v>
      </c>
      <c r="AH27" s="5">
        <f t="shared" si="1"/>
        <v>0</v>
      </c>
      <c r="AI27" s="6">
        <f t="shared" si="0"/>
        <v>0.4750815847220089</v>
      </c>
      <c r="AJ27" s="6">
        <f>(Table134[[#This Row],[Survived]]-AI27)^2</f>
        <v>0.22570251214197531</v>
      </c>
    </row>
    <row r="28" spans="1:36" x14ac:dyDescent="0.2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Table134[[#This Row],[Age]]/$E$1</f>
        <v>0.5</v>
      </c>
      <c r="J28" s="6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>
        <f>IF(Table134[[#This Row],[Sex]]="male",1,0)</f>
        <v>1</v>
      </c>
      <c r="P28">
        <v>1</v>
      </c>
      <c r="AC28" s="5">
        <f>SUMPRODUCT(Table13[[#This Row],[SibSp]:[Ones]],$R$4:$AA$4)</f>
        <v>-0.37400339365682422</v>
      </c>
      <c r="AD28" s="5">
        <f>SUMPRODUCT(Table13[[#This Row],[SibSp]:[Ones]],$R$5:$AA$5)</f>
        <v>0.47034335575177799</v>
      </c>
      <c r="AE28" s="5">
        <f>SUMPRODUCT(Table13[[#This Row],[SibSp]:[Ones]],$R$6:$AA$6)</f>
        <v>-1.1559145336903569</v>
      </c>
      <c r="AF28" s="6">
        <f>IF(AC28&lt;0,0,AC28)</f>
        <v>0</v>
      </c>
      <c r="AG28" s="6">
        <f>IF(AD28&lt;0,0,AD28)</f>
        <v>0.47034335575177799</v>
      </c>
      <c r="AH28" s="5">
        <f t="shared" si="1"/>
        <v>0</v>
      </c>
      <c r="AI28" s="6">
        <f t="shared" si="0"/>
        <v>0.47034335575177799</v>
      </c>
      <c r="AJ28" s="6">
        <f>(Table134[[#This Row],[Survived]]-AI28)^2</f>
        <v>0.22122287229984358</v>
      </c>
    </row>
    <row r="29" spans="1:36" x14ac:dyDescent="0.2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Table134[[#This Row],[Age]]/$E$1</f>
        <v>0.82499999999999996</v>
      </c>
      <c r="J29" s="6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>
        <f>IF(Table134[[#This Row],[Sex]]="male",1,0)</f>
        <v>1</v>
      </c>
      <c r="P29">
        <v>1</v>
      </c>
      <c r="AC29" s="5">
        <f>SUMPRODUCT(Table13[[#This Row],[SibSp]:[Ones]],$R$4:$AA$4)</f>
        <v>0.2305631703274581</v>
      </c>
      <c r="AD29" s="5">
        <f>SUMPRODUCT(Table13[[#This Row],[SibSp]:[Ones]],$R$5:$AA$5)</f>
        <v>-0.31835861541879507</v>
      </c>
      <c r="AE29" s="5">
        <f>SUMPRODUCT(Table13[[#This Row],[SibSp]:[Ones]],$R$6:$AA$6)</f>
        <v>-0.58661152724142007</v>
      </c>
      <c r="AF29" s="6">
        <f>IF(AC29&lt;0,0,AC29)</f>
        <v>0.2305631703274581</v>
      </c>
      <c r="AG29" s="6">
        <f>IF(AD29&lt;0,0,AD29)</f>
        <v>0</v>
      </c>
      <c r="AH29" s="5">
        <f t="shared" si="1"/>
        <v>0</v>
      </c>
      <c r="AI29" s="6">
        <f t="shared" si="0"/>
        <v>0.2305631703274581</v>
      </c>
      <c r="AJ29" s="6">
        <f>(Table134[[#This Row],[Survived]]-AI29)^2</f>
        <v>5.3159375511448455E-2</v>
      </c>
    </row>
    <row r="30" spans="1:36" x14ac:dyDescent="0.2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Table134[[#This Row],[Age]]/$E$1</f>
        <v>0.35</v>
      </c>
      <c r="J30" s="6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>
        <f>IF(Table134[[#This Row],[Sex]]="male",1,0)</f>
        <v>1</v>
      </c>
      <c r="P30">
        <v>1</v>
      </c>
      <c r="AC30" s="5">
        <f>SUMPRODUCT(Table13[[#This Row],[SibSp]:[Ones]],$R$4:$AA$4)</f>
        <v>-0.5064864434509333</v>
      </c>
      <c r="AD30" s="5">
        <f>SUMPRODUCT(Table13[[#This Row],[SibSp]:[Ones]],$R$5:$AA$5)</f>
        <v>0.57651536753955224</v>
      </c>
      <c r="AE30" s="5">
        <f>SUMPRODUCT(Table13[[#This Row],[SibSp]:[Ones]],$R$6:$AA$6)</f>
        <v>-1.2550837895485938</v>
      </c>
      <c r="AF30" s="6">
        <f>IF(AC30&lt;0,0,AC30)</f>
        <v>0</v>
      </c>
      <c r="AG30" s="6">
        <f>IF(AD30&lt;0,0,AD30)</f>
        <v>0.57651536753955224</v>
      </c>
      <c r="AH30" s="5">
        <f t="shared" si="1"/>
        <v>0</v>
      </c>
      <c r="AI30" s="6">
        <f t="shared" si="0"/>
        <v>0.57651536753955224</v>
      </c>
      <c r="AJ30" s="6">
        <f>(Table134[[#This Row],[Survived]]-AI30)^2</f>
        <v>0.33236996900926502</v>
      </c>
    </row>
    <row r="31" spans="1:36" x14ac:dyDescent="0.2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Table134[[#This Row],[Age]]/$E$1</f>
        <v>0.52500000000000002</v>
      </c>
      <c r="J31" s="6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>
        <f>IF(Table134[[#This Row],[Sex]]="male",1,0)</f>
        <v>1</v>
      </c>
      <c r="P31">
        <v>1</v>
      </c>
      <c r="AC31" s="5">
        <f>SUMPRODUCT(Table13[[#This Row],[SibSp]:[Ones]],$R$4:$AA$4)</f>
        <v>-0.2220962972377753</v>
      </c>
      <c r="AD31" s="5">
        <f>SUMPRODUCT(Table13[[#This Row],[SibSp]:[Ones]],$R$5:$AA$5)</f>
        <v>0.26550446330135757</v>
      </c>
      <c r="AE31" s="5">
        <f>SUMPRODUCT(Table13[[#This Row],[SibSp]:[Ones]],$R$6:$AA$6)</f>
        <v>-1.0651734082455073</v>
      </c>
      <c r="AF31" s="6">
        <f>IF(AC31&lt;0,0,AC31)</f>
        <v>0</v>
      </c>
      <c r="AG31" s="6">
        <f>IF(AD31&lt;0,0,AD31)</f>
        <v>0.26550446330135757</v>
      </c>
      <c r="AH31" s="5">
        <f t="shared" si="1"/>
        <v>0</v>
      </c>
      <c r="AI31" s="6">
        <f t="shared" si="0"/>
        <v>0.26550446330135757</v>
      </c>
      <c r="AJ31" s="6">
        <f>(Table134[[#This Row],[Survived]]-AI31)^2</f>
        <v>7.0492620032941933E-2</v>
      </c>
    </row>
    <row r="32" spans="1:36" x14ac:dyDescent="0.2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Table134[[#This Row],[Age]]/$E$1</f>
        <v>0.26250000000000001</v>
      </c>
      <c r="J32" s="6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>
        <f>IF(Table134[[#This Row],[Sex]]="male",1,0)</f>
        <v>1</v>
      </c>
      <c r="P32">
        <v>1</v>
      </c>
      <c r="AC32" s="5">
        <f>SUMPRODUCT(Table13[[#This Row],[SibSp]:[Ones]],$R$4:$AA$4)</f>
        <v>-0.6274564874199966</v>
      </c>
      <c r="AD32" s="5">
        <f>SUMPRODUCT(Table13[[#This Row],[SibSp]:[Ones]],$R$5:$AA$5)</f>
        <v>0.20376325382128013</v>
      </c>
      <c r="AE32" s="5">
        <f>SUMPRODUCT(Table13[[#This Row],[SibSp]:[Ones]],$R$6:$AA$6)</f>
        <v>-1.0809004341736594</v>
      </c>
      <c r="AF32" s="6">
        <f>IF(AC32&lt;0,0,AC32)</f>
        <v>0</v>
      </c>
      <c r="AG32" s="6">
        <f>IF(AD32&lt;0,0,AD32)</f>
        <v>0.20376325382128013</v>
      </c>
      <c r="AH32" s="5">
        <f t="shared" si="1"/>
        <v>0</v>
      </c>
      <c r="AI32" s="6">
        <f t="shared" si="0"/>
        <v>0.20376325382128013</v>
      </c>
      <c r="AJ32" s="6">
        <f>(Table134[[#This Row],[Survived]]-AI32)^2</f>
        <v>4.1519463607835434E-2</v>
      </c>
    </row>
    <row r="33" spans="1:36" x14ac:dyDescent="0.2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Table134[[#This Row],[Age]]/$E$1</f>
        <v>0.22500000000000001</v>
      </c>
      <c r="J33" s="6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>
        <f>IF(Table134[[#This Row],[Sex]]="male",1,0)</f>
        <v>0</v>
      </c>
      <c r="P33">
        <v>1</v>
      </c>
      <c r="AC33" s="5">
        <f>SUMPRODUCT(Table13[[#This Row],[SibSp]:[Ones]],$R$4:$AA$4)</f>
        <v>0.11642674963002261</v>
      </c>
      <c r="AD33" s="5">
        <f>SUMPRODUCT(Table13[[#This Row],[SibSp]:[Ones]],$R$5:$AA$5)</f>
        <v>0.28396506063236354</v>
      </c>
      <c r="AE33" s="5">
        <f>SUMPRODUCT(Table13[[#This Row],[SibSp]:[Ones]],$R$6:$AA$6)</f>
        <v>-0.45934891629487062</v>
      </c>
      <c r="AF33" s="6">
        <f>IF(AC33&lt;0,0,AC33)</f>
        <v>0.11642674963002261</v>
      </c>
      <c r="AG33" s="6">
        <f>IF(AD33&lt;0,0,AD33)</f>
        <v>0.28396506063236354</v>
      </c>
      <c r="AH33" s="5">
        <f t="shared" si="1"/>
        <v>0</v>
      </c>
      <c r="AI33" s="6">
        <f t="shared" si="0"/>
        <v>0.40039181026238613</v>
      </c>
      <c r="AJ33" s="6">
        <f>(Table134[[#This Row],[Survived]]-AI33)^2</f>
        <v>0.1603136017251906</v>
      </c>
    </row>
    <row r="34" spans="1:36" x14ac:dyDescent="0.2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Table134[[#This Row],[Age]]/$E$1</f>
        <v>0.17499999999999999</v>
      </c>
      <c r="J34" s="6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>
        <f>IF(Table134[[#This Row],[Sex]]="male",1,0)</f>
        <v>0</v>
      </c>
      <c r="P34">
        <v>1</v>
      </c>
      <c r="AC34" s="5">
        <f>SUMPRODUCT(Table13[[#This Row],[SibSp]:[Ones]],$R$4:$AA$4)</f>
        <v>-6.2604411948896474E-2</v>
      </c>
      <c r="AD34" s="5">
        <f>SUMPRODUCT(Table13[[#This Row],[SibSp]:[Ones]],$R$5:$AA$5)</f>
        <v>0.51959579083436369</v>
      </c>
      <c r="AE34" s="5">
        <f>SUMPRODUCT(Table13[[#This Row],[SibSp]:[Ones]],$R$6:$AA$6)</f>
        <v>-0.5937004295066457</v>
      </c>
      <c r="AF34" s="6">
        <f>IF(AC34&lt;0,0,AC34)</f>
        <v>0</v>
      </c>
      <c r="AG34" s="6">
        <f>IF(AD34&lt;0,0,AD34)</f>
        <v>0.51959579083436369</v>
      </c>
      <c r="AH34" s="5">
        <f t="shared" si="1"/>
        <v>0</v>
      </c>
      <c r="AI34" s="6">
        <f t="shared" si="0"/>
        <v>0.51959579083436369</v>
      </c>
      <c r="AJ34" s="6">
        <f>(Table134[[#This Row],[Survived]]-AI34)^2</f>
        <v>0.23078820418406043</v>
      </c>
    </row>
    <row r="35" spans="1:36" x14ac:dyDescent="0.2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Table134[[#This Row],[Age]]/$E$1</f>
        <v>0.5</v>
      </c>
      <c r="J35" s="6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>
        <f>IF(Table134[[#This Row],[Sex]]="male",1,0)</f>
        <v>0</v>
      </c>
      <c r="P35">
        <v>1</v>
      </c>
      <c r="AC35" s="5">
        <f>SUMPRODUCT(Table13[[#This Row],[SibSp]:[Ones]],$R$4:$AA$4)</f>
        <v>0.32305151932170489</v>
      </c>
      <c r="AD35" s="5">
        <f>SUMPRODUCT(Table13[[#This Row],[SibSp]:[Ones]],$R$5:$AA$5)</f>
        <v>7.1959665570008602E-2</v>
      </c>
      <c r="AE35" s="5">
        <f>SUMPRODUCT(Table13[[#This Row],[SibSp]:[Ones]],$R$6:$AA$6)</f>
        <v>-0.49471132655764577</v>
      </c>
      <c r="AF35" s="6">
        <f>IF(AC35&lt;0,0,AC35)</f>
        <v>0.32305151932170489</v>
      </c>
      <c r="AG35" s="6">
        <f>IF(AD35&lt;0,0,AD35)</f>
        <v>7.1959665570008602E-2</v>
      </c>
      <c r="AH35" s="5">
        <f t="shared" si="1"/>
        <v>0</v>
      </c>
      <c r="AI35" s="6">
        <f t="shared" si="0"/>
        <v>0.3950111848917135</v>
      </c>
      <c r="AJ35" s="6">
        <f>(Table134[[#This Row],[Survived]]-AI35)^2</f>
        <v>0.15603383618955546</v>
      </c>
    </row>
    <row r="36" spans="1:36" x14ac:dyDescent="0.2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Table134[[#This Row],[Age]]/$E$1</f>
        <v>0.33750000000000002</v>
      </c>
      <c r="J36" s="6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>
        <f>IF(Table134[[#This Row],[Sex]]="male",1,0)</f>
        <v>0</v>
      </c>
      <c r="P36">
        <v>1</v>
      </c>
      <c r="AC36" s="5">
        <f>SUMPRODUCT(Table13[[#This Row],[SibSp]:[Ones]],$R$4:$AA$4)</f>
        <v>0.60275687253269994</v>
      </c>
      <c r="AD36" s="5">
        <f>SUMPRODUCT(Table13[[#This Row],[SibSp]:[Ones]],$R$5:$AA$5)</f>
        <v>0.27975550551349848</v>
      </c>
      <c r="AE36" s="5">
        <f>SUMPRODUCT(Table13[[#This Row],[SibSp]:[Ones]],$R$6:$AA$6)</f>
        <v>-7.0604429916581848E-2</v>
      </c>
      <c r="AF36" s="6">
        <f>IF(AC36&lt;0,0,AC36)</f>
        <v>0.60275687253269994</v>
      </c>
      <c r="AG36" s="6">
        <f>IF(AD36&lt;0,0,AD36)</f>
        <v>0.27975550551349848</v>
      </c>
      <c r="AH36" s="5">
        <f t="shared" si="1"/>
        <v>0</v>
      </c>
      <c r="AI36" s="6">
        <f t="shared" si="0"/>
        <v>0.88251237804619842</v>
      </c>
      <c r="AJ36" s="6">
        <f>(Table134[[#This Row],[Survived]]-AI36)^2</f>
        <v>0.77882809740475623</v>
      </c>
    </row>
    <row r="37" spans="1:36" x14ac:dyDescent="0.2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Table134[[#This Row],[Age]]/$E$1</f>
        <v>3.7499999999999999E-2</v>
      </c>
      <c r="J37" s="6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>
        <f>IF(Table134[[#This Row],[Sex]]="male",1,0)</f>
        <v>0</v>
      </c>
      <c r="P37">
        <v>1</v>
      </c>
      <c r="AC37" s="5">
        <f>SUMPRODUCT(Table13[[#This Row],[SibSp]:[Ones]],$R$4:$AA$4)</f>
        <v>0.1225984969427185</v>
      </c>
      <c r="AD37" s="5">
        <f>SUMPRODUCT(Table13[[#This Row],[SibSp]:[Ones]],$R$5:$AA$5)</f>
        <v>0.74936534741668082</v>
      </c>
      <c r="AE37" s="5">
        <f>SUMPRODUCT(Table13[[#This Row],[SibSp]:[Ones]],$R$6:$AA$6)</f>
        <v>-6.1265590259339989E-2</v>
      </c>
      <c r="AF37" s="6">
        <f>IF(AC37&lt;0,0,AC37)</f>
        <v>0.1225984969427185</v>
      </c>
      <c r="AG37" s="6">
        <f>IF(AD37&lt;0,0,AD37)</f>
        <v>0.74936534741668082</v>
      </c>
      <c r="AH37" s="5">
        <f t="shared" si="1"/>
        <v>0</v>
      </c>
      <c r="AI37" s="6">
        <f t="shared" si="0"/>
        <v>0.87196384435939933</v>
      </c>
      <c r="AJ37" s="6">
        <f>(Table134[[#This Row],[Survived]]-AI37)^2</f>
        <v>1.6393257151224118E-2</v>
      </c>
    </row>
    <row r="38" spans="1:36" x14ac:dyDescent="0.2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Table134[[#This Row],[Age]]/$E$1</f>
        <v>0.23749999999999999</v>
      </c>
      <c r="J38" s="6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>
        <f>IF(Table134[[#This Row],[Sex]]="male",1,0)</f>
        <v>0</v>
      </c>
      <c r="P38">
        <v>1</v>
      </c>
      <c r="AC38" s="5">
        <f>SUMPRODUCT(Table13[[#This Row],[SibSp]:[Ones]],$R$4:$AA$4)</f>
        <v>0.15841842576686113</v>
      </c>
      <c r="AD38" s="5">
        <f>SUMPRODUCT(Table13[[#This Row],[SibSp]:[Ones]],$R$5:$AA$5)</f>
        <v>0.37013702494924511</v>
      </c>
      <c r="AE38" s="5">
        <f>SUMPRODUCT(Table13[[#This Row],[SibSp]:[Ones]],$R$6:$AA$6)</f>
        <v>-0.66389669130263718</v>
      </c>
      <c r="AF38" s="6">
        <f>IF(AC38&lt;0,0,AC38)</f>
        <v>0.15841842576686113</v>
      </c>
      <c r="AG38" s="6">
        <f>IF(AD38&lt;0,0,AD38)</f>
        <v>0.37013702494924511</v>
      </c>
      <c r="AH38" s="5">
        <f t="shared" si="1"/>
        <v>0</v>
      </c>
      <c r="AI38" s="6">
        <f t="shared" si="0"/>
        <v>0.52855545071610621</v>
      </c>
      <c r="AJ38" s="6">
        <f>(Table134[[#This Row],[Survived]]-AI38)^2</f>
        <v>0.22225996304949375</v>
      </c>
    </row>
    <row r="39" spans="1:36" x14ac:dyDescent="0.2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Table134[[#This Row],[Age]]/$E$1</f>
        <v>0.22500000000000001</v>
      </c>
      <c r="J39" s="6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>
        <f>IF(Table134[[#This Row],[Sex]]="male",1,0)</f>
        <v>0</v>
      </c>
      <c r="P39">
        <v>1</v>
      </c>
      <c r="AC39" s="5">
        <f>SUMPRODUCT(Table13[[#This Row],[SibSp]:[Ones]],$R$4:$AA$4)</f>
        <v>8.5509885555725473E-2</v>
      </c>
      <c r="AD39" s="5">
        <f>SUMPRODUCT(Table13[[#This Row],[SibSp]:[Ones]],$R$5:$AA$5)</f>
        <v>0.36305722244897265</v>
      </c>
      <c r="AE39" s="5">
        <f>SUMPRODUCT(Table13[[#This Row],[SibSp]:[Ones]],$R$6:$AA$6)</f>
        <v>-0.62560145144147639</v>
      </c>
      <c r="AF39" s="6">
        <f>IF(AC39&lt;0,0,AC39)</f>
        <v>8.5509885555725473E-2</v>
      </c>
      <c r="AG39" s="6">
        <f>IF(AD39&lt;0,0,AD39)</f>
        <v>0.36305722244897265</v>
      </c>
      <c r="AH39" s="5">
        <f t="shared" si="1"/>
        <v>0</v>
      </c>
      <c r="AI39" s="6">
        <f t="shared" si="0"/>
        <v>0.44856710800469812</v>
      </c>
      <c r="AJ39" s="6">
        <f>(Table134[[#This Row],[Survived]]-AI39)^2</f>
        <v>0.2012124503836985</v>
      </c>
    </row>
    <row r="40" spans="1:36" x14ac:dyDescent="0.2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Table134[[#This Row],[Age]]/$E$1</f>
        <v>8.7499999999999994E-2</v>
      </c>
      <c r="J40" s="6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>
        <f>IF(Table134[[#This Row],[Sex]]="male",1,0)</f>
        <v>1</v>
      </c>
      <c r="P40">
        <v>1</v>
      </c>
      <c r="AC40" s="5">
        <f>SUMPRODUCT(Table13[[#This Row],[SibSp]:[Ones]],$R$4:$AA$4)</f>
        <v>-0.75034356997084495</v>
      </c>
      <c r="AD40" s="5">
        <f>SUMPRODUCT(Table13[[#This Row],[SibSp]:[Ones]],$R$5:$AA$5)</f>
        <v>0.12608947407814575</v>
      </c>
      <c r="AE40" s="5">
        <f>SUMPRODUCT(Table13[[#This Row],[SibSp]:[Ones]],$R$6:$AA$6)</f>
        <v>-0.66513464394650113</v>
      </c>
      <c r="AF40" s="6">
        <f>IF(AC40&lt;0,0,AC40)</f>
        <v>0</v>
      </c>
      <c r="AG40" s="6">
        <f>IF(AD40&lt;0,0,AD40)</f>
        <v>0.12608947407814575</v>
      </c>
      <c r="AH40" s="5">
        <f t="shared" si="1"/>
        <v>0</v>
      </c>
      <c r="AI40" s="6">
        <f t="shared" si="0"/>
        <v>0.12608947407814575</v>
      </c>
      <c r="AJ40" s="6">
        <f>(Table134[[#This Row],[Survived]]-AI40)^2</f>
        <v>1.5898555473303388E-2</v>
      </c>
    </row>
    <row r="41" spans="1:36" x14ac:dyDescent="0.2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Table134[[#This Row],[Age]]/$E$1</f>
        <v>0.26250000000000001</v>
      </c>
      <c r="J41" s="6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>
        <f>IF(Table134[[#This Row],[Sex]]="male",1,0)</f>
        <v>1</v>
      </c>
      <c r="P41">
        <v>1</v>
      </c>
      <c r="AC41" s="5">
        <f>SUMPRODUCT(Table13[[#This Row],[SibSp]:[Ones]],$R$4:$AA$4)</f>
        <v>-0.6261647303354505</v>
      </c>
      <c r="AD41" s="5">
        <f>SUMPRODUCT(Table13[[#This Row],[SibSp]:[Ones]],$R$5:$AA$5)</f>
        <v>0.20275205896299259</v>
      </c>
      <c r="AE41" s="5">
        <f>SUMPRODUCT(Table13[[#This Row],[SibSp]:[Ones]],$R$6:$AA$6)</f>
        <v>-1.0734921274478382</v>
      </c>
      <c r="AF41" s="6">
        <f>IF(AC41&lt;0,0,AC41)</f>
        <v>0</v>
      </c>
      <c r="AG41" s="6">
        <f>IF(AD41&lt;0,0,AD41)</f>
        <v>0.20275205896299259</v>
      </c>
      <c r="AH41" s="5">
        <f t="shared" si="1"/>
        <v>0</v>
      </c>
      <c r="AI41" s="6">
        <f t="shared" si="0"/>
        <v>0.20275205896299259</v>
      </c>
      <c r="AJ41" s="6">
        <f>(Table134[[#This Row],[Survived]]-AI41)^2</f>
        <v>4.1108397413732824E-2</v>
      </c>
    </row>
    <row r="42" spans="1:36" x14ac:dyDescent="0.2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Table134[[#This Row],[Age]]/$E$1</f>
        <v>0.61250000000000004</v>
      </c>
      <c r="J42" s="6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>
        <f>IF(Table134[[#This Row],[Sex]]="male",1,0)</f>
        <v>0</v>
      </c>
      <c r="P42">
        <v>1</v>
      </c>
      <c r="AC42" s="5">
        <f>SUMPRODUCT(Table13[[#This Row],[SibSp]:[Ones]],$R$4:$AA$4)</f>
        <v>0.44162277198793076</v>
      </c>
      <c r="AD42" s="5">
        <f>SUMPRODUCT(Table13[[#This Row],[SibSp]:[Ones]],$R$5:$AA$5)</f>
        <v>0.49192086619570752</v>
      </c>
      <c r="AE42" s="5">
        <f>SUMPRODUCT(Table13[[#This Row],[SibSp]:[Ones]],$R$6:$AA$6)</f>
        <v>-0.78354210949354652</v>
      </c>
      <c r="AF42" s="6">
        <f>IF(AC42&lt;0,0,AC42)</f>
        <v>0.44162277198793076</v>
      </c>
      <c r="AG42" s="6">
        <f>IF(AD42&lt;0,0,AD42)</f>
        <v>0.49192086619570752</v>
      </c>
      <c r="AH42" s="5">
        <f t="shared" si="1"/>
        <v>0</v>
      </c>
      <c r="AI42" s="6">
        <f t="shared" si="0"/>
        <v>0.93354363818363828</v>
      </c>
      <c r="AJ42" s="6">
        <f>(Table134[[#This Row],[Survived]]-AI42)^2</f>
        <v>4.4164480258671798E-3</v>
      </c>
    </row>
    <row r="43" spans="1:36" x14ac:dyDescent="0.2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Table134[[#This Row],[Age]]/$E$1</f>
        <v>0.36249999999999999</v>
      </c>
      <c r="J43" s="6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>
        <f>IF(Table134[[#This Row],[Sex]]="male",1,0)</f>
        <v>0</v>
      </c>
      <c r="P43">
        <v>1</v>
      </c>
      <c r="AC43" s="5">
        <f>SUMPRODUCT(Table13[[#This Row],[SibSp]:[Ones]],$R$4:$AA$4)</f>
        <v>0.61245614699418183</v>
      </c>
      <c r="AD43" s="5">
        <f>SUMPRODUCT(Table13[[#This Row],[SibSp]:[Ones]],$R$5:$AA$5)</f>
        <v>0.26260389390949823</v>
      </c>
      <c r="AE43" s="5">
        <f>SUMPRODUCT(Table13[[#This Row],[SibSp]:[Ones]],$R$6:$AA$6)</f>
        <v>-0.12692629386419313</v>
      </c>
      <c r="AF43" s="6">
        <f>IF(AC43&lt;0,0,AC43)</f>
        <v>0.61245614699418183</v>
      </c>
      <c r="AG43" s="6">
        <f>IF(AD43&lt;0,0,AD43)</f>
        <v>0.26260389390949823</v>
      </c>
      <c r="AH43" s="5">
        <f t="shared" si="1"/>
        <v>0</v>
      </c>
      <c r="AI43" s="6">
        <f t="shared" si="0"/>
        <v>0.87506004090368006</v>
      </c>
      <c r="AJ43" s="6">
        <f>(Table134[[#This Row],[Survived]]-AI43)^2</f>
        <v>1.5609993378990101E-2</v>
      </c>
    </row>
    <row r="44" spans="1:36" x14ac:dyDescent="0.2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Table134[[#This Row],[Age]]/$E$1</f>
        <v>0.8125</v>
      </c>
      <c r="J44" s="6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>
        <f>IF(Table134[[#This Row],[Sex]]="male",1,0)</f>
        <v>1</v>
      </c>
      <c r="P44">
        <v>1</v>
      </c>
      <c r="AC44" s="5">
        <f>SUMPRODUCT(Table13[[#This Row],[SibSp]:[Ones]],$R$4:$AA$4)</f>
        <v>-0.21611556130557774</v>
      </c>
      <c r="AD44" s="5">
        <f>SUMPRODUCT(Table13[[#This Row],[SibSp]:[Ones]],$R$5:$AA$5)</f>
        <v>0.20603861827108449</v>
      </c>
      <c r="AE44" s="5">
        <f>SUMPRODUCT(Table13[[#This Row],[SibSp]:[Ones]],$R$6:$AA$6)</f>
        <v>-1.2686390349105192</v>
      </c>
      <c r="AF44" s="6">
        <f>IF(AC44&lt;0,0,AC44)</f>
        <v>0</v>
      </c>
      <c r="AG44" s="6">
        <f>IF(AD44&lt;0,0,AD44)</f>
        <v>0.20603861827108449</v>
      </c>
      <c r="AH44" s="5">
        <f t="shared" si="1"/>
        <v>0</v>
      </c>
      <c r="AI44" s="6">
        <f t="shared" si="0"/>
        <v>0.20603861827108449</v>
      </c>
      <c r="AJ44" s="6">
        <f>(Table134[[#This Row],[Survived]]-AI44)^2</f>
        <v>4.2451912219057676E-2</v>
      </c>
    </row>
    <row r="45" spans="1:36" x14ac:dyDescent="0.2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Table134[[#This Row],[Age]]/$E$1</f>
        <v>0.26250000000000001</v>
      </c>
      <c r="J45" s="6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>
        <f>IF(Table134[[#This Row],[Sex]]="male",1,0)</f>
        <v>0</v>
      </c>
      <c r="P45">
        <v>1</v>
      </c>
      <c r="AC45" s="5">
        <f>SUMPRODUCT(Table13[[#This Row],[SibSp]:[Ones]],$R$4:$AA$4)</f>
        <v>0.54383644300161982</v>
      </c>
      <c r="AD45" s="5">
        <f>SUMPRODUCT(Table13[[#This Row],[SibSp]:[Ones]],$R$5:$AA$5)</f>
        <v>0.40944591075714093</v>
      </c>
      <c r="AE45" s="5">
        <f>SUMPRODUCT(Table13[[#This Row],[SibSp]:[Ones]],$R$6:$AA$6)</f>
        <v>-6.1615736367056376E-2</v>
      </c>
      <c r="AF45" s="6">
        <f>IF(AC45&lt;0,0,AC45)</f>
        <v>0.54383644300161982</v>
      </c>
      <c r="AG45" s="6">
        <f>IF(AD45&lt;0,0,AD45)</f>
        <v>0.40944591075714093</v>
      </c>
      <c r="AH45" s="5">
        <f t="shared" si="1"/>
        <v>0</v>
      </c>
      <c r="AI45" s="6">
        <f t="shared" si="0"/>
        <v>0.95328235375876069</v>
      </c>
      <c r="AJ45" s="6">
        <f>(Table134[[#This Row],[Survived]]-AI45)^2</f>
        <v>2.1825384703215811E-3</v>
      </c>
    </row>
    <row r="46" spans="1:36" x14ac:dyDescent="0.2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Table134[[#This Row],[Age]]/$E$1</f>
        <v>0.35625000000000001</v>
      </c>
      <c r="J46" s="6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>
        <f>IF(Table134[[#This Row],[Sex]]="male",1,0)</f>
        <v>1</v>
      </c>
      <c r="P46">
        <v>1</v>
      </c>
      <c r="AC46" s="5">
        <f>SUMPRODUCT(Table13[[#This Row],[SibSp]:[Ones]],$R$4:$AA$4)</f>
        <v>-0.6808976534209632</v>
      </c>
      <c r="AD46" s="5">
        <f>SUMPRODUCT(Table13[[#This Row],[SibSp]:[Ones]],$R$5:$AA$5)</f>
        <v>0.23122710918764011</v>
      </c>
      <c r="AE46" s="5">
        <f>SUMPRODUCT(Table13[[#This Row],[SibSp]:[Ones]],$R$6:$AA$6)</f>
        <v>-1.1497430155995996</v>
      </c>
      <c r="AF46" s="6">
        <f>IF(AC46&lt;0,0,AC46)</f>
        <v>0</v>
      </c>
      <c r="AG46" s="6">
        <f>IF(AD46&lt;0,0,AD46)</f>
        <v>0.23122710918764011</v>
      </c>
      <c r="AH46" s="5">
        <f t="shared" si="1"/>
        <v>0</v>
      </c>
      <c r="AI46" s="6">
        <f t="shared" si="0"/>
        <v>0.23122710918764011</v>
      </c>
      <c r="AJ46" s="6">
        <f>(Table134[[#This Row],[Survived]]-AI46)^2</f>
        <v>5.346597602327284E-2</v>
      </c>
    </row>
    <row r="47" spans="1:36" x14ac:dyDescent="0.2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Table134[[#This Row],[Age]]/$E$1</f>
        <v>6.25E-2</v>
      </c>
      <c r="J47" s="6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>
        <f>IF(Table134[[#This Row],[Sex]]="male",1,0)</f>
        <v>0</v>
      </c>
      <c r="P47">
        <v>1</v>
      </c>
      <c r="AC47" s="5">
        <f>SUMPRODUCT(Table13[[#This Row],[SibSp]:[Ones]],$R$4:$AA$4)</f>
        <v>0.28946240769680248</v>
      </c>
      <c r="AD47" s="5">
        <f>SUMPRODUCT(Table13[[#This Row],[SibSp]:[Ones]],$R$5:$AA$5)</f>
        <v>0.58770843808657669</v>
      </c>
      <c r="AE47" s="5">
        <f>SUMPRODUCT(Table13[[#This Row],[SibSp]:[Ones]],$R$6:$AA$6)</f>
        <v>0.12631138125527702</v>
      </c>
      <c r="AF47" s="6">
        <f>IF(AC47&lt;0,0,AC47)</f>
        <v>0.28946240769680248</v>
      </c>
      <c r="AG47" s="6">
        <f>IF(AD47&lt;0,0,AD47)</f>
        <v>0.58770843808657669</v>
      </c>
      <c r="AH47" s="5">
        <f t="shared" si="1"/>
        <v>0.12631138125527702</v>
      </c>
      <c r="AI47" s="6">
        <f t="shared" si="0"/>
        <v>1.0034822270386561</v>
      </c>
      <c r="AJ47" s="6">
        <f>(Table134[[#This Row],[Survived]]-AI47)^2</f>
        <v>1.2125905148747512E-5</v>
      </c>
    </row>
    <row r="48" spans="1:36" x14ac:dyDescent="0.2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Table134[[#This Row],[Age]]/$E$1</f>
        <v>0.13750000000000001</v>
      </c>
      <c r="J48" s="6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>
        <f>IF(Table134[[#This Row],[Sex]]="male",1,0)</f>
        <v>1</v>
      </c>
      <c r="P48">
        <v>1</v>
      </c>
      <c r="AC48" s="5">
        <f>SUMPRODUCT(Table13[[#This Row],[SibSp]:[Ones]],$R$4:$AA$4)</f>
        <v>-0.73336978818391452</v>
      </c>
      <c r="AD48" s="5">
        <f>SUMPRODUCT(Table13[[#This Row],[SibSp]:[Ones]],$R$5:$AA$5)</f>
        <v>1.7571921709267913E-2</v>
      </c>
      <c r="AE48" s="5">
        <f>SUMPRODUCT(Table13[[#This Row],[SibSp]:[Ones]],$R$6:$AA$6)</f>
        <v>-0.42161560026192946</v>
      </c>
      <c r="AF48" s="6">
        <f>IF(AC48&lt;0,0,AC48)</f>
        <v>0</v>
      </c>
      <c r="AG48" s="6">
        <f>IF(AD48&lt;0,0,AD48)</f>
        <v>1.7571921709267913E-2</v>
      </c>
      <c r="AH48" s="5">
        <f t="shared" si="1"/>
        <v>0</v>
      </c>
      <c r="AI48" s="6">
        <f t="shared" si="0"/>
        <v>1.7571921709267913E-2</v>
      </c>
      <c r="AJ48" s="6">
        <f>(Table134[[#This Row],[Survived]]-AI48)^2</f>
        <v>3.0877243255664097E-4</v>
      </c>
    </row>
    <row r="49" spans="1:36" x14ac:dyDescent="0.2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Table134[[#This Row],[Age]]/$E$1</f>
        <v>0.27500000000000002</v>
      </c>
      <c r="J49" s="6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>
        <f>IF(Table134[[#This Row],[Sex]]="male",1,0)</f>
        <v>1</v>
      </c>
      <c r="P49">
        <v>1</v>
      </c>
      <c r="AC49" s="5">
        <f>SUMPRODUCT(Table13[[#This Row],[SibSp]:[Ones]],$R$4:$AA$4)</f>
        <v>-0.74311207947438429</v>
      </c>
      <c r="AD49" s="5">
        <f>SUMPRODUCT(Table13[[#This Row],[SibSp]:[Ones]],$R$5:$AA$5)</f>
        <v>0.3109955515768279</v>
      </c>
      <c r="AE49" s="5">
        <f>SUMPRODUCT(Table13[[#This Row],[SibSp]:[Ones]],$R$6:$AA$6)</f>
        <v>-1.142716236434528</v>
      </c>
      <c r="AF49" s="6">
        <f>IF(AC49&lt;0,0,AC49)</f>
        <v>0</v>
      </c>
      <c r="AG49" s="6">
        <f>IF(AD49&lt;0,0,AD49)</f>
        <v>0.3109955515768279</v>
      </c>
      <c r="AH49" s="5">
        <f t="shared" si="1"/>
        <v>0</v>
      </c>
      <c r="AI49" s="6">
        <f t="shared" si="0"/>
        <v>0.3109955515768279</v>
      </c>
      <c r="AJ49" s="6">
        <f>(Table134[[#This Row],[Survived]]-AI49)^2</f>
        <v>9.6718233100575424E-2</v>
      </c>
    </row>
    <row r="50" spans="1:36" x14ac:dyDescent="0.2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Table134[[#This Row],[Age]]/$E$1</f>
        <v>0.5625</v>
      </c>
      <c r="J50" s="6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>
        <f>IF(Table134[[#This Row],[Sex]]="male",1,0)</f>
        <v>1</v>
      </c>
      <c r="P50">
        <v>1</v>
      </c>
      <c r="AC50" s="5">
        <f>SUMPRODUCT(Table13[[#This Row],[SibSp]:[Ones]],$R$4:$AA$4)</f>
        <v>-0.21487802028480402</v>
      </c>
      <c r="AD50" s="5">
        <f>SUMPRODUCT(Table13[[#This Row],[SibSp]:[Ones]],$R$5:$AA$5)</f>
        <v>0.24551550883471074</v>
      </c>
      <c r="AE50" s="5">
        <f>SUMPRODUCT(Table13[[#This Row],[SibSp]:[Ones]],$R$6:$AA$6)</f>
        <v>-1.1916978475169338</v>
      </c>
      <c r="AF50" s="6">
        <f>IF(AC50&lt;0,0,AC50)</f>
        <v>0</v>
      </c>
      <c r="AG50" s="6">
        <f>IF(AD50&lt;0,0,AD50)</f>
        <v>0.24551550883471074</v>
      </c>
      <c r="AH50" s="5">
        <f t="shared" si="1"/>
        <v>0</v>
      </c>
      <c r="AI50" s="6">
        <f t="shared" si="0"/>
        <v>0.24551550883471074</v>
      </c>
      <c r="AJ50" s="6">
        <f>(Table134[[#This Row],[Survived]]-AI50)^2</f>
        <v>6.0277865078366924E-2</v>
      </c>
    </row>
    <row r="51" spans="1:36" x14ac:dyDescent="0.2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Table134[[#This Row],[Age]]/$E$1</f>
        <v>0.05</v>
      </c>
      <c r="J51" s="6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>
        <f>IF(Table134[[#This Row],[Sex]]="male",1,0)</f>
        <v>1</v>
      </c>
      <c r="P51">
        <v>1</v>
      </c>
      <c r="AC51" s="5">
        <f>SUMPRODUCT(Table13[[#This Row],[SibSp]:[Ones]],$R$4:$AA$4)</f>
        <v>-0.83988005650612974</v>
      </c>
      <c r="AD51" s="5">
        <f>SUMPRODUCT(Table13[[#This Row],[SibSp]:[Ones]],$R$5:$AA$5)</f>
        <v>0.24418567100163258</v>
      </c>
      <c r="AE51" s="5">
        <f>SUMPRODUCT(Table13[[#This Row],[SibSp]:[Ones]],$R$6:$AA$6)</f>
        <v>-0.61852608119082919</v>
      </c>
      <c r="AF51" s="6">
        <f>IF(AC51&lt;0,0,AC51)</f>
        <v>0</v>
      </c>
      <c r="AG51" s="6">
        <f>IF(AD51&lt;0,0,AD51)</f>
        <v>0.24418567100163258</v>
      </c>
      <c r="AH51" s="5">
        <f t="shared" si="1"/>
        <v>0</v>
      </c>
      <c r="AI51" s="6">
        <f t="shared" si="0"/>
        <v>0.24418567100163258</v>
      </c>
      <c r="AJ51" s="6">
        <f>(Table134[[#This Row],[Survived]]-AI51)^2</f>
        <v>5.9626641922517543E-2</v>
      </c>
    </row>
    <row r="52" spans="1:36" x14ac:dyDescent="0.2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Table134[[#This Row],[Age]]/$E$1</f>
        <v>0.36249999999999999</v>
      </c>
      <c r="J52" s="6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>
        <f>IF(Table134[[#This Row],[Sex]]="male",1,0)</f>
        <v>0</v>
      </c>
      <c r="P52">
        <v>1</v>
      </c>
      <c r="AC52" s="5">
        <f>SUMPRODUCT(Table13[[#This Row],[SibSp]:[Ones]],$R$4:$AA$4)</f>
        <v>0.62040804429813812</v>
      </c>
      <c r="AD52" s="5">
        <f>SUMPRODUCT(Table13[[#This Row],[SibSp]:[Ones]],$R$5:$AA$5)</f>
        <v>0.31126936627814067</v>
      </c>
      <c r="AE52" s="5">
        <f>SUMPRODUCT(Table13[[#This Row],[SibSp]:[Ones]],$R$6:$AA$6)</f>
        <v>-7.0264079954836703E-2</v>
      </c>
      <c r="AF52" s="6">
        <f>IF(AC52&lt;0,0,AC52)</f>
        <v>0.62040804429813812</v>
      </c>
      <c r="AG52" s="6">
        <f>IF(AD52&lt;0,0,AD52)</f>
        <v>0.31126936627814067</v>
      </c>
      <c r="AH52" s="5">
        <f t="shared" si="1"/>
        <v>0</v>
      </c>
      <c r="AI52" s="6">
        <f t="shared" si="0"/>
        <v>0.93167741057627884</v>
      </c>
      <c r="AJ52" s="6">
        <f>(Table134[[#This Row],[Survived]]-AI52)^2</f>
        <v>4.6679762255623742E-3</v>
      </c>
    </row>
    <row r="53" spans="1:36" x14ac:dyDescent="0.2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Table134[[#This Row],[Age]]/$E$1</f>
        <v>0.23749999999999999</v>
      </c>
      <c r="J53" s="6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>
        <f>IF(Table134[[#This Row],[Sex]]="male",1,0)</f>
        <v>1</v>
      </c>
      <c r="P53">
        <v>1</v>
      </c>
      <c r="AC53" s="5">
        <f>SUMPRODUCT(Table13[[#This Row],[SibSp]:[Ones]],$R$4:$AA$4)</f>
        <v>-0.64714793600515885</v>
      </c>
      <c r="AD53" s="5">
        <f>SUMPRODUCT(Table13[[#This Row],[SibSp]:[Ones]],$R$5:$AA$5)</f>
        <v>0.22873679666750757</v>
      </c>
      <c r="AE53" s="5">
        <f>SUMPRODUCT(Table13[[#This Row],[SibSp]:[Ones]],$R$6:$AA$6)</f>
        <v>-1.0818843064605426</v>
      </c>
      <c r="AF53" s="6">
        <f>IF(AC53&lt;0,0,AC53)</f>
        <v>0</v>
      </c>
      <c r="AG53" s="6">
        <f>IF(AD53&lt;0,0,AD53)</f>
        <v>0.22873679666750757</v>
      </c>
      <c r="AH53" s="5">
        <f t="shared" si="1"/>
        <v>0</v>
      </c>
      <c r="AI53" s="6">
        <f t="shared" si="0"/>
        <v>0.22873679666750757</v>
      </c>
      <c r="AJ53" s="6">
        <f>(Table134[[#This Row],[Survived]]-AI53)^2</f>
        <v>5.2320522149712702E-2</v>
      </c>
    </row>
    <row r="54" spans="1:36" x14ac:dyDescent="0.2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Table134[[#This Row],[Age]]/$E$1</f>
        <v>0.21249999999999999</v>
      </c>
      <c r="J54" s="6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>
        <f>IF(Table134[[#This Row],[Sex]]="male",1,0)</f>
        <v>0</v>
      </c>
      <c r="P54">
        <v>1</v>
      </c>
      <c r="AC54" s="5">
        <f>SUMPRODUCT(Table13[[#This Row],[SibSp]:[Ones]],$R$4:$AA$4)</f>
        <v>0.11412391718320794</v>
      </c>
      <c r="AD54" s="5">
        <f>SUMPRODUCT(Table13[[#This Row],[SibSp]:[Ones]],$R$5:$AA$5)</f>
        <v>0.13832231145707841</v>
      </c>
      <c r="AE54" s="5">
        <f>SUMPRODUCT(Table13[[#This Row],[SibSp]:[Ones]],$R$6:$AA$6)</f>
        <v>0.32355602050635263</v>
      </c>
      <c r="AF54" s="6">
        <f>IF(AC54&lt;0,0,AC54)</f>
        <v>0.11412391718320794</v>
      </c>
      <c r="AG54" s="6">
        <f>IF(AD54&lt;0,0,AD54)</f>
        <v>0.13832231145707841</v>
      </c>
      <c r="AH54" s="5">
        <f t="shared" si="1"/>
        <v>0.32355602050635263</v>
      </c>
      <c r="AI54" s="6">
        <f t="shared" si="0"/>
        <v>0.576002249146639</v>
      </c>
      <c r="AJ54" s="6">
        <f>(Table134[[#This Row],[Survived]]-AI54)^2</f>
        <v>0.17977409272870878</v>
      </c>
    </row>
    <row r="55" spans="1:36" x14ac:dyDescent="0.2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Table134[[#This Row],[Age]]/$E$1</f>
        <v>0.32500000000000001</v>
      </c>
      <c r="J55" s="6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>
        <f>IF(Table134[[#This Row],[Sex]]="male",1,0)</f>
        <v>1</v>
      </c>
      <c r="P55">
        <v>1</v>
      </c>
      <c r="AC55" s="5">
        <f>SUMPRODUCT(Table13[[#This Row],[SibSp]:[Ones]],$R$4:$AA$4)</f>
        <v>-0.51980938239138752</v>
      </c>
      <c r="AD55" s="5">
        <f>SUMPRODUCT(Table13[[#This Row],[SibSp]:[Ones]],$R$5:$AA$5)</f>
        <v>-1.4181453870281358E-2</v>
      </c>
      <c r="AE55" s="5">
        <f>SUMPRODUCT(Table13[[#This Row],[SibSp]:[Ones]],$R$6:$AA$6)</f>
        <v>-0.76552232194884817</v>
      </c>
      <c r="AF55" s="6">
        <f>IF(AC55&lt;0,0,AC55)</f>
        <v>0</v>
      </c>
      <c r="AG55" s="6">
        <f>IF(AD55&lt;0,0,AD55)</f>
        <v>0</v>
      </c>
      <c r="AH55" s="5">
        <f t="shared" si="1"/>
        <v>0</v>
      </c>
      <c r="AI55" s="6">
        <f t="shared" si="0"/>
        <v>0</v>
      </c>
      <c r="AJ55" s="6">
        <f>(Table134[[#This Row],[Survived]]-AI55)^2</f>
        <v>0</v>
      </c>
    </row>
    <row r="56" spans="1:36" x14ac:dyDescent="0.2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Table134[[#This Row],[Age]]/$E$1</f>
        <v>0.4</v>
      </c>
      <c r="J56" s="6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>
        <f>IF(Table134[[#This Row],[Sex]]="male",1,0)</f>
        <v>1</v>
      </c>
      <c r="P56">
        <v>1</v>
      </c>
      <c r="AC56" s="5">
        <f>SUMPRODUCT(Table13[[#This Row],[SibSp]:[Ones]],$R$4:$AA$4)</f>
        <v>-9.4866135182744796E-2</v>
      </c>
      <c r="AD56" s="5">
        <f>SUMPRODUCT(Table13[[#This Row],[SibSp]:[Ones]],$R$5:$AA$5)</f>
        <v>9.8891698616956125E-2</v>
      </c>
      <c r="AE56" s="5">
        <f>SUMPRODUCT(Table13[[#This Row],[SibSp]:[Ones]],$R$6:$AA$6)</f>
        <v>-0.54985606699335354</v>
      </c>
      <c r="AF56" s="6">
        <f>IF(AC56&lt;0,0,AC56)</f>
        <v>0</v>
      </c>
      <c r="AG56" s="6">
        <f>IF(AD56&lt;0,0,AD56)</f>
        <v>9.8891698616956125E-2</v>
      </c>
      <c r="AH56" s="5">
        <f t="shared" si="1"/>
        <v>0</v>
      </c>
      <c r="AI56" s="6">
        <f t="shared" si="0"/>
        <v>9.8891698616956125E-2</v>
      </c>
      <c r="AJ56" s="6">
        <f>(Table134[[#This Row],[Survived]]-AI56)^2</f>
        <v>9.7795680553468822E-3</v>
      </c>
    </row>
    <row r="57" spans="1:36" x14ac:dyDescent="0.2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Table134[[#This Row],[Age]]/$E$1</f>
        <v>0.2</v>
      </c>
      <c r="J57" s="6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>
        <f>IF(Table134[[#This Row],[Sex]]="male",1,0)</f>
        <v>0</v>
      </c>
      <c r="P57">
        <v>1</v>
      </c>
      <c r="AC57" s="5">
        <f>SUMPRODUCT(Table13[[#This Row],[SibSp]:[Ones]],$R$4:$AA$4)</f>
        <v>5.8475992593486764E-2</v>
      </c>
      <c r="AD57" s="5">
        <f>SUMPRODUCT(Table13[[#This Row],[SibSp]:[Ones]],$R$5:$AA$5)</f>
        <v>0.13177304489145208</v>
      </c>
      <c r="AE57" s="5">
        <f>SUMPRODUCT(Table13[[#This Row],[SibSp]:[Ones]],$R$6:$AA$6)</f>
        <v>4.9328043188807055E-2</v>
      </c>
      <c r="AF57" s="6">
        <f>IF(AC57&lt;0,0,AC57)</f>
        <v>5.8475992593486764E-2</v>
      </c>
      <c r="AG57" s="6">
        <f>IF(AD57&lt;0,0,AD57)</f>
        <v>0.13177304489145208</v>
      </c>
      <c r="AH57" s="5">
        <f t="shared" si="1"/>
        <v>4.9328043188807055E-2</v>
      </c>
      <c r="AI57" s="6">
        <f t="shared" si="0"/>
        <v>0.23957708067374589</v>
      </c>
      <c r="AJ57" s="6">
        <f>(Table134[[#This Row],[Survived]]-AI57)^2</f>
        <v>5.7397177584154545E-2</v>
      </c>
    </row>
    <row r="58" spans="1:36" x14ac:dyDescent="0.2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Table134[[#This Row],[Age]]/$E$1</f>
        <v>0.26250000000000001</v>
      </c>
      <c r="J58" s="6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>
        <f>IF(Table134[[#This Row],[Sex]]="male",1,0)</f>
        <v>1</v>
      </c>
      <c r="P58">
        <v>1</v>
      </c>
      <c r="AC58" s="5">
        <f>SUMPRODUCT(Table13[[#This Row],[SibSp]:[Ones]],$R$4:$AA$4)</f>
        <v>-0.28631148092751585</v>
      </c>
      <c r="AD58" s="5">
        <f>SUMPRODUCT(Table13[[#This Row],[SibSp]:[Ones]],$R$5:$AA$5)</f>
        <v>0.30133051527854293</v>
      </c>
      <c r="AE58" s="5">
        <f>SUMPRODUCT(Table13[[#This Row],[SibSp]:[Ones]],$R$6:$AA$6)</f>
        <v>-1.0320940446077098</v>
      </c>
      <c r="AF58" s="6">
        <f>IF(AC58&lt;0,0,AC58)</f>
        <v>0</v>
      </c>
      <c r="AG58" s="6">
        <f>IF(AD58&lt;0,0,AD58)</f>
        <v>0.30133051527854293</v>
      </c>
      <c r="AH58" s="5">
        <f t="shared" si="1"/>
        <v>0</v>
      </c>
      <c r="AI58" s="6">
        <f t="shared" si="0"/>
        <v>0.30133051527854293</v>
      </c>
      <c r="AJ58" s="6">
        <f>(Table134[[#This Row],[Survived]]-AI58)^2</f>
        <v>9.08000794380322E-2</v>
      </c>
    </row>
    <row r="59" spans="1:36" x14ac:dyDescent="0.2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Table134[[#This Row],[Age]]/$E$1</f>
        <v>0.32500000000000001</v>
      </c>
      <c r="J59" s="6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>
        <f>IF(Table134[[#This Row],[Sex]]="male",1,0)</f>
        <v>1</v>
      </c>
      <c r="P59">
        <v>1</v>
      </c>
      <c r="AC59" s="5">
        <f>SUMPRODUCT(Table13[[#This Row],[SibSp]:[Ones]],$R$4:$AA$4)</f>
        <v>-0.70248130777137685</v>
      </c>
      <c r="AD59" s="5">
        <f>SUMPRODUCT(Table13[[#This Row],[SibSp]:[Ones]],$R$5:$AA$5)</f>
        <v>0.20518135933085069</v>
      </c>
      <c r="AE59" s="5">
        <f>SUMPRODUCT(Table13[[#This Row],[SibSp]:[Ones]],$R$6:$AA$6)</f>
        <v>-1.1446494456316891</v>
      </c>
      <c r="AF59" s="6">
        <f>IF(AC59&lt;0,0,AC59)</f>
        <v>0</v>
      </c>
      <c r="AG59" s="6">
        <f>IF(AD59&lt;0,0,AD59)</f>
        <v>0.20518135933085069</v>
      </c>
      <c r="AH59" s="5">
        <f t="shared" si="1"/>
        <v>0</v>
      </c>
      <c r="AI59" s="6">
        <f t="shared" si="0"/>
        <v>0.20518135933085069</v>
      </c>
      <c r="AJ59" s="6">
        <f>(Table134[[#This Row],[Survived]]-AI59)^2</f>
        <v>4.2099390216855666E-2</v>
      </c>
    </row>
    <row r="60" spans="1:36" x14ac:dyDescent="0.2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Table134[[#This Row],[Age]]/$E$1</f>
        <v>0.4</v>
      </c>
      <c r="J60" s="6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>
        <f>IF(Table134[[#This Row],[Sex]]="male",1,0)</f>
        <v>1</v>
      </c>
      <c r="P60">
        <v>1</v>
      </c>
      <c r="AC60" s="5">
        <f>SUMPRODUCT(Table13[[#This Row],[SibSp]:[Ones]],$R$4:$AA$4)</f>
        <v>-0.60743050362973283</v>
      </c>
      <c r="AD60" s="5">
        <f>SUMPRODUCT(Table13[[#This Row],[SibSp]:[Ones]],$R$5:$AA$5)</f>
        <v>0.13551249735541915</v>
      </c>
      <c r="AE60" s="5">
        <f>SUMPRODUCT(Table13[[#This Row],[SibSp]:[Ones]],$R$6:$AA$6)</f>
        <v>-1.5817630931234805</v>
      </c>
      <c r="AF60" s="6">
        <f>IF(AC60&lt;0,0,AC60)</f>
        <v>0</v>
      </c>
      <c r="AG60" s="6">
        <f>IF(AD60&lt;0,0,AD60)</f>
        <v>0.13551249735541915</v>
      </c>
      <c r="AH60" s="5">
        <f t="shared" si="1"/>
        <v>0</v>
      </c>
      <c r="AI60" s="6">
        <f t="shared" si="0"/>
        <v>0.13551249735541915</v>
      </c>
      <c r="AJ60" s="6">
        <f>(Table134[[#This Row],[Survived]]-AI60)^2</f>
        <v>0.7473386422286642</v>
      </c>
    </row>
    <row r="61" spans="1:36" x14ac:dyDescent="0.2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Table134[[#This Row],[Age]]/$E$1</f>
        <v>0.3125</v>
      </c>
      <c r="J61" s="6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>
        <f>IF(Table134[[#This Row],[Sex]]="male",1,0)</f>
        <v>1</v>
      </c>
      <c r="P61">
        <v>1</v>
      </c>
      <c r="AC61" s="5">
        <f>SUMPRODUCT(Table13[[#This Row],[SibSp]:[Ones]],$R$4:$AA$4)</f>
        <v>-0.58708614146466942</v>
      </c>
      <c r="AD61" s="5">
        <f>SUMPRODUCT(Table13[[#This Row],[SibSp]:[Ones]],$R$5:$AA$5)</f>
        <v>0.15304318755363633</v>
      </c>
      <c r="AE61" s="5">
        <f>SUMPRODUCT(Table13[[#This Row],[SibSp]:[Ones]],$R$6:$AA$6)</f>
        <v>-1.0732696097818251</v>
      </c>
      <c r="AF61" s="6">
        <f>IF(AC61&lt;0,0,AC61)</f>
        <v>0</v>
      </c>
      <c r="AG61" s="6">
        <f>IF(AD61&lt;0,0,AD61)</f>
        <v>0.15304318755363633</v>
      </c>
      <c r="AH61" s="5">
        <f t="shared" si="1"/>
        <v>0</v>
      </c>
      <c r="AI61" s="6">
        <f t="shared" si="0"/>
        <v>0.15304318755363633</v>
      </c>
      <c r="AJ61" s="6">
        <f>(Table134[[#This Row],[Survived]]-AI61)^2</f>
        <v>2.3422217256577504E-2</v>
      </c>
    </row>
    <row r="62" spans="1:36" x14ac:dyDescent="0.2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Table134[[#This Row],[Age]]/$E$1</f>
        <v>1.0374999999999999E-2</v>
      </c>
      <c r="J62" s="6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>
        <f>IF(Table134[[#This Row],[Sex]]="male",1,0)</f>
        <v>1</v>
      </c>
      <c r="P62">
        <v>1</v>
      </c>
      <c r="AC62" s="5">
        <f>SUMPRODUCT(Table13[[#This Row],[SibSp]:[Ones]],$R$4:$AA$4)</f>
        <v>-0.52780644254697529</v>
      </c>
      <c r="AD62" s="5">
        <f>SUMPRODUCT(Table13[[#This Row],[SibSp]:[Ones]],$R$5:$AA$5)</f>
        <v>0.54433193275910707</v>
      </c>
      <c r="AE62" s="5">
        <f>SUMPRODUCT(Table13[[#This Row],[SibSp]:[Ones]],$R$6:$AA$6)</f>
        <v>-0.52583588372740775</v>
      </c>
      <c r="AF62" s="6">
        <f>IF(AC62&lt;0,0,AC62)</f>
        <v>0</v>
      </c>
      <c r="AG62" s="6">
        <f>IF(AD62&lt;0,0,AD62)</f>
        <v>0.54433193275910707</v>
      </c>
      <c r="AH62" s="5">
        <f t="shared" si="1"/>
        <v>0</v>
      </c>
      <c r="AI62" s="6">
        <f t="shared" si="0"/>
        <v>0.54433193275910707</v>
      </c>
      <c r="AJ62" s="6">
        <f>(Table134[[#This Row],[Survived]]-AI62)^2</f>
        <v>0.20763338750305091</v>
      </c>
    </row>
    <row r="63" spans="1:36" x14ac:dyDescent="0.2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Table134[[#This Row],[Age]]/$E$1</f>
        <v>0.375</v>
      </c>
      <c r="J63" s="6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>
        <f>IF(Table134[[#This Row],[Sex]]="male",1,0)</f>
        <v>0</v>
      </c>
      <c r="P63">
        <v>1</v>
      </c>
      <c r="AC63" s="5">
        <f>SUMPRODUCT(Table13[[#This Row],[SibSp]:[Ones]],$R$4:$AA$4)</f>
        <v>0.18431894388785994</v>
      </c>
      <c r="AD63" s="5">
        <f>SUMPRODUCT(Table13[[#This Row],[SibSp]:[Ones]],$R$5:$AA$5)</f>
        <v>0.28324540440949286</v>
      </c>
      <c r="AE63" s="5">
        <f>SUMPRODUCT(Table13[[#This Row],[SibSp]:[Ones]],$R$6:$AA$6)</f>
        <v>-0.71955461807078558</v>
      </c>
      <c r="AF63" s="6">
        <f>IF(AC63&lt;0,0,AC63)</f>
        <v>0.18431894388785994</v>
      </c>
      <c r="AG63" s="6">
        <f>IF(AD63&lt;0,0,AD63)</f>
        <v>0.28324540440949286</v>
      </c>
      <c r="AH63" s="5">
        <f t="shared" si="1"/>
        <v>0</v>
      </c>
      <c r="AI63" s="6">
        <f t="shared" si="0"/>
        <v>0.46756434829735283</v>
      </c>
      <c r="AJ63" s="6">
        <f>(Table134[[#This Row],[Survived]]-AI63)^2</f>
        <v>0.2834877232040226</v>
      </c>
    </row>
    <row r="64" spans="1:36" x14ac:dyDescent="0.2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Table134[[#This Row],[Age]]/$E$1</f>
        <v>0.27500000000000002</v>
      </c>
      <c r="J64" s="6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>
        <f>IF(Table134[[#This Row],[Sex]]="male",1,0)</f>
        <v>1</v>
      </c>
      <c r="P64">
        <v>1</v>
      </c>
      <c r="AC64" s="5">
        <f>SUMPRODUCT(Table13[[#This Row],[SibSp]:[Ones]],$R$4:$AA$4)</f>
        <v>-0.62248802367591893</v>
      </c>
      <c r="AD64" s="5">
        <f>SUMPRODUCT(Table13[[#This Row],[SibSp]:[Ones]],$R$5:$AA$5)</f>
        <v>0.19509442994277648</v>
      </c>
      <c r="AE64" s="5">
        <f>SUMPRODUCT(Table13[[#This Row],[SibSp]:[Ones]],$R$6:$AA$6)</f>
        <v>-1.1083798887485874</v>
      </c>
      <c r="AF64" s="6">
        <f>IF(AC64&lt;0,0,AC64)</f>
        <v>0</v>
      </c>
      <c r="AG64" s="6">
        <f>IF(AD64&lt;0,0,AD64)</f>
        <v>0.19509442994277648</v>
      </c>
      <c r="AH64" s="5">
        <f t="shared" si="1"/>
        <v>0</v>
      </c>
      <c r="AI64" s="6">
        <f t="shared" si="0"/>
        <v>0.19509442994277648</v>
      </c>
      <c r="AJ64" s="6">
        <f>(Table134[[#This Row],[Survived]]-AI64)^2</f>
        <v>3.8061836594696918E-2</v>
      </c>
    </row>
    <row r="65" spans="1:36" x14ac:dyDescent="0.2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Table134[[#This Row],[Age]]/$E$1</f>
        <v>0.36249999999999999</v>
      </c>
      <c r="J65" s="6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>
        <f>IF(Table134[[#This Row],[Sex]]="male",1,0)</f>
        <v>1</v>
      </c>
      <c r="P65">
        <v>1</v>
      </c>
      <c r="AC65" s="5">
        <f>SUMPRODUCT(Table13[[#This Row],[SibSp]:[Ones]],$R$4:$AA$4)</f>
        <v>-0.55773771935242167</v>
      </c>
      <c r="AD65" s="5">
        <f>SUMPRODUCT(Table13[[#This Row],[SibSp]:[Ones]],$R$5:$AA$5)</f>
        <v>0.11095114651759008</v>
      </c>
      <c r="AE65" s="5">
        <f>SUMPRODUCT(Table13[[#This Row],[SibSp]:[Ones]],$R$6:$AA$6)</f>
        <v>-1.1288501999160168</v>
      </c>
      <c r="AF65" s="6">
        <f>IF(AC65&lt;0,0,AC65)</f>
        <v>0</v>
      </c>
      <c r="AG65" s="6">
        <f>IF(AD65&lt;0,0,AD65)</f>
        <v>0.11095114651759008</v>
      </c>
      <c r="AH65" s="5">
        <f t="shared" si="1"/>
        <v>0</v>
      </c>
      <c r="AI65" s="6">
        <f t="shared" si="0"/>
        <v>0.11095114651759008</v>
      </c>
      <c r="AJ65" s="6">
        <f>(Table134[[#This Row],[Survived]]-AI65)^2</f>
        <v>0.79040786387838757</v>
      </c>
    </row>
    <row r="66" spans="1:36" x14ac:dyDescent="0.2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Table134[[#This Row],[Age]]/$E$1</f>
        <v>0.35</v>
      </c>
      <c r="J66" s="6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>
        <f>IF(Table134[[#This Row],[Sex]]="male",1,0)</f>
        <v>1</v>
      </c>
      <c r="P66">
        <v>1</v>
      </c>
      <c r="AC66" s="5">
        <f>SUMPRODUCT(Table13[[#This Row],[SibSp]:[Ones]],$R$4:$AA$4)</f>
        <v>-0.38302805126393147</v>
      </c>
      <c r="AD66" s="5">
        <f>SUMPRODUCT(Table13[[#This Row],[SibSp]:[Ones]],$R$5:$AA$5)</f>
        <v>0.51328577432489375</v>
      </c>
      <c r="AE66" s="5">
        <f>SUMPRODUCT(Table13[[#This Row],[SibSp]:[Ones]],$R$6:$AA$6)</f>
        <v>-1.1934347561293515</v>
      </c>
      <c r="AF66" s="6">
        <f>IF(AC66&lt;0,0,AC66)</f>
        <v>0</v>
      </c>
      <c r="AG66" s="6">
        <f>IF(AD66&lt;0,0,AD66)</f>
        <v>0.51328577432489375</v>
      </c>
      <c r="AH66" s="5">
        <f t="shared" si="1"/>
        <v>0</v>
      </c>
      <c r="AI66" s="6">
        <f t="shared" si="0"/>
        <v>0.51328577432489375</v>
      </c>
      <c r="AJ66" s="6">
        <f>(Table134[[#This Row],[Survived]]-AI66)^2</f>
        <v>0.26346228612430578</v>
      </c>
    </row>
    <row r="67" spans="1:36" x14ac:dyDescent="0.2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Table134[[#This Row],[Age]]/$E$1</f>
        <v>0.21249999999999999</v>
      </c>
      <c r="J67" s="6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>
        <f>IF(Table134[[#This Row],[Sex]]="male",1,0)</f>
        <v>0</v>
      </c>
      <c r="P67">
        <v>1</v>
      </c>
      <c r="AC67" s="5">
        <f>SUMPRODUCT(Table13[[#This Row],[SibSp]:[Ones]],$R$4:$AA$4)</f>
        <v>0.50555064235336067</v>
      </c>
      <c r="AD67" s="5">
        <f>SUMPRODUCT(Table13[[#This Row],[SibSp]:[Ones]],$R$5:$AA$5)</f>
        <v>0.45853418299664112</v>
      </c>
      <c r="AE67" s="5">
        <f>SUMPRODUCT(Table13[[#This Row],[SibSp]:[Ones]],$R$6:$AA$6)</f>
        <v>-5.7291564573166157E-2</v>
      </c>
      <c r="AF67" s="6">
        <f>IF(AC67&lt;0,0,AC67)</f>
        <v>0.50555064235336067</v>
      </c>
      <c r="AG67" s="6">
        <f>IF(AD67&lt;0,0,AD67)</f>
        <v>0.45853418299664112</v>
      </c>
      <c r="AH67" s="5">
        <f t="shared" si="1"/>
        <v>0</v>
      </c>
      <c r="AI67" s="6">
        <f t="shared" si="0"/>
        <v>0.96408482535000184</v>
      </c>
      <c r="AJ67" s="6">
        <f>(Table134[[#This Row],[Survived]]-AI67)^2</f>
        <v>1.2898997701398704E-3</v>
      </c>
    </row>
    <row r="68" spans="1:36" x14ac:dyDescent="0.2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Table134[[#This Row],[Age]]/$E$1</f>
        <v>0.41249999999999998</v>
      </c>
      <c r="J68" s="6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>
        <f>IF(Table134[[#This Row],[Sex]]="male",1,0)</f>
        <v>0</v>
      </c>
      <c r="P68">
        <v>1</v>
      </c>
      <c r="AC68" s="5">
        <f>SUMPRODUCT(Table13[[#This Row],[SibSp]:[Ones]],$R$4:$AA$4)</f>
        <v>0.29694093417852369</v>
      </c>
      <c r="AD68" s="5">
        <f>SUMPRODUCT(Table13[[#This Row],[SibSp]:[Ones]],$R$5:$AA$5)</f>
        <v>1.6075028676798997E-2</v>
      </c>
      <c r="AE68" s="5">
        <f>SUMPRODUCT(Table13[[#This Row],[SibSp]:[Ones]],$R$6:$AA$6)</f>
        <v>-0.2747550201956564</v>
      </c>
      <c r="AF68" s="6">
        <f>IF(AC68&lt;0,0,AC68)</f>
        <v>0.29694093417852369</v>
      </c>
      <c r="AG68" s="6">
        <f>IF(AD68&lt;0,0,AD68)</f>
        <v>1.6075028676798997E-2</v>
      </c>
      <c r="AH68" s="5">
        <f t="shared" si="1"/>
        <v>0</v>
      </c>
      <c r="AI68" s="6">
        <f t="shared" si="0"/>
        <v>0.31301596285532268</v>
      </c>
      <c r="AJ68" s="6">
        <f>(Table134[[#This Row],[Survived]]-AI68)^2</f>
        <v>0.47194706729159946</v>
      </c>
    </row>
    <row r="69" spans="1:36" x14ac:dyDescent="0.2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Table134[[#This Row],[Age]]/$E$1</f>
        <v>0.2</v>
      </c>
      <c r="J69" s="6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>
        <f>IF(Table134[[#This Row],[Sex]]="male",1,0)</f>
        <v>1</v>
      </c>
      <c r="P69">
        <v>1</v>
      </c>
      <c r="AC69" s="5">
        <f>SUMPRODUCT(Table13[[#This Row],[SibSp]:[Ones]],$R$4:$AA$4)</f>
        <v>-0.8423461493655211</v>
      </c>
      <c r="AD69" s="5">
        <f>SUMPRODUCT(Table13[[#This Row],[SibSp]:[Ones]],$R$5:$AA$5)</f>
        <v>0.27732069809152471</v>
      </c>
      <c r="AE69" s="5">
        <f>SUMPRODUCT(Table13[[#This Row],[SibSp]:[Ones]],$R$6:$AA$6)</f>
        <v>-0.90111435622915248</v>
      </c>
      <c r="AF69" s="6">
        <f>IF(AC69&lt;0,0,AC69)</f>
        <v>0</v>
      </c>
      <c r="AG69" s="6">
        <f>IF(AD69&lt;0,0,AD69)</f>
        <v>0.27732069809152471</v>
      </c>
      <c r="AH69" s="5">
        <f t="shared" ref="AH69:AH132" si="2">IF(AE69&lt;0,0,AE69)</f>
        <v>0</v>
      </c>
      <c r="AI69" s="6">
        <f t="shared" ref="AI69:AI132" si="3">AF69+AG69+AH69</f>
        <v>0.27732069809152471</v>
      </c>
      <c r="AJ69" s="6">
        <f>(Table134[[#This Row],[Survived]]-AI69)^2</f>
        <v>7.69067695899706E-2</v>
      </c>
    </row>
    <row r="70" spans="1:36" x14ac:dyDescent="0.2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Table134[[#This Row],[Age]]/$E$1</f>
        <v>0.28749999999999998</v>
      </c>
      <c r="J70" s="6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>
        <f>IF(Table134[[#This Row],[Sex]]="male",1,0)</f>
        <v>0</v>
      </c>
      <c r="P70">
        <v>1</v>
      </c>
      <c r="AC70" s="5">
        <f>SUMPRODUCT(Table13[[#This Row],[SibSp]:[Ones]],$R$4:$AA$4)</f>
        <v>0.23842012353664116</v>
      </c>
      <c r="AD70" s="5">
        <f>SUMPRODUCT(Table13[[#This Row],[SibSp]:[Ones]],$R$5:$AA$5)</f>
        <v>0.60155477596406826</v>
      </c>
      <c r="AE70" s="5">
        <f>SUMPRODUCT(Table13[[#This Row],[SibSp]:[Ones]],$R$6:$AA$6)</f>
        <v>-0.4109125723611346</v>
      </c>
      <c r="AF70" s="6">
        <f>IF(AC70&lt;0,0,AC70)</f>
        <v>0.23842012353664116</v>
      </c>
      <c r="AG70" s="6">
        <f>IF(AD70&lt;0,0,AD70)</f>
        <v>0.60155477596406826</v>
      </c>
      <c r="AH70" s="5">
        <f t="shared" si="2"/>
        <v>0</v>
      </c>
      <c r="AI70" s="6">
        <f t="shared" si="3"/>
        <v>0.83997489950070947</v>
      </c>
      <c r="AJ70" s="6">
        <f>(Table134[[#This Row],[Survived]]-AI70)^2</f>
        <v>2.5608032789808034E-2</v>
      </c>
    </row>
    <row r="71" spans="1:36" x14ac:dyDescent="0.2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Table134[[#This Row],[Age]]/$E$1</f>
        <v>0.3</v>
      </c>
      <c r="J71" s="6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>
        <f>IF(Table134[[#This Row],[Sex]]="male",1,0)</f>
        <v>1</v>
      </c>
      <c r="P71">
        <v>1</v>
      </c>
      <c r="AC71" s="5">
        <f>SUMPRODUCT(Table13[[#This Row],[SibSp]:[Ones]],$R$4:$AA$4)</f>
        <v>-0.59874213693380229</v>
      </c>
      <c r="AD71" s="5">
        <f>SUMPRODUCT(Table13[[#This Row],[SibSp]:[Ones]],$R$5:$AA$5)</f>
        <v>0.16694704964165508</v>
      </c>
      <c r="AE71" s="5">
        <f>SUMPRODUCT(Table13[[#This Row],[SibSp]:[Ones]],$R$6:$AA$6)</f>
        <v>-1.0841435630190772</v>
      </c>
      <c r="AF71" s="6">
        <f>IF(AC71&lt;0,0,AC71)</f>
        <v>0</v>
      </c>
      <c r="AG71" s="6">
        <f>IF(AD71&lt;0,0,AD71)</f>
        <v>0.16694704964165508</v>
      </c>
      <c r="AH71" s="5">
        <f t="shared" si="2"/>
        <v>0</v>
      </c>
      <c r="AI71" s="6">
        <f t="shared" si="3"/>
        <v>0.16694704964165508</v>
      </c>
      <c r="AJ71" s="6">
        <f>(Table134[[#This Row],[Survived]]-AI71)^2</f>
        <v>2.7871317384053244E-2</v>
      </c>
    </row>
    <row r="72" spans="1:36" x14ac:dyDescent="0.2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Table134[[#This Row],[Age]]/$E$1</f>
        <v>0.36249999999999999</v>
      </c>
      <c r="J72" s="6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>
        <f>IF(Table134[[#This Row],[Sex]]="male",1,0)</f>
        <v>1</v>
      </c>
      <c r="P72">
        <v>1</v>
      </c>
      <c r="AC72" s="5">
        <f>SUMPRODUCT(Table13[[#This Row],[SibSp]:[Ones]],$R$4:$AA$4)</f>
        <v>-0.5508848861234783</v>
      </c>
      <c r="AD72" s="5">
        <f>SUMPRODUCT(Table13[[#This Row],[SibSp]:[Ones]],$R$5:$AA$5)</f>
        <v>0.10558670934227987</v>
      </c>
      <c r="AE72" s="5">
        <f>SUMPRODUCT(Table13[[#This Row],[SibSp]:[Ones]],$R$6:$AA$6)</f>
        <v>-1.0895487777614399</v>
      </c>
      <c r="AF72" s="6">
        <f>IF(AC72&lt;0,0,AC72)</f>
        <v>0</v>
      </c>
      <c r="AG72" s="6">
        <f>IF(AD72&lt;0,0,AD72)</f>
        <v>0.10558670934227987</v>
      </c>
      <c r="AH72" s="5">
        <f t="shared" si="2"/>
        <v>0</v>
      </c>
      <c r="AI72" s="6">
        <f t="shared" si="3"/>
        <v>0.10558670934227987</v>
      </c>
      <c r="AJ72" s="6">
        <f>(Table134[[#This Row],[Survived]]-AI72)^2</f>
        <v>1.1148553189731092E-2</v>
      </c>
    </row>
    <row r="73" spans="1:36" x14ac:dyDescent="0.2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Table134[[#This Row],[Age]]/$E$1</f>
        <v>0.25</v>
      </c>
      <c r="J73" s="6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>
        <f>IF(Table134[[#This Row],[Sex]]="male",1,0)</f>
        <v>1</v>
      </c>
      <c r="P73">
        <v>1</v>
      </c>
      <c r="AC73" s="5">
        <f>SUMPRODUCT(Table13[[#This Row],[SibSp]:[Ones]],$R$4:$AA$4)</f>
        <v>-0.63601932183130105</v>
      </c>
      <c r="AD73" s="5">
        <f>SUMPRODUCT(Table13[[#This Row],[SibSp]:[Ones]],$R$5:$AA$5)</f>
        <v>0.2152457716837084</v>
      </c>
      <c r="AE73" s="5">
        <f>SUMPRODUCT(Table13[[#This Row],[SibSp]:[Ones]],$R$6:$AA$6)</f>
        <v>-1.0740349175501283</v>
      </c>
      <c r="AF73" s="6">
        <f>IF(AC73&lt;0,0,AC73)</f>
        <v>0</v>
      </c>
      <c r="AG73" s="6">
        <f>IF(AD73&lt;0,0,AD73)</f>
        <v>0.2152457716837084</v>
      </c>
      <c r="AH73" s="5">
        <f t="shared" si="2"/>
        <v>0</v>
      </c>
      <c r="AI73" s="6">
        <f t="shared" si="3"/>
        <v>0.2152457716837084</v>
      </c>
      <c r="AJ73" s="6">
        <f>(Table134[[#This Row],[Survived]]-AI73)^2</f>
        <v>4.6330742227715126E-2</v>
      </c>
    </row>
    <row r="74" spans="1:36" x14ac:dyDescent="0.2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Table134[[#This Row],[Age]]/$E$1</f>
        <v>0.57499999999999996</v>
      </c>
      <c r="J74" s="6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>
        <f>IF(Table134[[#This Row],[Sex]]="male",1,0)</f>
        <v>1</v>
      </c>
      <c r="P74">
        <v>1</v>
      </c>
      <c r="AC74" s="5">
        <f>SUMPRODUCT(Table13[[#This Row],[SibSp]:[Ones]],$R$4:$AA$4)</f>
        <v>-0.1911729018836244</v>
      </c>
      <c r="AD74" s="5">
        <f>SUMPRODUCT(Table13[[#This Row],[SibSp]:[Ones]],$R$5:$AA$5)</f>
        <v>0.22217952417386222</v>
      </c>
      <c r="AE74" s="5">
        <f>SUMPRODUCT(Table13[[#This Row],[SibSp]:[Ones]],$R$6:$AA$6)</f>
        <v>-1.1117214294853093</v>
      </c>
      <c r="AF74" s="6">
        <f>IF(AC74&lt;0,0,AC74)</f>
        <v>0</v>
      </c>
      <c r="AG74" s="6">
        <f>IF(AD74&lt;0,0,AD74)</f>
        <v>0.22217952417386222</v>
      </c>
      <c r="AH74" s="5">
        <f t="shared" si="2"/>
        <v>0</v>
      </c>
      <c r="AI74" s="6">
        <f t="shared" si="3"/>
        <v>0.22217952417386222</v>
      </c>
      <c r="AJ74" s="6">
        <f>(Table134[[#This Row],[Survived]]-AI74)^2</f>
        <v>4.9363740962123828E-2</v>
      </c>
    </row>
    <row r="75" spans="1:36" x14ac:dyDescent="0.2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Table134[[#This Row],[Age]]/$E$1</f>
        <v>0.32500000000000001</v>
      </c>
      <c r="J75" s="6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>
        <f>IF(Table134[[#This Row],[Sex]]="male",1,0)</f>
        <v>1</v>
      </c>
      <c r="P75">
        <v>1</v>
      </c>
      <c r="AC75" s="5">
        <f>SUMPRODUCT(Table13[[#This Row],[SibSp]:[Ones]],$R$4:$AA$4)</f>
        <v>-0.67863878157678048</v>
      </c>
      <c r="AD75" s="5">
        <f>SUMPRODUCT(Table13[[#This Row],[SibSp]:[Ones]],$R$5:$AA$5)</f>
        <v>0.12259699927251788</v>
      </c>
      <c r="AE75" s="5">
        <f>SUMPRODUCT(Table13[[#This Row],[SibSp]:[Ones]],$R$6:$AA$6)</f>
        <v>-0.90310804780590848</v>
      </c>
      <c r="AF75" s="6">
        <f>IF(AC75&lt;0,0,AC75)</f>
        <v>0</v>
      </c>
      <c r="AG75" s="6">
        <f>IF(AD75&lt;0,0,AD75)</f>
        <v>0.12259699927251788</v>
      </c>
      <c r="AH75" s="5">
        <f t="shared" si="2"/>
        <v>0</v>
      </c>
      <c r="AI75" s="6">
        <f t="shared" si="3"/>
        <v>0.12259699927251788</v>
      </c>
      <c r="AJ75" s="6">
        <f>(Table134[[#This Row],[Survived]]-AI75)^2</f>
        <v>1.5030024230625751E-2</v>
      </c>
    </row>
    <row r="76" spans="1:36" x14ac:dyDescent="0.2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Table134[[#This Row],[Age]]/$E$1</f>
        <v>0.73750000000000004</v>
      </c>
      <c r="J76" s="6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>
        <f>IF(Table134[[#This Row],[Sex]]="male",1,0)</f>
        <v>1</v>
      </c>
      <c r="P76">
        <v>1</v>
      </c>
      <c r="AC76" s="5">
        <f>SUMPRODUCT(Table13[[#This Row],[SibSp]:[Ones]],$R$4:$AA$4)</f>
        <v>-0.25947357790952857</v>
      </c>
      <c r="AD76" s="5">
        <f>SUMPRODUCT(Table13[[#This Row],[SibSp]:[Ones]],$R$5:$AA$5)</f>
        <v>-0.26591619340790784</v>
      </c>
      <c r="AE76" s="5">
        <f>SUMPRODUCT(Table13[[#This Row],[SibSp]:[Ones]],$R$6:$AA$6)</f>
        <v>-1.0975039501908621</v>
      </c>
      <c r="AF76" s="6">
        <f>IF(AC76&lt;0,0,AC76)</f>
        <v>0</v>
      </c>
      <c r="AG76" s="6">
        <f>IF(AD76&lt;0,0,AD76)</f>
        <v>0</v>
      </c>
      <c r="AH76" s="5">
        <f t="shared" si="2"/>
        <v>0</v>
      </c>
      <c r="AI76" s="6">
        <f t="shared" si="3"/>
        <v>0</v>
      </c>
      <c r="AJ76" s="6">
        <f>(Table134[[#This Row],[Survived]]-AI76)^2</f>
        <v>0</v>
      </c>
    </row>
    <row r="77" spans="1:36" x14ac:dyDescent="0.2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Table134[[#This Row],[Age]]/$E$1</f>
        <v>0.88749999999999996</v>
      </c>
      <c r="J77" s="6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>
        <f>IF(Table134[[#This Row],[Sex]]="male",1,0)</f>
        <v>1</v>
      </c>
      <c r="P77">
        <v>1</v>
      </c>
      <c r="AC77" s="5">
        <f>SUMPRODUCT(Table13[[#This Row],[SibSp]:[Ones]],$R$4:$AA$4)</f>
        <v>-8.7260098417067847E-2</v>
      </c>
      <c r="AD77" s="5">
        <f>SUMPRODUCT(Table13[[#This Row],[SibSp]:[Ones]],$R$5:$AA$5)</f>
        <v>9.7715118395256817E-2</v>
      </c>
      <c r="AE77" s="5">
        <f>SUMPRODUCT(Table13[[#This Row],[SibSp]:[Ones]],$R$6:$AA$6)</f>
        <v>-1.2466149503228483</v>
      </c>
      <c r="AF77" s="6">
        <f>IF(AC77&lt;0,0,AC77)</f>
        <v>0</v>
      </c>
      <c r="AG77" s="6">
        <f>IF(AD77&lt;0,0,AD77)</f>
        <v>9.7715118395256817E-2</v>
      </c>
      <c r="AH77" s="5">
        <f t="shared" si="2"/>
        <v>0</v>
      </c>
      <c r="AI77" s="6">
        <f t="shared" si="3"/>
        <v>9.7715118395256817E-2</v>
      </c>
      <c r="AJ77" s="6">
        <f>(Table134[[#This Row],[Survived]]-AI77)^2</f>
        <v>9.548244362999057E-3</v>
      </c>
    </row>
    <row r="78" spans="1:36" x14ac:dyDescent="0.2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Table134[[#This Row],[Age]]/$E$1</f>
        <v>0.28749999999999998</v>
      </c>
      <c r="J78" s="6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>
        <f>IF(Table134[[#This Row],[Sex]]="male",1,0)</f>
        <v>1</v>
      </c>
      <c r="P78">
        <v>1</v>
      </c>
      <c r="AC78" s="5">
        <f>SUMPRODUCT(Table13[[#This Row],[SibSp]:[Ones]],$R$4:$AA$4)</f>
        <v>-0.61911533377777195</v>
      </c>
      <c r="AD78" s="5">
        <f>SUMPRODUCT(Table13[[#This Row],[SibSp]:[Ones]],$R$5:$AA$5)</f>
        <v>0.72224739456057085</v>
      </c>
      <c r="AE78" s="5">
        <f>SUMPRODUCT(Table13[[#This Row],[SibSp]:[Ones]],$R$6:$AA$6)</f>
        <v>-1.2289637874079364</v>
      </c>
      <c r="AF78" s="6">
        <f>IF(AC78&lt;0,0,AC78)</f>
        <v>0</v>
      </c>
      <c r="AG78" s="6">
        <f>IF(AD78&lt;0,0,AD78)</f>
        <v>0.72224739456057085</v>
      </c>
      <c r="AH78" s="5">
        <f t="shared" si="2"/>
        <v>0</v>
      </c>
      <c r="AI78" s="6">
        <f t="shared" si="3"/>
        <v>0.72224739456057085</v>
      </c>
      <c r="AJ78" s="6">
        <f>(Table134[[#This Row],[Survived]]-AI78)^2</f>
        <v>7.7146509828391205E-2</v>
      </c>
    </row>
    <row r="79" spans="1:36" x14ac:dyDescent="0.2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Table134[[#This Row],[Age]]/$E$1</f>
        <v>0.42499999999999999</v>
      </c>
      <c r="J79" s="6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>
        <f>IF(Table134[[#This Row],[Sex]]="male",1,0)</f>
        <v>0</v>
      </c>
      <c r="P79">
        <v>1</v>
      </c>
      <c r="AC79" s="5">
        <f>SUMPRODUCT(Table13[[#This Row],[SibSp]:[Ones]],$R$4:$AA$4)</f>
        <v>0.58914835146718503</v>
      </c>
      <c r="AD79" s="5">
        <f>SUMPRODUCT(Table13[[#This Row],[SibSp]:[Ones]],$R$5:$AA$5)</f>
        <v>0.29062003587845497</v>
      </c>
      <c r="AE79" s="5">
        <f>SUMPRODUCT(Table13[[#This Row],[SibSp]:[Ones]],$R$6:$AA$6)</f>
        <v>-0.14828330451415545</v>
      </c>
      <c r="AF79" s="6">
        <f>IF(AC79&lt;0,0,AC79)</f>
        <v>0.58914835146718503</v>
      </c>
      <c r="AG79" s="6">
        <f>IF(AD79&lt;0,0,AD79)</f>
        <v>0.29062003587845497</v>
      </c>
      <c r="AH79" s="5">
        <f t="shared" si="2"/>
        <v>0</v>
      </c>
      <c r="AI79" s="6">
        <f t="shared" si="3"/>
        <v>0.87976838734564</v>
      </c>
      <c r="AJ79" s="6">
        <f>(Table134[[#This Row],[Survived]]-AI79)^2</f>
        <v>1.445564068146806E-2</v>
      </c>
    </row>
    <row r="80" spans="1:36" x14ac:dyDescent="0.2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Table134[[#This Row],[Age]]/$E$1</f>
        <v>0.42499999999999999</v>
      </c>
      <c r="J80" s="6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>
        <f>IF(Table134[[#This Row],[Sex]]="male",1,0)</f>
        <v>1</v>
      </c>
      <c r="P80">
        <v>1</v>
      </c>
      <c r="AC80" s="5">
        <f>SUMPRODUCT(Table13[[#This Row],[SibSp]:[Ones]],$R$4:$AA$4)</f>
        <v>-8.3675132162571622E-2</v>
      </c>
      <c r="AD80" s="5">
        <f>SUMPRODUCT(Table13[[#This Row],[SibSp]:[Ones]],$R$5:$AA$5)</f>
        <v>2.5682090128563595E-2</v>
      </c>
      <c r="AE80" s="5">
        <f>SUMPRODUCT(Table13[[#This Row],[SibSp]:[Ones]],$R$6:$AA$6)</f>
        <v>-0.60868036679965498</v>
      </c>
      <c r="AF80" s="6">
        <f>IF(AC80&lt;0,0,AC80)</f>
        <v>0</v>
      </c>
      <c r="AG80" s="6">
        <f>IF(AD80&lt;0,0,AD80)</f>
        <v>2.5682090128563595E-2</v>
      </c>
      <c r="AH80" s="5">
        <f t="shared" si="2"/>
        <v>0</v>
      </c>
      <c r="AI80" s="6">
        <f t="shared" si="3"/>
        <v>2.5682090128563595E-2</v>
      </c>
      <c r="AJ80" s="6">
        <f>(Table134[[#This Row],[Survived]]-AI80)^2</f>
        <v>6.595697533716636E-4</v>
      </c>
    </row>
    <row r="81" spans="1:36" x14ac:dyDescent="0.2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Table134[[#This Row],[Age]]/$E$1</f>
        <v>0.35</v>
      </c>
      <c r="J81" s="6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>
        <f>IF(Table134[[#This Row],[Sex]]="male",1,0)</f>
        <v>0</v>
      </c>
      <c r="P81">
        <v>1</v>
      </c>
      <c r="AC81" s="5">
        <f>SUMPRODUCT(Table13[[#This Row],[SibSp]:[Ones]],$R$4:$AA$4)</f>
        <v>0.18432466381535373</v>
      </c>
      <c r="AD81" s="5">
        <f>SUMPRODUCT(Table13[[#This Row],[SibSp]:[Ones]],$R$5:$AA$5)</f>
        <v>0.29279989071551971</v>
      </c>
      <c r="AE81" s="5">
        <f>SUMPRODUCT(Table13[[#This Row],[SibSp]:[Ones]],$R$6:$AA$6)</f>
        <v>-0.60757401141833423</v>
      </c>
      <c r="AF81" s="6">
        <f>IF(AC81&lt;0,0,AC81)</f>
        <v>0.18432466381535373</v>
      </c>
      <c r="AG81" s="6">
        <f>IF(AD81&lt;0,0,AD81)</f>
        <v>0.29279989071551971</v>
      </c>
      <c r="AH81" s="5">
        <f t="shared" si="2"/>
        <v>0</v>
      </c>
      <c r="AI81" s="6">
        <f t="shared" si="3"/>
        <v>0.47712455453087343</v>
      </c>
      <c r="AJ81" s="6">
        <f>(Table134[[#This Row],[Survived]]-AI81)^2</f>
        <v>0.22764784053628442</v>
      </c>
    </row>
    <row r="82" spans="1:36" x14ac:dyDescent="0.2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Table134[[#This Row],[Age]]/$E$1</f>
        <v>0.26250000000000001</v>
      </c>
      <c r="J82" s="6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>
        <f>IF(Table134[[#This Row],[Sex]]="male",1,0)</f>
        <v>1</v>
      </c>
      <c r="P82">
        <v>1</v>
      </c>
      <c r="AC82" s="5">
        <f>SUMPRODUCT(Table13[[#This Row],[SibSp]:[Ones]],$R$4:$AA$4)</f>
        <v>-0.51768147849302137</v>
      </c>
      <c r="AD82" s="5">
        <f>SUMPRODUCT(Table13[[#This Row],[SibSp]:[Ones]],$R$5:$AA$5)</f>
        <v>0.63092743590610012</v>
      </c>
      <c r="AE82" s="5">
        <f>SUMPRODUCT(Table13[[#This Row],[SibSp]:[Ones]],$R$6:$AA$6)</f>
        <v>-1.1927366233360361</v>
      </c>
      <c r="AF82" s="6">
        <f>IF(AC82&lt;0,0,AC82)</f>
        <v>0</v>
      </c>
      <c r="AG82" s="6">
        <f>IF(AD82&lt;0,0,AD82)</f>
        <v>0.63092743590610012</v>
      </c>
      <c r="AH82" s="5">
        <f t="shared" si="2"/>
        <v>0</v>
      </c>
      <c r="AI82" s="6">
        <f t="shared" si="3"/>
        <v>0.63092743590610012</v>
      </c>
      <c r="AJ82" s="6">
        <f>(Table134[[#This Row],[Survived]]-AI82)^2</f>
        <v>0.3980694293790461</v>
      </c>
    </row>
    <row r="83" spans="1:36" x14ac:dyDescent="0.2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Table134[[#This Row],[Age]]/$E$1</f>
        <v>0.41249999999999998</v>
      </c>
      <c r="J83" s="6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>
        <f>IF(Table134[[#This Row],[Sex]]="male",1,0)</f>
        <v>1</v>
      </c>
      <c r="P83">
        <v>1</v>
      </c>
      <c r="AC83" s="5">
        <f>SUMPRODUCT(Table13[[#This Row],[SibSp]:[Ones]],$R$4:$AA$4)</f>
        <v>-0.51557927151031602</v>
      </c>
      <c r="AD83" s="5">
        <f>SUMPRODUCT(Table13[[#This Row],[SibSp]:[Ones]],$R$5:$AA$5)</f>
        <v>5.8831343832290051E-2</v>
      </c>
      <c r="AE83" s="5">
        <f>SUMPRODUCT(Table13[[#This Row],[SibSp]:[Ones]],$R$6:$AA$6)</f>
        <v>-1.1109645006775473</v>
      </c>
      <c r="AF83" s="6">
        <f>IF(AC83&lt;0,0,AC83)</f>
        <v>0</v>
      </c>
      <c r="AG83" s="6">
        <f>IF(AD83&lt;0,0,AD83)</f>
        <v>5.8831343832290051E-2</v>
      </c>
      <c r="AH83" s="5">
        <f t="shared" si="2"/>
        <v>0</v>
      </c>
      <c r="AI83" s="6">
        <f t="shared" si="3"/>
        <v>5.8831343832290051E-2</v>
      </c>
      <c r="AJ83" s="6">
        <f>(Table134[[#This Row],[Survived]]-AI83)^2</f>
        <v>3.4611270171131326E-3</v>
      </c>
    </row>
    <row r="84" spans="1:36" x14ac:dyDescent="0.2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Table134[[#This Row],[Age]]/$E$1</f>
        <v>0.46250000000000002</v>
      </c>
      <c r="J84" s="6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>
        <f>IF(Table134[[#This Row],[Sex]]="male",1,0)</f>
        <v>1</v>
      </c>
      <c r="P84">
        <v>1</v>
      </c>
      <c r="AC84" s="5">
        <f>SUMPRODUCT(Table13[[#This Row],[SibSp]:[Ones]],$R$4:$AA$4)</f>
        <v>-0.4108622617135102</v>
      </c>
      <c r="AD84" s="5">
        <f>SUMPRODUCT(Table13[[#This Row],[SibSp]:[Ones]],$R$5:$AA$5)</f>
        <v>-0.15204018654897022</v>
      </c>
      <c r="AE84" s="5">
        <f>SUMPRODUCT(Table13[[#This Row],[SibSp]:[Ones]],$R$6:$AA$6)</f>
        <v>-0.75641676446450112</v>
      </c>
      <c r="AF84" s="6">
        <f>IF(AC84&lt;0,0,AC84)</f>
        <v>0</v>
      </c>
      <c r="AG84" s="6">
        <f>IF(AD84&lt;0,0,AD84)</f>
        <v>0</v>
      </c>
      <c r="AH84" s="5">
        <f t="shared" si="2"/>
        <v>0</v>
      </c>
      <c r="AI84" s="6">
        <f t="shared" si="3"/>
        <v>0</v>
      </c>
      <c r="AJ84" s="6">
        <f>(Table134[[#This Row],[Survived]]-AI84)^2</f>
        <v>0</v>
      </c>
    </row>
    <row r="85" spans="1:36" x14ac:dyDescent="0.2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Table134[[#This Row],[Age]]/$E$1</f>
        <v>0.35</v>
      </c>
      <c r="J85" s="6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>
        <f>IF(Table134[[#This Row],[Sex]]="male",1,0)</f>
        <v>1</v>
      </c>
      <c r="P85">
        <v>1</v>
      </c>
      <c r="AC85" s="5">
        <f>SUMPRODUCT(Table13[[#This Row],[SibSp]:[Ones]],$R$4:$AA$4)</f>
        <v>-0.55966386615172359</v>
      </c>
      <c r="AD85" s="5">
        <f>SUMPRODUCT(Table13[[#This Row],[SibSp]:[Ones]],$R$5:$AA$5)</f>
        <v>0.11723842723396027</v>
      </c>
      <c r="AE85" s="5">
        <f>SUMPRODUCT(Table13[[#This Row],[SibSp]:[Ones]],$R$6:$AA$6)</f>
        <v>-1.0839228696114336</v>
      </c>
      <c r="AF85" s="6">
        <f>IF(AC85&lt;0,0,AC85)</f>
        <v>0</v>
      </c>
      <c r="AG85" s="6">
        <f>IF(AD85&lt;0,0,AD85)</f>
        <v>0.11723842723396027</v>
      </c>
      <c r="AH85" s="5">
        <f t="shared" si="2"/>
        <v>0</v>
      </c>
      <c r="AI85" s="6">
        <f t="shared" si="3"/>
        <v>0.11723842723396027</v>
      </c>
      <c r="AJ85" s="6">
        <f>(Table134[[#This Row],[Survived]]-AI85)^2</f>
        <v>1.3744848820292598E-2</v>
      </c>
    </row>
    <row r="86" spans="1:36" x14ac:dyDescent="0.2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Table134[[#This Row],[Age]]/$E$1</f>
        <v>0.26250000000000001</v>
      </c>
      <c r="J86" s="6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>
        <f>IF(Table134[[#This Row],[Sex]]="male",1,0)</f>
        <v>0</v>
      </c>
      <c r="P86">
        <v>1</v>
      </c>
      <c r="AC86" s="5">
        <f>SUMPRODUCT(Table13[[#This Row],[SibSp]:[Ones]],$R$4:$AA$4)</f>
        <v>0.11861658785414873</v>
      </c>
      <c r="AD86" s="5">
        <f>SUMPRODUCT(Table13[[#This Row],[SibSp]:[Ones]],$R$5:$AA$5)</f>
        <v>0.37769292327469584</v>
      </c>
      <c r="AE86" s="5">
        <f>SUMPRODUCT(Table13[[#This Row],[SibSp]:[Ones]],$R$6:$AA$6)</f>
        <v>-0.59259657979483549</v>
      </c>
      <c r="AF86" s="6">
        <f>IF(AC86&lt;0,0,AC86)</f>
        <v>0.11861658785414873</v>
      </c>
      <c r="AG86" s="6">
        <f>IF(AD86&lt;0,0,AD86)</f>
        <v>0.37769292327469584</v>
      </c>
      <c r="AH86" s="5">
        <f t="shared" si="2"/>
        <v>0</v>
      </c>
      <c r="AI86" s="6">
        <f t="shared" si="3"/>
        <v>0.49630951112884458</v>
      </c>
      <c r="AJ86" s="6">
        <f>(Table134[[#This Row],[Survived]]-AI86)^2</f>
        <v>0.25370410857926357</v>
      </c>
    </row>
    <row r="87" spans="1:36" x14ac:dyDescent="0.2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Table134[[#This Row],[Age]]/$E$1</f>
        <v>0.47499999999999998</v>
      </c>
      <c r="J87" s="6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>
        <f>IF(Table134[[#This Row],[Sex]]="male",1,0)</f>
        <v>1</v>
      </c>
      <c r="P87">
        <v>1</v>
      </c>
      <c r="AC87" s="5">
        <f>SUMPRODUCT(Table13[[#This Row],[SibSp]:[Ones]],$R$4:$AA$4)</f>
        <v>-0.46394936453107571</v>
      </c>
      <c r="AD87" s="5">
        <f>SUMPRODUCT(Table13[[#This Row],[SibSp]:[Ones]],$R$5:$AA$5)</f>
        <v>-5.482253364790135E-3</v>
      </c>
      <c r="AE87" s="5">
        <f>SUMPRODUCT(Table13[[#This Row],[SibSp]:[Ones]],$R$6:$AA$6)</f>
        <v>-1.0947332990961589</v>
      </c>
      <c r="AF87" s="6">
        <f>IF(AC87&lt;0,0,AC87)</f>
        <v>0</v>
      </c>
      <c r="AG87" s="6">
        <f>IF(AD87&lt;0,0,AD87)</f>
        <v>0</v>
      </c>
      <c r="AH87" s="5">
        <f t="shared" si="2"/>
        <v>0</v>
      </c>
      <c r="AI87" s="6">
        <f t="shared" si="3"/>
        <v>0</v>
      </c>
      <c r="AJ87" s="6">
        <f>(Table134[[#This Row],[Survived]]-AI87)^2</f>
        <v>0</v>
      </c>
    </row>
    <row r="88" spans="1:36" x14ac:dyDescent="0.2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Table134[[#This Row],[Age]]/$E$1</f>
        <v>0.58750000000000002</v>
      </c>
      <c r="J88" s="6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>
        <f>IF(Table134[[#This Row],[Sex]]="male",1,0)</f>
        <v>1</v>
      </c>
      <c r="P88">
        <v>1</v>
      </c>
      <c r="AC88" s="5">
        <f>SUMPRODUCT(Table13[[#This Row],[SibSp]:[Ones]],$R$4:$AA$4)</f>
        <v>-0.20564388026647035</v>
      </c>
      <c r="AD88" s="5">
        <f>SUMPRODUCT(Table13[[#This Row],[SibSp]:[Ones]],$R$5:$AA$5)</f>
        <v>0.28361827035053844</v>
      </c>
      <c r="AE88" s="5">
        <f>SUMPRODUCT(Table13[[#This Row],[SibSp]:[Ones]],$R$6:$AA$6)</f>
        <v>-1.2396296948974899</v>
      </c>
      <c r="AF88" s="6">
        <f>IF(AC88&lt;0,0,AC88)</f>
        <v>0</v>
      </c>
      <c r="AG88" s="6">
        <f>IF(AD88&lt;0,0,AD88)</f>
        <v>0.28361827035053844</v>
      </c>
      <c r="AH88" s="5">
        <f t="shared" si="2"/>
        <v>0</v>
      </c>
      <c r="AI88" s="6">
        <f t="shared" si="3"/>
        <v>0.28361827035053844</v>
      </c>
      <c r="AJ88" s="6">
        <f>(Table134[[#This Row],[Survived]]-AI88)^2</f>
        <v>8.0439323276631114E-2</v>
      </c>
    </row>
    <row r="89" spans="1:36" x14ac:dyDescent="0.2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Table134[[#This Row],[Age]]/$E$1</f>
        <v>0.18124999999999999</v>
      </c>
      <c r="J89" s="6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>
        <f>IF(Table134[[#This Row],[Sex]]="male",1,0)</f>
        <v>0</v>
      </c>
      <c r="P89">
        <v>1</v>
      </c>
      <c r="AC89" s="5">
        <f>SUMPRODUCT(Table13[[#This Row],[SibSp]:[Ones]],$R$4:$AA$4)</f>
        <v>-6.8564454668044603E-2</v>
      </c>
      <c r="AD89" s="5">
        <f>SUMPRODUCT(Table13[[#This Row],[SibSp]:[Ones]],$R$5:$AA$5)</f>
        <v>0.52187160550097311</v>
      </c>
      <c r="AE89" s="5">
        <f>SUMPRODUCT(Table13[[#This Row],[SibSp]:[Ones]],$R$6:$AA$6)</f>
        <v>-0.65586859353115556</v>
      </c>
      <c r="AF89" s="6">
        <f>IF(AC89&lt;0,0,AC89)</f>
        <v>0</v>
      </c>
      <c r="AG89" s="6">
        <f>IF(AD89&lt;0,0,AD89)</f>
        <v>0.52187160550097311</v>
      </c>
      <c r="AH89" s="5">
        <f t="shared" si="2"/>
        <v>0</v>
      </c>
      <c r="AI89" s="6">
        <f t="shared" si="3"/>
        <v>0.52187160550097311</v>
      </c>
      <c r="AJ89" s="6">
        <f>(Table134[[#This Row],[Survived]]-AI89)^2</f>
        <v>0.27234997262816329</v>
      </c>
    </row>
    <row r="90" spans="1:36" x14ac:dyDescent="0.2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Table134[[#This Row],[Age]]/$E$1</f>
        <v>0.27500000000000002</v>
      </c>
      <c r="J90" s="6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>
        <f>IF(Table134[[#This Row],[Sex]]="male",1,0)</f>
        <v>1</v>
      </c>
      <c r="P90">
        <v>1</v>
      </c>
      <c r="AC90" s="5">
        <f>SUMPRODUCT(Table13[[#This Row],[SibSp]:[Ones]],$R$4:$AA$4)</f>
        <v>-0.61788503725793187</v>
      </c>
      <c r="AD90" s="5">
        <f>SUMPRODUCT(Table13[[#This Row],[SibSp]:[Ones]],$R$5:$AA$5)</f>
        <v>0.19149118576140511</v>
      </c>
      <c r="AE90" s="5">
        <f>SUMPRODUCT(Table13[[#This Row],[SibSp]:[Ones]],$R$6:$AA$6)</f>
        <v>-1.0819814771221321</v>
      </c>
      <c r="AF90" s="6">
        <f>IF(AC90&lt;0,0,AC90)</f>
        <v>0</v>
      </c>
      <c r="AG90" s="6">
        <f>IF(AD90&lt;0,0,AD90)</f>
        <v>0.19149118576140511</v>
      </c>
      <c r="AH90" s="5">
        <f t="shared" si="2"/>
        <v>0</v>
      </c>
      <c r="AI90" s="6">
        <f t="shared" si="3"/>
        <v>0.19149118576140511</v>
      </c>
      <c r="AJ90" s="6">
        <f>(Table134[[#This Row],[Survived]]-AI90)^2</f>
        <v>3.6668874224308957E-2</v>
      </c>
    </row>
    <row r="91" spans="1:36" x14ac:dyDescent="0.2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Table134[[#This Row],[Age]]/$E$1</f>
        <v>0.25</v>
      </c>
      <c r="J91" s="6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>
        <f>IF(Table134[[#This Row],[Sex]]="male",1,0)</f>
        <v>0</v>
      </c>
      <c r="P91">
        <v>1</v>
      </c>
      <c r="AC91" s="5">
        <f>SUMPRODUCT(Table13[[#This Row],[SibSp]:[Ones]],$R$4:$AA$4)</f>
        <v>0.13010693841010035</v>
      </c>
      <c r="AD91" s="5">
        <f>SUMPRODUCT(Table13[[#This Row],[SibSp]:[Ones]],$R$5:$AA$5)</f>
        <v>0.31858742966468412</v>
      </c>
      <c r="AE91" s="5">
        <f>SUMPRODUCT(Table13[[#This Row],[SibSp]:[Ones]],$R$6:$AA$6)</f>
        <v>-0.4817823992081387</v>
      </c>
      <c r="AF91" s="6">
        <f>IF(AC91&lt;0,0,AC91)</f>
        <v>0.13010693841010035</v>
      </c>
      <c r="AG91" s="6">
        <f>IF(AD91&lt;0,0,AD91)</f>
        <v>0.31858742966468412</v>
      </c>
      <c r="AH91" s="5">
        <f t="shared" si="2"/>
        <v>0</v>
      </c>
      <c r="AI91" s="6">
        <f t="shared" si="3"/>
        <v>0.44869436807478447</v>
      </c>
      <c r="AJ91" s="6">
        <f>(Table134[[#This Row],[Survived]]-AI91)^2</f>
        <v>0.20132663594203015</v>
      </c>
    </row>
    <row r="92" spans="1:36" x14ac:dyDescent="0.2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Table134[[#This Row],[Age]]/$E$1</f>
        <v>0.21249999999999999</v>
      </c>
      <c r="J92" s="6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>
        <f>IF(Table134[[#This Row],[Sex]]="male",1,0)</f>
        <v>0</v>
      </c>
      <c r="P92">
        <v>1</v>
      </c>
      <c r="AC92" s="5">
        <f>SUMPRODUCT(Table13[[#This Row],[SibSp]:[Ones]],$R$4:$AA$4)</f>
        <v>-7.6052895184209615E-2</v>
      </c>
      <c r="AD92" s="5">
        <f>SUMPRODUCT(Table13[[#This Row],[SibSp]:[Ones]],$R$5:$AA$5)</f>
        <v>0.57067515804406366</v>
      </c>
      <c r="AE92" s="5">
        <f>SUMPRODUCT(Table13[[#This Row],[SibSp]:[Ones]],$R$6:$AA$6)</f>
        <v>-0.82769242456008119</v>
      </c>
      <c r="AF92" s="6">
        <f>IF(AC92&lt;0,0,AC92)</f>
        <v>0</v>
      </c>
      <c r="AG92" s="6">
        <f>IF(AD92&lt;0,0,AD92)</f>
        <v>0.57067515804406366</v>
      </c>
      <c r="AH92" s="5">
        <f t="shared" si="2"/>
        <v>0</v>
      </c>
      <c r="AI92" s="6">
        <f t="shared" si="3"/>
        <v>0.57067515804406366</v>
      </c>
      <c r="AJ92" s="6">
        <f>(Table134[[#This Row],[Survived]]-AI92)^2</f>
        <v>0.32567013600861705</v>
      </c>
    </row>
    <row r="93" spans="1:36" x14ac:dyDescent="0.2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Table134[[#This Row],[Age]]/$E$1</f>
        <v>0.26250000000000001</v>
      </c>
      <c r="J93" s="6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>
        <f>IF(Table134[[#This Row],[Sex]]="male",1,0)</f>
        <v>1</v>
      </c>
      <c r="P93">
        <v>1</v>
      </c>
      <c r="AC93" s="5">
        <f>SUMPRODUCT(Table13[[#This Row],[SibSp]:[Ones]],$R$4:$AA$4)</f>
        <v>-0.62681513198458494</v>
      </c>
      <c r="AD93" s="5">
        <f>SUMPRODUCT(Table13[[#This Row],[SibSp]:[Ones]],$R$5:$AA$5)</f>
        <v>0.20326119710614243</v>
      </c>
      <c r="AE93" s="5">
        <f>SUMPRODUCT(Table13[[#This Row],[SibSp]:[Ones]],$R$6:$AA$6)</f>
        <v>-1.0772222211081803</v>
      </c>
      <c r="AF93" s="6">
        <f>IF(AC93&lt;0,0,AC93)</f>
        <v>0</v>
      </c>
      <c r="AG93" s="6">
        <f>IF(AD93&lt;0,0,AD93)</f>
        <v>0.20326119710614243</v>
      </c>
      <c r="AH93" s="5">
        <f t="shared" si="2"/>
        <v>0</v>
      </c>
      <c r="AI93" s="6">
        <f t="shared" si="3"/>
        <v>0.20326119710614243</v>
      </c>
      <c r="AJ93" s="6">
        <f>(Table134[[#This Row],[Survived]]-AI93)^2</f>
        <v>4.1315114249022088E-2</v>
      </c>
    </row>
    <row r="94" spans="1:36" x14ac:dyDescent="0.2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Table134[[#This Row],[Age]]/$E$1</f>
        <v>0.88124999999999998</v>
      </c>
      <c r="J94" s="6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>
        <f>IF(Table134[[#This Row],[Sex]]="male",1,0)</f>
        <v>1</v>
      </c>
      <c r="P94">
        <v>1</v>
      </c>
      <c r="AC94" s="5">
        <f>SUMPRODUCT(Table13[[#This Row],[SibSp]:[Ones]],$R$4:$AA$4)</f>
        <v>-9.196451166713028E-2</v>
      </c>
      <c r="AD94" s="5">
        <f>SUMPRODUCT(Table13[[#This Row],[SibSp]:[Ones]],$R$5:$AA$5)</f>
        <v>-0.43796504920584378</v>
      </c>
      <c r="AE94" s="5">
        <f>SUMPRODUCT(Table13[[#This Row],[SibSp]:[Ones]],$R$6:$AA$6)</f>
        <v>-1.1920428803768395</v>
      </c>
      <c r="AF94" s="6">
        <f>IF(AC94&lt;0,0,AC94)</f>
        <v>0</v>
      </c>
      <c r="AG94" s="6">
        <f>IF(AD94&lt;0,0,AD94)</f>
        <v>0</v>
      </c>
      <c r="AH94" s="5">
        <f t="shared" si="2"/>
        <v>0</v>
      </c>
      <c r="AI94" s="6">
        <f t="shared" si="3"/>
        <v>0</v>
      </c>
      <c r="AJ94" s="6">
        <f>(Table134[[#This Row],[Survived]]-AI94)^2</f>
        <v>0</v>
      </c>
    </row>
    <row r="95" spans="1:36" x14ac:dyDescent="0.2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Table134[[#This Row],[Age]]/$E$1</f>
        <v>0.36249999999999999</v>
      </c>
      <c r="J95" s="6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>
        <f>IF(Table134[[#This Row],[Sex]]="male",1,0)</f>
        <v>1</v>
      </c>
      <c r="P95">
        <v>1</v>
      </c>
      <c r="AC95" s="5">
        <f>SUMPRODUCT(Table13[[#This Row],[SibSp]:[Ones]],$R$4:$AA$4)</f>
        <v>-0.12208875711024782</v>
      </c>
      <c r="AD95" s="5">
        <f>SUMPRODUCT(Table13[[#This Row],[SibSp]:[Ones]],$R$5:$AA$5)</f>
        <v>7.9649905912189012E-2</v>
      </c>
      <c r="AE95" s="5">
        <f>SUMPRODUCT(Table13[[#This Row],[SibSp]:[Ones]],$R$6:$AA$6)</f>
        <v>-0.54911537400662613</v>
      </c>
      <c r="AF95" s="6">
        <f>IF(AC95&lt;0,0,AC95)</f>
        <v>0</v>
      </c>
      <c r="AG95" s="6">
        <f>IF(AD95&lt;0,0,AD95)</f>
        <v>7.9649905912189012E-2</v>
      </c>
      <c r="AH95" s="5">
        <f t="shared" si="2"/>
        <v>0</v>
      </c>
      <c r="AI95" s="6">
        <f t="shared" si="3"/>
        <v>7.9649905912189012E-2</v>
      </c>
      <c r="AJ95" s="6">
        <f>(Table134[[#This Row],[Survived]]-AI95)^2</f>
        <v>6.3441075118205624E-3</v>
      </c>
    </row>
    <row r="96" spans="1:36" x14ac:dyDescent="0.2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Table134[[#This Row],[Age]]/$E$1</f>
        <v>0.3</v>
      </c>
      <c r="J96" s="6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>
        <f>IF(Table134[[#This Row],[Sex]]="male",1,0)</f>
        <v>1</v>
      </c>
      <c r="P96">
        <v>1</v>
      </c>
      <c r="AC96" s="5">
        <f>SUMPRODUCT(Table13[[#This Row],[SibSp]:[Ones]],$R$4:$AA$4)</f>
        <v>-0.67184495425040547</v>
      </c>
      <c r="AD96" s="5">
        <f>SUMPRODUCT(Table13[[#This Row],[SibSp]:[Ones]],$R$5:$AA$5)</f>
        <v>0.758744962096503</v>
      </c>
      <c r="AE96" s="5">
        <f>SUMPRODUCT(Table13[[#This Row],[SibSp]:[Ones]],$R$6:$AA$6)</f>
        <v>-1.5873453213934507</v>
      </c>
      <c r="AF96" s="6">
        <f>IF(AC96&lt;0,0,AC96)</f>
        <v>0</v>
      </c>
      <c r="AG96" s="6">
        <f>IF(AD96&lt;0,0,AD96)</f>
        <v>0.758744962096503</v>
      </c>
      <c r="AH96" s="5">
        <f t="shared" si="2"/>
        <v>0</v>
      </c>
      <c r="AI96" s="6">
        <f t="shared" si="3"/>
        <v>0.758744962096503</v>
      </c>
      <c r="AJ96" s="6">
        <f>(Table134[[#This Row],[Survived]]-AI96)^2</f>
        <v>0.57569391750682375</v>
      </c>
    </row>
    <row r="97" spans="1:36" x14ac:dyDescent="0.2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Table134[[#This Row],[Age]]/$E$1</f>
        <v>2.5000000000000001E-2</v>
      </c>
      <c r="J97" s="6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>
        <f>IF(Table134[[#This Row],[Sex]]="male",1,0)</f>
        <v>0</v>
      </c>
      <c r="P97">
        <v>1</v>
      </c>
      <c r="AC97" s="5">
        <f>SUMPRODUCT(Table13[[#This Row],[SibSp]:[Ones]],$R$4:$AA$4)</f>
        <v>-8.8722803980245304E-2</v>
      </c>
      <c r="AD97" s="5">
        <f>SUMPRODUCT(Table13[[#This Row],[SibSp]:[Ones]],$R$5:$AA$5)</f>
        <v>0.36880411801723956</v>
      </c>
      <c r="AE97" s="5">
        <f>SUMPRODUCT(Table13[[#This Row],[SibSp]:[Ones]],$R$6:$AA$6)</f>
        <v>-1.7394484530271204E-4</v>
      </c>
      <c r="AF97" s="6">
        <f>IF(AC97&lt;0,0,AC97)</f>
        <v>0</v>
      </c>
      <c r="AG97" s="6">
        <f>IF(AD97&lt;0,0,AD97)</f>
        <v>0.36880411801723956</v>
      </c>
      <c r="AH97" s="5">
        <f t="shared" si="2"/>
        <v>0</v>
      </c>
      <c r="AI97" s="6">
        <f t="shared" si="3"/>
        <v>0.36880411801723956</v>
      </c>
      <c r="AJ97" s="6">
        <f>(Table134[[#This Row],[Survived]]-AI97)^2</f>
        <v>0.13601647746647397</v>
      </c>
    </row>
    <row r="98" spans="1:36" x14ac:dyDescent="0.2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Table134[[#This Row],[Age]]/$E$1</f>
        <v>0.26250000000000001</v>
      </c>
      <c r="J98" s="6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>
        <f>IF(Table134[[#This Row],[Sex]]="male",1,0)</f>
        <v>1</v>
      </c>
      <c r="P98">
        <v>1</v>
      </c>
      <c r="AC98" s="5">
        <f>SUMPRODUCT(Table13[[#This Row],[SibSp]:[Ones]],$R$4:$AA$4)</f>
        <v>-0.22350181324947777</v>
      </c>
      <c r="AD98" s="5">
        <f>SUMPRODUCT(Table13[[#This Row],[SibSp]:[Ones]],$R$5:$AA$5)</f>
        <v>0.14238222058143091</v>
      </c>
      <c r="AE98" s="5">
        <f>SUMPRODUCT(Table13[[#This Row],[SibSp]:[Ones]],$R$6:$AA$6)</f>
        <v>-0.69399190078847028</v>
      </c>
      <c r="AF98" s="6">
        <f>IF(AC98&lt;0,0,AC98)</f>
        <v>0</v>
      </c>
      <c r="AG98" s="6">
        <f>IF(AD98&lt;0,0,AD98)</f>
        <v>0.14238222058143091</v>
      </c>
      <c r="AH98" s="5">
        <f t="shared" si="2"/>
        <v>0</v>
      </c>
      <c r="AI98" s="6">
        <f t="shared" si="3"/>
        <v>0.14238222058143091</v>
      </c>
      <c r="AJ98" s="6">
        <f>(Table134[[#This Row],[Survived]]-AI98)^2</f>
        <v>2.0272696737699249E-2</v>
      </c>
    </row>
    <row r="99" spans="1:36" x14ac:dyDescent="0.2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Table134[[#This Row],[Age]]/$E$1</f>
        <v>0.40625</v>
      </c>
      <c r="J99" s="6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>
        <f>IF(Table134[[#This Row],[Sex]]="male",1,0)</f>
        <v>1</v>
      </c>
      <c r="P99">
        <v>1</v>
      </c>
      <c r="AC99" s="5">
        <f>SUMPRODUCT(Table13[[#This Row],[SibSp]:[Ones]],$R$4:$AA$4)</f>
        <v>-0.23411924194687816</v>
      </c>
      <c r="AD99" s="5">
        <f>SUMPRODUCT(Table13[[#This Row],[SibSp]:[Ones]],$R$5:$AA$5)</f>
        <v>0.17209574406306638</v>
      </c>
      <c r="AE99" s="5">
        <f>SUMPRODUCT(Table13[[#This Row],[SibSp]:[Ones]],$R$6:$AA$6)</f>
        <v>-0.73007571544231442</v>
      </c>
      <c r="AF99" s="6">
        <f>IF(AC99&lt;0,0,AC99)</f>
        <v>0</v>
      </c>
      <c r="AG99" s="6">
        <f>IF(AD99&lt;0,0,AD99)</f>
        <v>0.17209574406306638</v>
      </c>
      <c r="AH99" s="5">
        <f t="shared" si="2"/>
        <v>0</v>
      </c>
      <c r="AI99" s="6">
        <f t="shared" si="3"/>
        <v>0.17209574406306638</v>
      </c>
      <c r="AJ99" s="6">
        <f>(Table134[[#This Row],[Survived]]-AI99)^2</f>
        <v>2.9616945124620448E-2</v>
      </c>
    </row>
    <row r="100" spans="1:36" x14ac:dyDescent="0.2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Table134[[#This Row],[Age]]/$E$1</f>
        <v>0.40625</v>
      </c>
      <c r="J100" s="6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>
        <f>IF(Table134[[#This Row],[Sex]]="male",1,0)</f>
        <v>0</v>
      </c>
      <c r="P100">
        <v>1</v>
      </c>
      <c r="AC100" s="5">
        <f>SUMPRODUCT(Table13[[#This Row],[SibSp]:[Ones]],$R$4:$AA$4)</f>
        <v>0.64483727462994311</v>
      </c>
      <c r="AD100" s="5">
        <f>SUMPRODUCT(Table13[[#This Row],[SibSp]:[Ones]],$R$5:$AA$5)</f>
        <v>0.2754178377702039</v>
      </c>
      <c r="AE100" s="5">
        <f>SUMPRODUCT(Table13[[#This Row],[SibSp]:[Ones]],$R$6:$AA$6)</f>
        <v>-0.12606958838573973</v>
      </c>
      <c r="AF100" s="6">
        <f>IF(AC100&lt;0,0,AC100)</f>
        <v>0.64483727462994311</v>
      </c>
      <c r="AG100" s="6">
        <f>IF(AD100&lt;0,0,AD100)</f>
        <v>0.2754178377702039</v>
      </c>
      <c r="AH100" s="5">
        <f t="shared" si="2"/>
        <v>0</v>
      </c>
      <c r="AI100" s="6">
        <f t="shared" si="3"/>
        <v>0.92025511240014701</v>
      </c>
      <c r="AJ100" s="6">
        <f>(Table134[[#This Row],[Survived]]-AI100)^2</f>
        <v>6.3592470983131867E-3</v>
      </c>
    </row>
    <row r="101" spans="1:36" x14ac:dyDescent="0.2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Table134[[#This Row],[Age]]/$E$1</f>
        <v>0.67500000000000004</v>
      </c>
      <c r="J101" s="6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>
        <f>IF(Table134[[#This Row],[Sex]]="male",1,0)</f>
        <v>1</v>
      </c>
      <c r="P101">
        <v>1</v>
      </c>
      <c r="AC101" s="5">
        <f>SUMPRODUCT(Table13[[#This Row],[SibSp]:[Ones]],$R$4:$AA$4)</f>
        <v>-0.20182362314488339</v>
      </c>
      <c r="AD101" s="5">
        <f>SUMPRODUCT(Table13[[#This Row],[SibSp]:[Ones]],$R$5:$AA$5)</f>
        <v>0.22594918993022384</v>
      </c>
      <c r="AE101" s="5">
        <f>SUMPRODUCT(Table13[[#This Row],[SibSp]:[Ones]],$R$6:$AA$6)</f>
        <v>-1.2284110406356301</v>
      </c>
      <c r="AF101" s="6">
        <f>IF(AC101&lt;0,0,AC101)</f>
        <v>0</v>
      </c>
      <c r="AG101" s="6">
        <f>IF(AD101&lt;0,0,AD101)</f>
        <v>0.22594918993022384</v>
      </c>
      <c r="AH101" s="5">
        <f t="shared" si="2"/>
        <v>0</v>
      </c>
      <c r="AI101" s="6">
        <f t="shared" si="3"/>
        <v>0.22594918993022384</v>
      </c>
      <c r="AJ101" s="6">
        <f>(Table134[[#This Row],[Survived]]-AI101)^2</f>
        <v>5.1053036430124363E-2</v>
      </c>
    </row>
    <row r="102" spans="1:36" x14ac:dyDescent="0.2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Table134[[#This Row],[Age]]/$E$1</f>
        <v>0.15</v>
      </c>
      <c r="J102" s="6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>
        <f>IF(Table134[[#This Row],[Sex]]="male",1,0)</f>
        <v>1</v>
      </c>
      <c r="P102">
        <v>1</v>
      </c>
      <c r="AC102" s="5">
        <f>SUMPRODUCT(Table13[[#This Row],[SibSp]:[Ones]],$R$4:$AA$4)</f>
        <v>-0.82573584224010332</v>
      </c>
      <c r="AD102" s="5">
        <f>SUMPRODUCT(Table13[[#This Row],[SibSp]:[Ones]],$R$5:$AA$5)</f>
        <v>0.3685784634725543</v>
      </c>
      <c r="AE102" s="5">
        <f>SUMPRODUCT(Table13[[#This Row],[SibSp]:[Ones]],$R$6:$AA$6)</f>
        <v>-1.0678872018027998</v>
      </c>
      <c r="AF102" s="6">
        <f>IF(AC102&lt;0,0,AC102)</f>
        <v>0</v>
      </c>
      <c r="AG102" s="6">
        <f>IF(AD102&lt;0,0,AD102)</f>
        <v>0.3685784634725543</v>
      </c>
      <c r="AH102" s="5">
        <f t="shared" si="2"/>
        <v>0</v>
      </c>
      <c r="AI102" s="6">
        <f t="shared" si="3"/>
        <v>0.3685784634725543</v>
      </c>
      <c r="AJ102" s="6">
        <f>(Table134[[#This Row],[Survived]]-AI102)^2</f>
        <v>0.39869315679068046</v>
      </c>
    </row>
    <row r="103" spans="1:36" x14ac:dyDescent="0.2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Table134[[#This Row],[Age]]/$E$1</f>
        <v>0.3</v>
      </c>
      <c r="J103" s="6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>
        <f>IF(Table134[[#This Row],[Sex]]="male",1,0)</f>
        <v>1</v>
      </c>
      <c r="P103">
        <v>1</v>
      </c>
      <c r="AC103" s="5">
        <f>SUMPRODUCT(Table13[[#This Row],[SibSp]:[Ones]],$R$4:$AA$4)</f>
        <v>-0.59386499111851809</v>
      </c>
      <c r="AD103" s="5">
        <f>SUMPRODUCT(Table13[[#This Row],[SibSp]:[Ones]],$R$5:$AA$5)</f>
        <v>0.1631291919108675</v>
      </c>
      <c r="AE103" s="5">
        <f>SUMPRODUCT(Table13[[#This Row],[SibSp]:[Ones]],$R$6:$AA$6)</f>
        <v>-1.0561728303028117</v>
      </c>
      <c r="AF103" s="6">
        <f>IF(AC103&lt;0,0,AC103)</f>
        <v>0</v>
      </c>
      <c r="AG103" s="6">
        <f>IF(AD103&lt;0,0,AD103)</f>
        <v>0.1631291919108675</v>
      </c>
      <c r="AH103" s="5">
        <f t="shared" si="2"/>
        <v>0</v>
      </c>
      <c r="AI103" s="6">
        <f t="shared" si="3"/>
        <v>0.1631291919108675</v>
      </c>
      <c r="AJ103" s="6">
        <f>(Table134[[#This Row],[Survived]]-AI103)^2</f>
        <v>0.70035274943175763</v>
      </c>
    </row>
    <row r="104" spans="1:36" x14ac:dyDescent="0.2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Table134[[#This Row],[Age]]/$E$1</f>
        <v>0.5625</v>
      </c>
      <c r="J104" s="6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>
        <f>IF(Table134[[#This Row],[Sex]]="male",1,0)</f>
        <v>1</v>
      </c>
      <c r="P104">
        <v>1</v>
      </c>
      <c r="AC104" s="5">
        <f>SUMPRODUCT(Table13[[#This Row],[SibSp]:[Ones]],$R$4:$AA$4)</f>
        <v>-0.39191058767425135</v>
      </c>
      <c r="AD104" s="5">
        <f>SUMPRODUCT(Table13[[#This Row],[SibSp]:[Ones]],$R$5:$AA$5)</f>
        <v>-9.5330994912592337E-2</v>
      </c>
      <c r="AE104" s="5">
        <f>SUMPRODUCT(Table13[[#This Row],[SibSp]:[Ones]],$R$6:$AA$6)</f>
        <v>-1.073403769770682</v>
      </c>
      <c r="AF104" s="6">
        <f>IF(AC104&lt;0,0,AC104)</f>
        <v>0</v>
      </c>
      <c r="AG104" s="6">
        <f>IF(AD104&lt;0,0,AD104)</f>
        <v>0</v>
      </c>
      <c r="AH104" s="5">
        <f t="shared" si="2"/>
        <v>0</v>
      </c>
      <c r="AI104" s="6">
        <f t="shared" si="3"/>
        <v>0</v>
      </c>
      <c r="AJ104" s="6">
        <f>(Table134[[#This Row],[Survived]]-AI104)^2</f>
        <v>0</v>
      </c>
    </row>
    <row r="105" spans="1:36" x14ac:dyDescent="0.2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Table134[[#This Row],[Age]]/$E$1</f>
        <v>0.41249999999999998</v>
      </c>
      <c r="J105" s="6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>
        <f>IF(Table134[[#This Row],[Sex]]="male",1,0)</f>
        <v>1</v>
      </c>
      <c r="P105">
        <v>1</v>
      </c>
      <c r="AC105" s="5">
        <f>SUMPRODUCT(Table13[[#This Row],[SibSp]:[Ones]],$R$4:$AA$4)</f>
        <v>-0.64141786764421482</v>
      </c>
      <c r="AD105" s="5">
        <f>SUMPRODUCT(Table13[[#This Row],[SibSp]:[Ones]],$R$5:$AA$5)</f>
        <v>0.17881443756357684</v>
      </c>
      <c r="AE105" s="5">
        <f>SUMPRODUCT(Table13[[#This Row],[SibSp]:[Ones]],$R$6:$AA$6)</f>
        <v>-1.1752065595078032</v>
      </c>
      <c r="AF105" s="6">
        <f>IF(AC105&lt;0,0,AC105)</f>
        <v>0</v>
      </c>
      <c r="AG105" s="6">
        <f>IF(AD105&lt;0,0,AD105)</f>
        <v>0.17881443756357684</v>
      </c>
      <c r="AH105" s="5">
        <f t="shared" si="2"/>
        <v>0</v>
      </c>
      <c r="AI105" s="6">
        <f t="shared" si="3"/>
        <v>0.17881443756357684</v>
      </c>
      <c r="AJ105" s="6">
        <f>(Table134[[#This Row],[Survived]]-AI105)^2</f>
        <v>3.1974603081178318E-2</v>
      </c>
    </row>
    <row r="106" spans="1:36" x14ac:dyDescent="0.2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Table134[[#This Row],[Age]]/$E$1</f>
        <v>0.25</v>
      </c>
      <c r="J106" s="6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>
        <f>IF(Table134[[#This Row],[Sex]]="male",1,0)</f>
        <v>1</v>
      </c>
      <c r="P106">
        <v>1</v>
      </c>
      <c r="AC106" s="5">
        <f>SUMPRODUCT(Table13[[#This Row],[SibSp]:[Ones]],$R$4:$AA$4)</f>
        <v>-0.63162847713129033</v>
      </c>
      <c r="AD106" s="5">
        <f>SUMPRODUCT(Table13[[#This Row],[SibSp]:[Ones]],$R$5:$AA$5)</f>
        <v>0.21180859325650425</v>
      </c>
      <c r="AE106" s="5">
        <f>SUMPRODUCT(Table13[[#This Row],[SibSp]:[Ones]],$R$6:$AA$6)</f>
        <v>-1.0488531517891484</v>
      </c>
      <c r="AF106" s="6">
        <f>IF(AC106&lt;0,0,AC106)</f>
        <v>0</v>
      </c>
      <c r="AG106" s="6">
        <f>IF(AD106&lt;0,0,AD106)</f>
        <v>0.21180859325650425</v>
      </c>
      <c r="AH106" s="5">
        <f t="shared" si="2"/>
        <v>0</v>
      </c>
      <c r="AI106" s="6">
        <f t="shared" si="3"/>
        <v>0.21180859325650425</v>
      </c>
      <c r="AJ106" s="6">
        <f>(Table134[[#This Row],[Survived]]-AI106)^2</f>
        <v>4.4862880177299259E-2</v>
      </c>
    </row>
    <row r="107" spans="1:36" x14ac:dyDescent="0.2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Table134[[#This Row],[Age]]/$E$1</f>
        <v>0.58750000000000002</v>
      </c>
      <c r="J107" s="6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>
        <f>IF(Table134[[#This Row],[Sex]]="male",1,0)</f>
        <v>0</v>
      </c>
      <c r="P107">
        <v>1</v>
      </c>
      <c r="AC107" s="5">
        <f>SUMPRODUCT(Table13[[#This Row],[SibSp]:[Ones]],$R$4:$AA$4)</f>
        <v>0.37198247056997219</v>
      </c>
      <c r="AD107" s="5">
        <f>SUMPRODUCT(Table13[[#This Row],[SibSp]:[Ones]],$R$5:$AA$5)</f>
        <v>1.9986250849179932E-4</v>
      </c>
      <c r="AE107" s="5">
        <f>SUMPRODUCT(Table13[[#This Row],[SibSp]:[Ones]],$R$6:$AA$6)</f>
        <v>-0.60590660543566222</v>
      </c>
      <c r="AF107" s="6">
        <f>IF(AC107&lt;0,0,AC107)</f>
        <v>0.37198247056997219</v>
      </c>
      <c r="AG107" s="6">
        <f>IF(AD107&lt;0,0,AD107)</f>
        <v>1.9986250849179932E-4</v>
      </c>
      <c r="AH107" s="5">
        <f t="shared" si="2"/>
        <v>0</v>
      </c>
      <c r="AI107" s="6">
        <f t="shared" si="3"/>
        <v>0.37218233307846399</v>
      </c>
      <c r="AJ107" s="6">
        <f>(Table134[[#This Row],[Survived]]-AI107)^2</f>
        <v>0.1385196890557287</v>
      </c>
    </row>
    <row r="108" spans="1:36" x14ac:dyDescent="0.2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Table134[[#This Row],[Age]]/$E$1</f>
        <v>0.36249999999999999</v>
      </c>
      <c r="J108" s="6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>
        <f>IF(Table134[[#This Row],[Sex]]="male",1,0)</f>
        <v>0</v>
      </c>
      <c r="P108">
        <v>1</v>
      </c>
      <c r="AC108" s="5">
        <f>SUMPRODUCT(Table13[[#This Row],[SibSp]:[Ones]],$R$4:$AA$4)</f>
        <v>0.61245614699418183</v>
      </c>
      <c r="AD108" s="5">
        <f>SUMPRODUCT(Table13[[#This Row],[SibSp]:[Ones]],$R$5:$AA$5)</f>
        <v>0.26260389390949823</v>
      </c>
      <c r="AE108" s="5">
        <f>SUMPRODUCT(Table13[[#This Row],[SibSp]:[Ones]],$R$6:$AA$6)</f>
        <v>-0.12692629386419313</v>
      </c>
      <c r="AF108" s="6">
        <f>IF(AC108&lt;0,0,AC108)</f>
        <v>0.61245614699418183</v>
      </c>
      <c r="AG108" s="6">
        <f>IF(AD108&lt;0,0,AD108)</f>
        <v>0.26260389390949823</v>
      </c>
      <c r="AH108" s="5">
        <f t="shared" si="2"/>
        <v>0</v>
      </c>
      <c r="AI108" s="6">
        <f t="shared" si="3"/>
        <v>0.87506004090368006</v>
      </c>
      <c r="AJ108" s="6">
        <f>(Table134[[#This Row],[Survived]]-AI108)^2</f>
        <v>1.5609993378990101E-2</v>
      </c>
    </row>
    <row r="109" spans="1:36" x14ac:dyDescent="0.2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Table134[[#This Row],[Age]]/$E$1</f>
        <v>0.3125</v>
      </c>
      <c r="J109" s="6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>
        <f>IF(Table134[[#This Row],[Sex]]="male",1,0)</f>
        <v>1</v>
      </c>
      <c r="P109">
        <v>1</v>
      </c>
      <c r="AC109" s="5">
        <f>SUMPRODUCT(Table13[[#This Row],[SibSp]:[Ones]],$R$4:$AA$4)</f>
        <v>-0.17093713155262008</v>
      </c>
      <c r="AD109" s="5">
        <f>SUMPRODUCT(Table13[[#This Row],[SibSp]:[Ones]],$R$5:$AA$5)</f>
        <v>0.19189688473770727</v>
      </c>
      <c r="AE109" s="5">
        <f>SUMPRODUCT(Table13[[#This Row],[SibSp]:[Ones]],$R$6:$AA$6)</f>
        <v>-0.59431062446529492</v>
      </c>
      <c r="AF109" s="6">
        <f>IF(AC109&lt;0,0,AC109)</f>
        <v>0</v>
      </c>
      <c r="AG109" s="6">
        <f>IF(AD109&lt;0,0,AD109)</f>
        <v>0.19189688473770727</v>
      </c>
      <c r="AH109" s="5">
        <f t="shared" si="2"/>
        <v>0</v>
      </c>
      <c r="AI109" s="6">
        <f t="shared" si="3"/>
        <v>0.19189688473770727</v>
      </c>
      <c r="AJ109" s="6">
        <f>(Table134[[#This Row],[Survived]]-AI109)^2</f>
        <v>3.6824414372036908E-2</v>
      </c>
    </row>
    <row r="110" spans="1:36" x14ac:dyDescent="0.2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Table134[[#This Row],[Age]]/$E$1</f>
        <v>0.28749999999999998</v>
      </c>
      <c r="J110" s="6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>
        <f>IF(Table134[[#This Row],[Sex]]="male",1,0)</f>
        <v>1</v>
      </c>
      <c r="P110">
        <v>1</v>
      </c>
      <c r="AC110" s="5">
        <f>SUMPRODUCT(Table13[[#This Row],[SibSp]:[Ones]],$R$4:$AA$4)</f>
        <v>-0.32598058796885054</v>
      </c>
      <c r="AD110" s="5">
        <f>SUMPRODUCT(Table13[[#This Row],[SibSp]:[Ones]],$R$5:$AA$5)</f>
        <v>0.34430067458268765</v>
      </c>
      <c r="AE110" s="5">
        <f>SUMPRODUCT(Table13[[#This Row],[SibSp]:[Ones]],$R$6:$AA$6)</f>
        <v>-0.71409655970767594</v>
      </c>
      <c r="AF110" s="6">
        <f>IF(AC110&lt;0,0,AC110)</f>
        <v>0</v>
      </c>
      <c r="AG110" s="6">
        <f>IF(AD110&lt;0,0,AD110)</f>
        <v>0.34430067458268765</v>
      </c>
      <c r="AH110" s="5">
        <f t="shared" si="2"/>
        <v>0</v>
      </c>
      <c r="AI110" s="6">
        <f t="shared" si="3"/>
        <v>0.34430067458268765</v>
      </c>
      <c r="AJ110" s="6">
        <f>(Table134[[#This Row],[Survived]]-AI110)^2</f>
        <v>0.11854295451809378</v>
      </c>
    </row>
    <row r="111" spans="1:36" x14ac:dyDescent="0.2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Table134[[#This Row],[Age]]/$E$1</f>
        <v>0.23749999999999999</v>
      </c>
      <c r="J111" s="6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>
        <f>IF(Table134[[#This Row],[Sex]]="male",1,0)</f>
        <v>0</v>
      </c>
      <c r="P111">
        <v>1</v>
      </c>
      <c r="AC111" s="5">
        <f>SUMPRODUCT(Table13[[#This Row],[SibSp]:[Ones]],$R$4:$AA$4)</f>
        <v>0.21058066018212174</v>
      </c>
      <c r="AD111" s="5">
        <f>SUMPRODUCT(Table13[[#This Row],[SibSp]:[Ones]],$R$5:$AA$5)</f>
        <v>0.80713638505162422</v>
      </c>
      <c r="AE111" s="5">
        <f>SUMPRODUCT(Table13[[#This Row],[SibSp]:[Ones]],$R$6:$AA$6)</f>
        <v>-0.31350523643172473</v>
      </c>
      <c r="AF111" s="6">
        <f>IF(AC111&lt;0,0,AC111)</f>
        <v>0.21058066018212174</v>
      </c>
      <c r="AG111" s="6">
        <f>IF(AD111&lt;0,0,AD111)</f>
        <v>0.80713638505162422</v>
      </c>
      <c r="AH111" s="5">
        <f t="shared" si="2"/>
        <v>0</v>
      </c>
      <c r="AI111" s="6">
        <f t="shared" si="3"/>
        <v>1.0177170452337458</v>
      </c>
      <c r="AJ111" s="6">
        <f>(Table134[[#This Row],[Survived]]-AI111)^2</f>
        <v>3.1389369181459626E-4</v>
      </c>
    </row>
    <row r="112" spans="1:36" x14ac:dyDescent="0.2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Table134[[#This Row],[Age]]/$E$1</f>
        <v>0.46250000000000002</v>
      </c>
      <c r="J112" s="6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>
        <f>IF(Table134[[#This Row],[Sex]]="male",1,0)</f>
        <v>1</v>
      </c>
      <c r="P112">
        <v>1</v>
      </c>
      <c r="AC112" s="5">
        <f>SUMPRODUCT(Table13[[#This Row],[SibSp]:[Ones]],$R$4:$AA$4)</f>
        <v>-0.27090080794384702</v>
      </c>
      <c r="AD112" s="5">
        <f>SUMPRODUCT(Table13[[#This Row],[SibSp]:[Ones]],$R$5:$AA$5)</f>
        <v>0.32760632408279677</v>
      </c>
      <c r="AE112" s="5">
        <f>SUMPRODUCT(Table13[[#This Row],[SibSp]:[Ones]],$R$6:$AA$6)</f>
        <v>-1.0652007875571847</v>
      </c>
      <c r="AF112" s="6">
        <f>IF(AC112&lt;0,0,AC112)</f>
        <v>0</v>
      </c>
      <c r="AG112" s="6">
        <f>IF(AD112&lt;0,0,AD112)</f>
        <v>0.32760632408279677</v>
      </c>
      <c r="AH112" s="5">
        <f t="shared" si="2"/>
        <v>0</v>
      </c>
      <c r="AI112" s="6">
        <f t="shared" si="3"/>
        <v>0.32760632408279677</v>
      </c>
      <c r="AJ112" s="6">
        <f>(Table134[[#This Row],[Survived]]-AI112)^2</f>
        <v>0.10732590357904247</v>
      </c>
    </row>
    <row r="113" spans="1:36" x14ac:dyDescent="0.2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Table134[[#This Row],[Age]]/$E$1</f>
        <v>0.2</v>
      </c>
      <c r="J113" s="6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>
        <f>IF(Table134[[#This Row],[Sex]]="male",1,0)</f>
        <v>1</v>
      </c>
      <c r="P113">
        <v>1</v>
      </c>
      <c r="AC113" s="5">
        <f>SUMPRODUCT(Table13[[#This Row],[SibSp]:[Ones]],$R$4:$AA$4)</f>
        <v>-0.68090531403359611</v>
      </c>
      <c r="AD113" s="5">
        <f>SUMPRODUCT(Table13[[#This Row],[SibSp]:[Ones]],$R$5:$AA$5)</f>
        <v>0.26950071174566453</v>
      </c>
      <c r="AE113" s="5">
        <f>SUMPRODUCT(Table13[[#This Row],[SibSp]:[Ones]],$R$6:$AA$6)</f>
        <v>-1.1075632522889614</v>
      </c>
      <c r="AF113" s="6">
        <f>IF(AC113&lt;0,0,AC113)</f>
        <v>0</v>
      </c>
      <c r="AG113" s="6">
        <f>IF(AD113&lt;0,0,AD113)</f>
        <v>0.26950071174566453</v>
      </c>
      <c r="AH113" s="5">
        <f t="shared" si="2"/>
        <v>0</v>
      </c>
      <c r="AI113" s="6">
        <f t="shared" si="3"/>
        <v>0.26950071174566453</v>
      </c>
      <c r="AJ113" s="6">
        <f>(Table134[[#This Row],[Survived]]-AI113)^2</f>
        <v>7.2630633631419764E-2</v>
      </c>
    </row>
    <row r="114" spans="1:36" x14ac:dyDescent="0.2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Table134[[#This Row],[Age]]/$E$1</f>
        <v>0.3</v>
      </c>
      <c r="J114" s="6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>
        <f>IF(Table134[[#This Row],[Sex]]="male",1,0)</f>
        <v>1</v>
      </c>
      <c r="P114">
        <v>1</v>
      </c>
      <c r="AC114" s="5">
        <f>SUMPRODUCT(Table13[[#This Row],[SibSp]:[Ones]],$R$4:$AA$4)</f>
        <v>-0.57449982901805607</v>
      </c>
      <c r="AD114" s="5">
        <f>SUMPRODUCT(Table13[[#This Row],[SibSp]:[Ones]],$R$5:$AA$5)</f>
        <v>0.70376482704833354</v>
      </c>
      <c r="AE114" s="5">
        <f>SUMPRODUCT(Table13[[#This Row],[SibSp]:[Ones]],$R$6:$AA$6)</f>
        <v>-1.4101915634333033</v>
      </c>
      <c r="AF114" s="6">
        <f>IF(AC114&lt;0,0,AC114)</f>
        <v>0</v>
      </c>
      <c r="AG114" s="6">
        <f>IF(AD114&lt;0,0,AD114)</f>
        <v>0.70376482704833354</v>
      </c>
      <c r="AH114" s="5">
        <f t="shared" si="2"/>
        <v>0</v>
      </c>
      <c r="AI114" s="6">
        <f t="shared" si="3"/>
        <v>0.70376482704833354</v>
      </c>
      <c r="AJ114" s="6">
        <f>(Table134[[#This Row],[Survived]]-AI114)^2</f>
        <v>0.49528493179037081</v>
      </c>
    </row>
    <row r="115" spans="1:36" x14ac:dyDescent="0.2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Table134[[#This Row],[Age]]/$E$1</f>
        <v>0.27500000000000002</v>
      </c>
      <c r="J115" s="6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>
        <f>IF(Table134[[#This Row],[Sex]]="male",1,0)</f>
        <v>0</v>
      </c>
      <c r="P115">
        <v>1</v>
      </c>
      <c r="AC115" s="5">
        <f>SUMPRODUCT(Table13[[#This Row],[SibSp]:[Ones]],$R$4:$AA$4)</f>
        <v>0.12765800100291091</v>
      </c>
      <c r="AD115" s="5">
        <f>SUMPRODUCT(Table13[[#This Row],[SibSp]:[Ones]],$R$5:$AA$5)</f>
        <v>0.36583577123035171</v>
      </c>
      <c r="AE115" s="5">
        <f>SUMPRODUCT(Table13[[#This Row],[SibSp]:[Ones]],$R$6:$AA$6)</f>
        <v>-0.59671741777718912</v>
      </c>
      <c r="AF115" s="6">
        <f>IF(AC115&lt;0,0,AC115)</f>
        <v>0.12765800100291091</v>
      </c>
      <c r="AG115" s="6">
        <f>IF(AD115&lt;0,0,AD115)</f>
        <v>0.36583577123035171</v>
      </c>
      <c r="AH115" s="5">
        <f t="shared" si="2"/>
        <v>0</v>
      </c>
      <c r="AI115" s="6">
        <f t="shared" si="3"/>
        <v>0.49349377223326263</v>
      </c>
      <c r="AJ115" s="6">
        <f>(Table134[[#This Row],[Survived]]-AI115)^2</f>
        <v>0.25654855876649002</v>
      </c>
    </row>
    <row r="116" spans="1:36" x14ac:dyDescent="0.2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Table134[[#This Row],[Age]]/$E$1</f>
        <v>0.3</v>
      </c>
      <c r="J116" s="6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>
        <f>IF(Table134[[#This Row],[Sex]]="male",1,0)</f>
        <v>0</v>
      </c>
      <c r="P116">
        <v>1</v>
      </c>
      <c r="AC116" s="5">
        <f>SUMPRODUCT(Table13[[#This Row],[SibSp]:[Ones]],$R$4:$AA$4)</f>
        <v>0.14798821504190257</v>
      </c>
      <c r="AD116" s="5">
        <f>SUMPRODUCT(Table13[[#This Row],[SibSp]:[Ones]],$R$5:$AA$5)</f>
        <v>0.28547193591278636</v>
      </c>
      <c r="AE116" s="5">
        <f>SUMPRODUCT(Table13[[#This Row],[SibSp]:[Ones]],$R$6:$AA$6)</f>
        <v>-0.6031277774786431</v>
      </c>
      <c r="AF116" s="6">
        <f>IF(AC116&lt;0,0,AC116)</f>
        <v>0.14798821504190257</v>
      </c>
      <c r="AG116" s="6">
        <f>IF(AD116&lt;0,0,AD116)</f>
        <v>0.28547193591278636</v>
      </c>
      <c r="AH116" s="5">
        <f t="shared" si="2"/>
        <v>0</v>
      </c>
      <c r="AI116" s="6">
        <f t="shared" si="3"/>
        <v>0.43346015095468893</v>
      </c>
      <c r="AJ116" s="6">
        <f>(Table134[[#This Row],[Survived]]-AI116)^2</f>
        <v>0.32096740055628387</v>
      </c>
    </row>
    <row r="117" spans="1:36" x14ac:dyDescent="0.2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Table134[[#This Row],[Age]]/$E$1</f>
        <v>0.23749999999999999</v>
      </c>
      <c r="J117" s="6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>
        <f>IF(Table134[[#This Row],[Sex]]="male",1,0)</f>
        <v>1</v>
      </c>
      <c r="P117">
        <v>1</v>
      </c>
      <c r="AC117" s="5">
        <f>SUMPRODUCT(Table13[[#This Row],[SibSp]:[Ones]],$R$4:$AA$4)</f>
        <v>-0.57929791671118913</v>
      </c>
      <c r="AD117" s="5">
        <f>SUMPRODUCT(Table13[[#This Row],[SibSp]:[Ones]],$R$5:$AA$5)</f>
        <v>0.18966565710950822</v>
      </c>
      <c r="AE117" s="5">
        <f>SUMPRODUCT(Table13[[#This Row],[SibSp]:[Ones]],$R$6:$AA$6)</f>
        <v>-1.104274166550391</v>
      </c>
      <c r="AF117" s="6">
        <f>IF(AC117&lt;0,0,AC117)</f>
        <v>0</v>
      </c>
      <c r="AG117" s="6">
        <f>IF(AD117&lt;0,0,AD117)</f>
        <v>0.18966565710950822</v>
      </c>
      <c r="AH117" s="5">
        <f t="shared" si="2"/>
        <v>0</v>
      </c>
      <c r="AI117" s="6">
        <f t="shared" si="3"/>
        <v>0.18966565710950822</v>
      </c>
      <c r="AJ117" s="6">
        <f>(Table134[[#This Row],[Survived]]-AI117)^2</f>
        <v>3.5973061486781546E-2</v>
      </c>
    </row>
    <row r="118" spans="1:36" x14ac:dyDescent="0.2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Table134[[#This Row],[Age]]/$E$1</f>
        <v>0.22500000000000001</v>
      </c>
      <c r="J118" s="6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>
        <f>IF(Table134[[#This Row],[Sex]]="male",1,0)</f>
        <v>1</v>
      </c>
      <c r="P118">
        <v>1</v>
      </c>
      <c r="AC118" s="5">
        <f>SUMPRODUCT(Table13[[#This Row],[SibSp]:[Ones]],$R$4:$AA$4)</f>
        <v>-0.2327113896086575</v>
      </c>
      <c r="AD118" s="5">
        <f>SUMPRODUCT(Table13[[#This Row],[SibSp]:[Ones]],$R$5:$AA$5)</f>
        <v>0.27371050206724484</v>
      </c>
      <c r="AE118" s="5">
        <f>SUMPRODUCT(Table13[[#This Row],[SibSp]:[Ones]],$R$6:$AA$6)</f>
        <v>-0.55677250399893286</v>
      </c>
      <c r="AF118" s="6">
        <f>IF(AC118&lt;0,0,AC118)</f>
        <v>0</v>
      </c>
      <c r="AG118" s="6">
        <f>IF(AD118&lt;0,0,AD118)</f>
        <v>0.27371050206724484</v>
      </c>
      <c r="AH118" s="5">
        <f t="shared" si="2"/>
        <v>0</v>
      </c>
      <c r="AI118" s="6">
        <f t="shared" si="3"/>
        <v>0.27371050206724484</v>
      </c>
      <c r="AJ118" s="6">
        <f>(Table134[[#This Row],[Survived]]-AI118)^2</f>
        <v>7.4917438941903239E-2</v>
      </c>
    </row>
    <row r="119" spans="1:36" x14ac:dyDescent="0.2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Table134[[#This Row],[Age]]/$E$1</f>
        <v>0.23749999999999999</v>
      </c>
      <c r="J119" s="6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>
        <f>IF(Table134[[#This Row],[Sex]]="male",1,0)</f>
        <v>1</v>
      </c>
      <c r="P119">
        <v>1</v>
      </c>
      <c r="AC119" s="5">
        <f>SUMPRODUCT(Table13[[#This Row],[SibSp]:[Ones]],$R$4:$AA$4)</f>
        <v>-0.28789300381530963</v>
      </c>
      <c r="AD119" s="5">
        <f>SUMPRODUCT(Table13[[#This Row],[SibSp]:[Ones]],$R$5:$AA$5)</f>
        <v>0.23601505357943708</v>
      </c>
      <c r="AE119" s="5">
        <f>SUMPRODUCT(Table13[[#This Row],[SibSp]:[Ones]],$R$6:$AA$6)</f>
        <v>-0.55914741262702561</v>
      </c>
      <c r="AF119" s="6">
        <f>IF(AC119&lt;0,0,AC119)</f>
        <v>0</v>
      </c>
      <c r="AG119" s="6">
        <f>IF(AD119&lt;0,0,AD119)</f>
        <v>0.23601505357943708</v>
      </c>
      <c r="AH119" s="5">
        <f t="shared" si="2"/>
        <v>0</v>
      </c>
      <c r="AI119" s="6">
        <f t="shared" si="3"/>
        <v>0.23601505357943708</v>
      </c>
      <c r="AJ119" s="6">
        <f>(Table134[[#This Row],[Survived]]-AI119)^2</f>
        <v>5.5703105516104558E-2</v>
      </c>
    </row>
    <row r="120" spans="1:36" x14ac:dyDescent="0.2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Table134[[#This Row],[Age]]/$E$1</f>
        <v>0.33750000000000002</v>
      </c>
      <c r="J120" s="6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>
        <f>IF(Table134[[#This Row],[Sex]]="male",1,0)</f>
        <v>1</v>
      </c>
      <c r="P120">
        <v>1</v>
      </c>
      <c r="AC120" s="5">
        <f>SUMPRODUCT(Table13[[#This Row],[SibSp]:[Ones]],$R$4:$AA$4)</f>
        <v>-0.56871401576936476</v>
      </c>
      <c r="AD120" s="5">
        <f>SUMPRODUCT(Table13[[#This Row],[SibSp]:[Ones]],$R$5:$AA$5)</f>
        <v>0.12910241823627544</v>
      </c>
      <c r="AE120" s="5">
        <f>SUMPRODUCT(Table13[[#This Row],[SibSp]:[Ones]],$R$6:$AA$6)</f>
        <v>-1.079852135818119</v>
      </c>
      <c r="AF120" s="6">
        <f>IF(AC120&lt;0,0,AC120)</f>
        <v>0</v>
      </c>
      <c r="AG120" s="6">
        <f>IF(AD120&lt;0,0,AD120)</f>
        <v>0.12910241823627544</v>
      </c>
      <c r="AH120" s="5">
        <f t="shared" si="2"/>
        <v>0</v>
      </c>
      <c r="AI120" s="6">
        <f t="shared" si="3"/>
        <v>0.12910241823627544</v>
      </c>
      <c r="AJ120" s="6">
        <f>(Table134[[#This Row],[Survived]]-AI120)^2</f>
        <v>0.75846259792190329</v>
      </c>
    </row>
    <row r="121" spans="1:36" x14ac:dyDescent="0.2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Table134[[#This Row],[Age]]/$E$1</f>
        <v>0.1125</v>
      </c>
      <c r="J121" s="6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>
        <f>IF(Table134[[#This Row],[Sex]]="male",1,0)</f>
        <v>0</v>
      </c>
      <c r="P121">
        <v>1</v>
      </c>
      <c r="AC121" s="5">
        <f>SUMPRODUCT(Table13[[#This Row],[SibSp]:[Ones]],$R$4:$AA$4)</f>
        <v>-8.8761428940327639E-2</v>
      </c>
      <c r="AD121" s="5">
        <f>SUMPRODUCT(Table13[[#This Row],[SibSp]:[Ones]],$R$5:$AA$5)</f>
        <v>0.44515850663160322</v>
      </c>
      <c r="AE121" s="5">
        <f>SUMPRODUCT(Table13[[#This Row],[SibSp]:[Ones]],$R$6:$AA$6)</f>
        <v>-0.37009758748165772</v>
      </c>
      <c r="AF121" s="6">
        <f>IF(AC121&lt;0,0,AC121)</f>
        <v>0</v>
      </c>
      <c r="AG121" s="6">
        <f>IF(AD121&lt;0,0,AD121)</f>
        <v>0.44515850663160322</v>
      </c>
      <c r="AH121" s="5">
        <f t="shared" si="2"/>
        <v>0</v>
      </c>
      <c r="AI121" s="6">
        <f t="shared" si="3"/>
        <v>0.44515850663160322</v>
      </c>
      <c r="AJ121" s="6">
        <f>(Table134[[#This Row],[Survived]]-AI121)^2</f>
        <v>0.19816609602647914</v>
      </c>
    </row>
    <row r="122" spans="1:36" x14ac:dyDescent="0.2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Table134[[#This Row],[Age]]/$E$1</f>
        <v>0.45624999999999999</v>
      </c>
      <c r="J122" s="6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>
        <f>IF(Table134[[#This Row],[Sex]]="male",1,0)</f>
        <v>1</v>
      </c>
      <c r="P122">
        <v>1</v>
      </c>
      <c r="AC122" s="5">
        <f>SUMPRODUCT(Table13[[#This Row],[SibSp]:[Ones]],$R$4:$AA$4)</f>
        <v>-0.18153435610352991</v>
      </c>
      <c r="AD122" s="5">
        <f>SUMPRODUCT(Table13[[#This Row],[SibSp]:[Ones]],$R$5:$AA$5)</f>
        <v>0.10278403535153235</v>
      </c>
      <c r="AE122" s="5">
        <f>SUMPRODUCT(Table13[[#This Row],[SibSp]:[Ones]],$R$6:$AA$6)</f>
        <v>-0.53653312209139215</v>
      </c>
      <c r="AF122" s="6">
        <f>IF(AC122&lt;0,0,AC122)</f>
        <v>0</v>
      </c>
      <c r="AG122" s="6">
        <f>IF(AD122&lt;0,0,AD122)</f>
        <v>0.10278403535153235</v>
      </c>
      <c r="AH122" s="5">
        <f t="shared" si="2"/>
        <v>0</v>
      </c>
      <c r="AI122" s="6">
        <f t="shared" si="3"/>
        <v>0.10278403535153235</v>
      </c>
      <c r="AJ122" s="6">
        <f>(Table134[[#This Row],[Survived]]-AI122)^2</f>
        <v>1.0564557923145052E-2</v>
      </c>
    </row>
    <row r="123" spans="1:36" x14ac:dyDescent="0.2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Table134[[#This Row],[Age]]/$E$1</f>
        <v>0.52500000000000002</v>
      </c>
      <c r="J123" s="6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>
        <f>IF(Table134[[#This Row],[Sex]]="male",1,0)</f>
        <v>1</v>
      </c>
      <c r="P123">
        <v>1</v>
      </c>
      <c r="AC123" s="5">
        <f>SUMPRODUCT(Table13[[#This Row],[SibSp]:[Ones]],$R$4:$AA$4)</f>
        <v>-8.2224787975187091E-3</v>
      </c>
      <c r="AD123" s="5">
        <f>SUMPRODUCT(Table13[[#This Row],[SibSp]:[Ones]],$R$5:$AA$5)</f>
        <v>-1.6728272280168488E-2</v>
      </c>
      <c r="AE123" s="5">
        <f>SUMPRODUCT(Table13[[#This Row],[SibSp]:[Ones]],$R$6:$AA$6)</f>
        <v>-0.61268835458932813</v>
      </c>
      <c r="AF123" s="6">
        <f>IF(AC123&lt;0,0,AC123)</f>
        <v>0</v>
      </c>
      <c r="AG123" s="6">
        <f>IF(AD123&lt;0,0,AD123)</f>
        <v>0</v>
      </c>
      <c r="AH123" s="5">
        <f t="shared" si="2"/>
        <v>0</v>
      </c>
      <c r="AI123" s="6">
        <f t="shared" si="3"/>
        <v>0</v>
      </c>
      <c r="AJ123" s="6">
        <f>(Table134[[#This Row],[Survived]]-AI123)^2</f>
        <v>0</v>
      </c>
    </row>
    <row r="124" spans="1:36" x14ac:dyDescent="0.2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Table134[[#This Row],[Age]]/$E$1</f>
        <v>0.63749999999999996</v>
      </c>
      <c r="J124" s="6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>
        <f>IF(Table134[[#This Row],[Sex]]="male",1,0)</f>
        <v>1</v>
      </c>
      <c r="P124">
        <v>1</v>
      </c>
      <c r="AC124" s="5">
        <f>SUMPRODUCT(Table13[[#This Row],[SibSp]:[Ones]],$R$4:$AA$4)</f>
        <v>7.9512268438370101E-2</v>
      </c>
      <c r="AD124" s="5">
        <f>SUMPRODUCT(Table13[[#This Row],[SibSp]:[Ones]],$R$5:$AA$5)</f>
        <v>-0.12842287340716507</v>
      </c>
      <c r="AE124" s="5">
        <f>SUMPRODUCT(Table13[[#This Row],[SibSp]:[Ones]],$R$6:$AA$6)</f>
        <v>-0.6132892674570054</v>
      </c>
      <c r="AF124" s="6">
        <f>IF(AC124&lt;0,0,AC124)</f>
        <v>7.9512268438370101E-2</v>
      </c>
      <c r="AG124" s="6">
        <f>IF(AD124&lt;0,0,AD124)</f>
        <v>0</v>
      </c>
      <c r="AH124" s="5">
        <f t="shared" si="2"/>
        <v>0</v>
      </c>
      <c r="AI124" s="6">
        <f t="shared" si="3"/>
        <v>7.9512268438370101E-2</v>
      </c>
      <c r="AJ124" s="6">
        <f>(Table134[[#This Row],[Survived]]-AI124)^2</f>
        <v>6.322200832215426E-3</v>
      </c>
    </row>
    <row r="125" spans="1:36" x14ac:dyDescent="0.2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Table134[[#This Row],[Age]]/$E$1</f>
        <v>0.27500000000000002</v>
      </c>
      <c r="J125" s="6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>
        <f>IF(Table134[[#This Row],[Sex]]="male",1,0)</f>
        <v>0</v>
      </c>
      <c r="P125">
        <v>1</v>
      </c>
      <c r="AC125" s="5">
        <f>SUMPRODUCT(Table13[[#This Row],[SibSp]:[Ones]],$R$4:$AA$4)</f>
        <v>0.31924326553972487</v>
      </c>
      <c r="AD125" s="5">
        <f>SUMPRODUCT(Table13[[#This Row],[SibSp]:[Ones]],$R$5:$AA$5)</f>
        <v>0.69529034014278335</v>
      </c>
      <c r="AE125" s="5">
        <f>SUMPRODUCT(Table13[[#This Row],[SibSp]:[Ones]],$R$6:$AA$6)</f>
        <v>-0.63155087785355024</v>
      </c>
      <c r="AF125" s="6">
        <f>IF(AC125&lt;0,0,AC125)</f>
        <v>0.31924326553972487</v>
      </c>
      <c r="AG125" s="6">
        <f>IF(AD125&lt;0,0,AD125)</f>
        <v>0.69529034014278335</v>
      </c>
      <c r="AH125" s="5">
        <f t="shared" si="2"/>
        <v>0</v>
      </c>
      <c r="AI125" s="6">
        <f t="shared" si="3"/>
        <v>1.0145336056825083</v>
      </c>
      <c r="AJ125" s="6">
        <f>(Table134[[#This Row],[Survived]]-AI125)^2</f>
        <v>2.1122569413463689E-4</v>
      </c>
    </row>
    <row r="126" spans="1:36" x14ac:dyDescent="0.2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Table134[[#This Row],[Age]]/$E$1</f>
        <v>0.69374999999999998</v>
      </c>
      <c r="J126" s="6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>
        <f>IF(Table134[[#This Row],[Sex]]="male",1,0)</f>
        <v>1</v>
      </c>
      <c r="P126">
        <v>1</v>
      </c>
      <c r="AC126" s="5">
        <f>SUMPRODUCT(Table13[[#This Row],[SibSp]:[Ones]],$R$4:$AA$4)</f>
        <v>-0.29724145682876146</v>
      </c>
      <c r="AD126" s="5">
        <f>SUMPRODUCT(Table13[[#This Row],[SibSp]:[Ones]],$R$5:$AA$5)</f>
        <v>-0.21962309424440873</v>
      </c>
      <c r="AE126" s="5">
        <f>SUMPRODUCT(Table13[[#This Row],[SibSp]:[Ones]],$R$6:$AA$6)</f>
        <v>-1.1181964158959623</v>
      </c>
      <c r="AF126" s="6">
        <f>IF(AC126&lt;0,0,AC126)</f>
        <v>0</v>
      </c>
      <c r="AG126" s="6">
        <f>IF(AD126&lt;0,0,AD126)</f>
        <v>0</v>
      </c>
      <c r="AH126" s="5">
        <f t="shared" si="2"/>
        <v>0</v>
      </c>
      <c r="AI126" s="6">
        <f t="shared" si="3"/>
        <v>0</v>
      </c>
      <c r="AJ126" s="6">
        <f>(Table134[[#This Row],[Survived]]-AI126)^2</f>
        <v>0</v>
      </c>
    </row>
    <row r="127" spans="1:36" x14ac:dyDescent="0.2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Table134[[#This Row],[Age]]/$E$1</f>
        <v>0.50624999999999998</v>
      </c>
      <c r="J127" s="6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>
        <f>IF(Table134[[#This Row],[Sex]]="male",1,0)</f>
        <v>1</v>
      </c>
      <c r="P127">
        <v>1</v>
      </c>
      <c r="AC127" s="5">
        <f>SUMPRODUCT(Table13[[#This Row],[SibSp]:[Ones]],$R$4:$AA$4)</f>
        <v>-0.55600833479664657</v>
      </c>
      <c r="AD127" s="5">
        <f>SUMPRODUCT(Table13[[#This Row],[SibSp]:[Ones]],$R$5:$AA$5)</f>
        <v>1.2188956788776406E-2</v>
      </c>
      <c r="AE127" s="5">
        <f>SUMPRODUCT(Table13[[#This Row],[SibSp]:[Ones]],$R$6:$AA$6)</f>
        <v>-1.0003788323842457</v>
      </c>
      <c r="AF127" s="6">
        <f>IF(AC127&lt;0,0,AC127)</f>
        <v>0</v>
      </c>
      <c r="AG127" s="6">
        <f>IF(AD127&lt;0,0,AD127)</f>
        <v>1.2188956788776406E-2</v>
      </c>
      <c r="AH127" s="5">
        <f t="shared" si="2"/>
        <v>0</v>
      </c>
      <c r="AI127" s="6">
        <f t="shared" si="3"/>
        <v>1.2188956788776406E-2</v>
      </c>
      <c r="AJ127" s="6">
        <f>(Table134[[#This Row],[Survived]]-AI127)^2</f>
        <v>1.4857066759865842E-4</v>
      </c>
    </row>
    <row r="128" spans="1:36" x14ac:dyDescent="0.2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Table134[[#This Row],[Age]]/$E$1</f>
        <v>0.63749999999999996</v>
      </c>
      <c r="J128" s="6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>
        <f>IF(Table134[[#This Row],[Sex]]="male",1,0)</f>
        <v>1</v>
      </c>
      <c r="P128">
        <v>1</v>
      </c>
      <c r="AC128" s="5">
        <f>SUMPRODUCT(Table13[[#This Row],[SibSp]:[Ones]],$R$4:$AA$4)</f>
        <v>-0.34967444379328538</v>
      </c>
      <c r="AD128" s="5">
        <f>SUMPRODUCT(Table13[[#This Row],[SibSp]:[Ones]],$R$5:$AA$5)</f>
        <v>0.3775020251716078</v>
      </c>
      <c r="AE128" s="5">
        <f>SUMPRODUCT(Table13[[#This Row],[SibSp]:[Ones]],$R$6:$AA$6)</f>
        <v>-1.250972863901733</v>
      </c>
      <c r="AF128" s="6">
        <f>IF(AC128&lt;0,0,AC128)</f>
        <v>0</v>
      </c>
      <c r="AG128" s="6">
        <f>IF(AD128&lt;0,0,AD128)</f>
        <v>0.3775020251716078</v>
      </c>
      <c r="AH128" s="5">
        <f t="shared" si="2"/>
        <v>0</v>
      </c>
      <c r="AI128" s="6">
        <f t="shared" si="3"/>
        <v>0.3775020251716078</v>
      </c>
      <c r="AJ128" s="6">
        <f>(Table134[[#This Row],[Survived]]-AI128)^2</f>
        <v>0.14250777900866521</v>
      </c>
    </row>
    <row r="129" spans="1:36" x14ac:dyDescent="0.2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Table134[[#This Row],[Age]]/$E$1</f>
        <v>0.2</v>
      </c>
      <c r="J129" s="6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>
        <f>IF(Table134[[#This Row],[Sex]]="male",1,0)</f>
        <v>0</v>
      </c>
      <c r="P129">
        <v>1</v>
      </c>
      <c r="AC129" s="5">
        <f>SUMPRODUCT(Table13[[#This Row],[SibSp]:[Ones]],$R$4:$AA$4)</f>
        <v>0.13046807796603474</v>
      </c>
      <c r="AD129" s="5">
        <f>SUMPRODUCT(Table13[[#This Row],[SibSp]:[Ones]],$R$5:$AA$5)</f>
        <v>0.40635516344267852</v>
      </c>
      <c r="AE129" s="5">
        <f>SUMPRODUCT(Table13[[#This Row],[SibSp]:[Ones]],$R$6:$AA$6)</f>
        <v>-0.65627195983218289</v>
      </c>
      <c r="AF129" s="6">
        <f>IF(AC129&lt;0,0,AC129)</f>
        <v>0.13046807796603474</v>
      </c>
      <c r="AG129" s="6">
        <f>IF(AD129&lt;0,0,AD129)</f>
        <v>0.40635516344267852</v>
      </c>
      <c r="AH129" s="5">
        <f t="shared" si="2"/>
        <v>0</v>
      </c>
      <c r="AI129" s="6">
        <f t="shared" si="3"/>
        <v>0.53682324140871329</v>
      </c>
      <c r="AJ129" s="6">
        <f>(Table134[[#This Row],[Survived]]-AI129)^2</f>
        <v>0.21453270969913107</v>
      </c>
    </row>
    <row r="130" spans="1:36" x14ac:dyDescent="0.2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Table134[[#This Row],[Age]]/$E$1</f>
        <v>0.375</v>
      </c>
      <c r="J130" s="6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>
        <f>IF(Table134[[#This Row],[Sex]]="male",1,0)</f>
        <v>1</v>
      </c>
      <c r="P130">
        <v>1</v>
      </c>
      <c r="AC130" s="5">
        <f>SUMPRODUCT(Table13[[#This Row],[SibSp]:[Ones]],$R$4:$AA$4)</f>
        <v>-0.54131343596141357</v>
      </c>
      <c r="AD130" s="5">
        <f>SUMPRODUCT(Table13[[#This Row],[SibSp]:[Ones]],$R$5:$AA$5)</f>
        <v>9.3314641282404853E-2</v>
      </c>
      <c r="AE130" s="5">
        <f>SUMPRODUCT(Table13[[#This Row],[SibSp]:[Ones]],$R$6:$AA$6)</f>
        <v>-1.0906298207099123</v>
      </c>
      <c r="AF130" s="6">
        <f>IF(AC130&lt;0,0,AC130)</f>
        <v>0</v>
      </c>
      <c r="AG130" s="6">
        <f>IF(AD130&lt;0,0,AD130)</f>
        <v>9.3314641282404853E-2</v>
      </c>
      <c r="AH130" s="5">
        <f t="shared" si="2"/>
        <v>0</v>
      </c>
      <c r="AI130" s="6">
        <f t="shared" si="3"/>
        <v>9.3314641282404853E-2</v>
      </c>
      <c r="AJ130" s="6">
        <f>(Table134[[#This Row],[Survived]]-AI130)^2</f>
        <v>8.7076222776638953E-3</v>
      </c>
    </row>
    <row r="131" spans="1:36" x14ac:dyDescent="0.2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Table134[[#This Row],[Age]]/$E$1</f>
        <v>0.55000000000000004</v>
      </c>
      <c r="J131" s="6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>
        <f>IF(Table134[[#This Row],[Sex]]="male",1,0)</f>
        <v>1</v>
      </c>
      <c r="P131">
        <v>1</v>
      </c>
      <c r="AC131" s="5">
        <f>SUMPRODUCT(Table13[[#This Row],[SibSp]:[Ones]],$R$4:$AA$4)</f>
        <v>-0.4818467923923645</v>
      </c>
      <c r="AD131" s="5">
        <f>SUMPRODUCT(Table13[[#This Row],[SibSp]:[Ones]],$R$5:$AA$5)</f>
        <v>-4.1371123408616817E-2</v>
      </c>
      <c r="AE131" s="5">
        <f>SUMPRODUCT(Table13[[#This Row],[SibSp]:[Ones]],$R$6:$AA$6)</f>
        <v>-1.1520930093649324</v>
      </c>
      <c r="AF131" s="6">
        <f>IF(AC131&lt;0,0,AC131)</f>
        <v>0</v>
      </c>
      <c r="AG131" s="6">
        <f>IF(AD131&lt;0,0,AD131)</f>
        <v>0</v>
      </c>
      <c r="AH131" s="5">
        <f t="shared" si="2"/>
        <v>0</v>
      </c>
      <c r="AI131" s="6">
        <f t="shared" si="3"/>
        <v>0</v>
      </c>
      <c r="AJ131" s="6">
        <f>(Table134[[#This Row],[Survived]]-AI131)^2</f>
        <v>0</v>
      </c>
    </row>
    <row r="132" spans="1:36" x14ac:dyDescent="0.2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Table134[[#This Row],[Age]]/$E$1</f>
        <v>0.5</v>
      </c>
      <c r="J132" s="6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>
        <f>IF(Table134[[#This Row],[Sex]]="male",1,0)</f>
        <v>0</v>
      </c>
      <c r="P132">
        <v>1</v>
      </c>
      <c r="AC132" s="5">
        <f>SUMPRODUCT(Table13[[#This Row],[SibSp]:[Ones]],$R$4:$AA$4)</f>
        <v>0.70835325417098827</v>
      </c>
      <c r="AD132" s="5">
        <f>SUMPRODUCT(Table13[[#This Row],[SibSp]:[Ones]],$R$5:$AA$5)</f>
        <v>0.18985104989313861</v>
      </c>
      <c r="AE132" s="5">
        <f>SUMPRODUCT(Table13[[#This Row],[SibSp]:[Ones]],$R$6:$AA$6)</f>
        <v>-0.18160577910516168</v>
      </c>
      <c r="AF132" s="6">
        <f>IF(AC132&lt;0,0,AC132)</f>
        <v>0.70835325417098827</v>
      </c>
      <c r="AG132" s="6">
        <f>IF(AD132&lt;0,0,AD132)</f>
        <v>0.18985104989313861</v>
      </c>
      <c r="AH132" s="5">
        <f t="shared" si="2"/>
        <v>0</v>
      </c>
      <c r="AI132" s="6">
        <f t="shared" si="3"/>
        <v>0.89820430406412688</v>
      </c>
      <c r="AJ132" s="6">
        <f>(Table134[[#This Row],[Survived]]-AI132)^2</f>
        <v>1.0362363711068735E-2</v>
      </c>
    </row>
    <row r="133" spans="1:36" x14ac:dyDescent="0.2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Table134[[#This Row],[Age]]/$E$1</f>
        <v>0.32500000000000001</v>
      </c>
      <c r="J133" s="6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>
        <f>IF(Table134[[#This Row],[Sex]]="male",1,0)</f>
        <v>1</v>
      </c>
      <c r="P133">
        <v>1</v>
      </c>
      <c r="AC133" s="5">
        <f>SUMPRODUCT(Table13[[#This Row],[SibSp]:[Ones]],$R$4:$AA$4)</f>
        <v>-0.57817629106550594</v>
      </c>
      <c r="AD133" s="5">
        <f>SUMPRODUCT(Table13[[#This Row],[SibSp]:[Ones]],$R$5:$AA$5)</f>
        <v>0.14128902358462614</v>
      </c>
      <c r="AE133" s="5">
        <f>SUMPRODUCT(Table13[[#This Row],[SibSp]:[Ones]],$R$6:$AA$6)</f>
        <v>-1.07814496826527</v>
      </c>
      <c r="AF133" s="6">
        <f>IF(AC133&lt;0,0,AC133)</f>
        <v>0</v>
      </c>
      <c r="AG133" s="6">
        <f>IF(AD133&lt;0,0,AD133)</f>
        <v>0.14128902358462614</v>
      </c>
      <c r="AH133" s="5">
        <f t="shared" ref="AH133:AH196" si="4">IF(AE133&lt;0,0,AE133)</f>
        <v>0</v>
      </c>
      <c r="AI133" s="6">
        <f t="shared" ref="AI133:AI196" si="5">AF133+AG133+AH133</f>
        <v>0.14128902358462614</v>
      </c>
      <c r="AJ133" s="6">
        <f>(Table134[[#This Row],[Survived]]-AI133)^2</f>
        <v>1.9962588185497041E-2</v>
      </c>
    </row>
    <row r="134" spans="1:36" x14ac:dyDescent="0.2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Table134[[#This Row],[Age]]/$E$1</f>
        <v>0.21249999999999999</v>
      </c>
      <c r="J134" s="6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>
        <f>IF(Table134[[#This Row],[Sex]]="male",1,0)</f>
        <v>1</v>
      </c>
      <c r="P134">
        <v>1</v>
      </c>
      <c r="AC134" s="5">
        <f>SUMPRODUCT(Table13[[#This Row],[SibSp]:[Ones]],$R$4:$AA$4)</f>
        <v>-0.66876210152800863</v>
      </c>
      <c r="AD134" s="5">
        <f>SUMPRODUCT(Table13[[#This Row],[SibSp]:[Ones]],$R$5:$AA$5)</f>
        <v>0.25521545336570589</v>
      </c>
      <c r="AE134" s="5">
        <f>SUMPRODUCT(Table13[[#This Row],[SibSp]:[Ones]],$R$6:$AA$6)</f>
        <v>-1.0938950792318352</v>
      </c>
      <c r="AF134" s="6">
        <f>IF(AC134&lt;0,0,AC134)</f>
        <v>0</v>
      </c>
      <c r="AG134" s="6">
        <f>IF(AD134&lt;0,0,AD134)</f>
        <v>0.25521545336570589</v>
      </c>
      <c r="AH134" s="5">
        <f t="shared" si="4"/>
        <v>0</v>
      </c>
      <c r="AI134" s="6">
        <f t="shared" si="5"/>
        <v>0.25521545336570589</v>
      </c>
      <c r="AJ134" s="6">
        <f>(Table134[[#This Row],[Survived]]-AI134)^2</f>
        <v>6.5134927636662801E-2</v>
      </c>
    </row>
    <row r="135" spans="1:36" x14ac:dyDescent="0.2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Table134[[#This Row],[Age]]/$E$1</f>
        <v>1.2500000000000001E-2</v>
      </c>
      <c r="J135" s="6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>
        <f>IF(Table134[[#This Row],[Sex]]="male",1,0)</f>
        <v>1</v>
      </c>
      <c r="P135">
        <v>1</v>
      </c>
      <c r="AC135" s="5">
        <f>SUMPRODUCT(Table13[[#This Row],[SibSp]:[Ones]],$R$4:$AA$4)</f>
        <v>-0.80777227094323367</v>
      </c>
      <c r="AD135" s="5">
        <f>SUMPRODUCT(Table13[[#This Row],[SibSp]:[Ones]],$R$5:$AA$5)</f>
        <v>0.19972188243739597</v>
      </c>
      <c r="AE135" s="5">
        <f>SUMPRODUCT(Table13[[#This Row],[SibSp]:[Ones]],$R$6:$AA$6)</f>
        <v>-0.65864838625566591</v>
      </c>
      <c r="AF135" s="6">
        <f>IF(AC135&lt;0,0,AC135)</f>
        <v>0</v>
      </c>
      <c r="AG135" s="6">
        <f>IF(AD135&lt;0,0,AD135)</f>
        <v>0.19972188243739597</v>
      </c>
      <c r="AH135" s="5">
        <f t="shared" si="4"/>
        <v>0</v>
      </c>
      <c r="AI135" s="6">
        <f t="shared" si="5"/>
        <v>0.19972188243739597</v>
      </c>
      <c r="AJ135" s="6">
        <f>(Table134[[#This Row],[Survived]]-AI135)^2</f>
        <v>3.9888830324337016E-2</v>
      </c>
    </row>
    <row r="136" spans="1:36" x14ac:dyDescent="0.2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Table134[[#This Row],[Age]]/$E$1</f>
        <v>0.1125</v>
      </c>
      <c r="J136" s="6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>
        <f>IF(Table134[[#This Row],[Sex]]="male",1,0)</f>
        <v>1</v>
      </c>
      <c r="P136">
        <v>1</v>
      </c>
      <c r="AC136" s="5">
        <f>SUMPRODUCT(Table13[[#This Row],[SibSp]:[Ones]],$R$4:$AA$4)</f>
        <v>-0.87265127807080578</v>
      </c>
      <c r="AD136" s="5">
        <f>SUMPRODUCT(Table13[[#This Row],[SibSp]:[Ones]],$R$5:$AA$5)</f>
        <v>0.41061255117465251</v>
      </c>
      <c r="AE136" s="5">
        <f>SUMPRODUCT(Table13[[#This Row],[SibSp]:[Ones]],$R$6:$AA$6)</f>
        <v>-1.0531677947541893</v>
      </c>
      <c r="AF136" s="6">
        <f>IF(AC136&lt;0,0,AC136)</f>
        <v>0</v>
      </c>
      <c r="AG136" s="6">
        <f>IF(AD136&lt;0,0,AD136)</f>
        <v>0.41061255117465251</v>
      </c>
      <c r="AH136" s="5">
        <f t="shared" si="4"/>
        <v>0</v>
      </c>
      <c r="AI136" s="6">
        <f t="shared" si="5"/>
        <v>0.41061255117465251</v>
      </c>
      <c r="AJ136" s="6">
        <f>(Table134[[#This Row],[Survived]]-AI136)^2</f>
        <v>0.34737756483285154</v>
      </c>
    </row>
    <row r="137" spans="1:36" x14ac:dyDescent="0.2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Table134[[#This Row],[Age]]/$E$1</f>
        <v>0.5625</v>
      </c>
      <c r="J137" s="6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>
        <f>IF(Table134[[#This Row],[Sex]]="male",1,0)</f>
        <v>0</v>
      </c>
      <c r="P137">
        <v>1</v>
      </c>
      <c r="AC137" s="5">
        <f>SUMPRODUCT(Table13[[#This Row],[SibSp]:[Ones]],$R$4:$AA$4)</f>
        <v>0.14334524692046458</v>
      </c>
      <c r="AD137" s="5">
        <f>SUMPRODUCT(Table13[[#This Row],[SibSp]:[Ones]],$R$5:$AA$5)</f>
        <v>0.10384860674952762</v>
      </c>
      <c r="AE137" s="5">
        <f>SUMPRODUCT(Table13[[#This Row],[SibSp]:[Ones]],$R$6:$AA$6)</f>
        <v>-0.28070120371527979</v>
      </c>
      <c r="AF137" s="6">
        <f>IF(AC137&lt;0,0,AC137)</f>
        <v>0.14334524692046458</v>
      </c>
      <c r="AG137" s="6">
        <f>IF(AD137&lt;0,0,AD137)</f>
        <v>0.10384860674952762</v>
      </c>
      <c r="AH137" s="5">
        <f t="shared" si="4"/>
        <v>0</v>
      </c>
      <c r="AI137" s="6">
        <f t="shared" si="5"/>
        <v>0.24719385366999219</v>
      </c>
      <c r="AJ137" s="6">
        <f>(Table134[[#This Row],[Survived]]-AI137)^2</f>
        <v>6.1104801292221511E-2</v>
      </c>
    </row>
    <row r="138" spans="1:36" x14ac:dyDescent="0.2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Table134[[#This Row],[Age]]/$E$1</f>
        <v>0.35</v>
      </c>
      <c r="J138" s="6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>
        <f>IF(Table134[[#This Row],[Sex]]="male",1,0)</f>
        <v>1</v>
      </c>
      <c r="P138">
        <v>1</v>
      </c>
      <c r="AC138" s="5">
        <f>SUMPRODUCT(Table13[[#This Row],[SibSp]:[Ones]],$R$4:$AA$4)</f>
        <v>-0.64571630427799198</v>
      </c>
      <c r="AD138" s="5">
        <f>SUMPRODUCT(Table13[[#This Row],[SibSp]:[Ones]],$R$5:$AA$5)</f>
        <v>0.18460076959491944</v>
      </c>
      <c r="AE138" s="5">
        <f>SUMPRODUCT(Table13[[#This Row],[SibSp]:[Ones]],$R$6:$AA$6)</f>
        <v>-1.5774389213295905</v>
      </c>
      <c r="AF138" s="6">
        <f>IF(AC138&lt;0,0,AC138)</f>
        <v>0</v>
      </c>
      <c r="AG138" s="6">
        <f>IF(AD138&lt;0,0,AD138)</f>
        <v>0.18460076959491944</v>
      </c>
      <c r="AH138" s="5">
        <f t="shared" si="4"/>
        <v>0</v>
      </c>
      <c r="AI138" s="6">
        <f t="shared" si="5"/>
        <v>0.18460076959491944</v>
      </c>
      <c r="AJ138" s="6">
        <f>(Table134[[#This Row],[Survived]]-AI138)^2</f>
        <v>3.4077444135036536E-2</v>
      </c>
    </row>
    <row r="139" spans="1:36" x14ac:dyDescent="0.2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Table134[[#This Row],[Age]]/$E$1</f>
        <v>0.76249999999999996</v>
      </c>
      <c r="J139" s="6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>
        <f>IF(Table134[[#This Row],[Sex]]="male",1,0)</f>
        <v>1</v>
      </c>
      <c r="P139">
        <v>1</v>
      </c>
      <c r="AC139" s="5">
        <f>SUMPRODUCT(Table13[[#This Row],[SibSp]:[Ones]],$R$4:$AA$4)</f>
        <v>-5.1845887749892086E-2</v>
      </c>
      <c r="AD139" s="5">
        <f>SUMPRODUCT(Table13[[#This Row],[SibSp]:[Ones]],$R$5:$AA$5)</f>
        <v>9.6311571981092414E-2</v>
      </c>
      <c r="AE139" s="5">
        <f>SUMPRODUCT(Table13[[#This Row],[SibSp]:[Ones]],$R$6:$AA$6)</f>
        <v>-1.1412233188730201</v>
      </c>
      <c r="AF139" s="6">
        <f>IF(AC139&lt;0,0,AC139)</f>
        <v>0</v>
      </c>
      <c r="AG139" s="6">
        <f>IF(AD139&lt;0,0,AD139)</f>
        <v>9.6311571981092414E-2</v>
      </c>
      <c r="AH139" s="5">
        <f t="shared" si="4"/>
        <v>0</v>
      </c>
      <c r="AI139" s="6">
        <f t="shared" si="5"/>
        <v>9.6311571981092414E-2</v>
      </c>
      <c r="AJ139" s="6">
        <f>(Table134[[#This Row],[Survived]]-AI139)^2</f>
        <v>9.2759188974691452E-3</v>
      </c>
    </row>
    <row r="140" spans="1:36" x14ac:dyDescent="0.2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Table134[[#This Row],[Age]]/$E$1</f>
        <v>0.05</v>
      </c>
      <c r="J140" s="6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>
        <f>IF(Table134[[#This Row],[Sex]]="male",1,0)</f>
        <v>1</v>
      </c>
      <c r="P140">
        <v>1</v>
      </c>
      <c r="AC140" s="5">
        <f>SUMPRODUCT(Table13[[#This Row],[SibSp]:[Ones]],$R$4:$AA$4)</f>
        <v>-0.70504734424644155</v>
      </c>
      <c r="AD140" s="5">
        <f>SUMPRODUCT(Table13[[#This Row],[SibSp]:[Ones]],$R$5:$AA$5)</f>
        <v>0.119012019394239</v>
      </c>
      <c r="AE140" s="5">
        <f>SUMPRODUCT(Table13[[#This Row],[SibSp]:[Ones]],$R$6:$AA$6)</f>
        <v>-0.6489502004783928</v>
      </c>
      <c r="AF140" s="6">
        <f>IF(AC140&lt;0,0,AC140)</f>
        <v>0</v>
      </c>
      <c r="AG140" s="6">
        <f>IF(AD140&lt;0,0,AD140)</f>
        <v>0.119012019394239</v>
      </c>
      <c r="AH140" s="5">
        <f t="shared" si="4"/>
        <v>0</v>
      </c>
      <c r="AI140" s="6">
        <f t="shared" si="5"/>
        <v>0.119012019394239</v>
      </c>
      <c r="AJ140" s="6">
        <f>(Table134[[#This Row],[Survived]]-AI140)^2</f>
        <v>1.416386076029472E-2</v>
      </c>
    </row>
    <row r="141" spans="1:36" x14ac:dyDescent="0.2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Table134[[#This Row],[Age]]/$E$1</f>
        <v>1.2500000000000001E-2</v>
      </c>
      <c r="J141" s="6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>
        <f>IF(Table134[[#This Row],[Sex]]="male",1,0)</f>
        <v>0</v>
      </c>
      <c r="P141">
        <v>1</v>
      </c>
      <c r="AC141" s="5">
        <f>SUMPRODUCT(Table13[[#This Row],[SibSp]:[Ones]],$R$4:$AA$4)</f>
        <v>-0.10220337378473478</v>
      </c>
      <c r="AD141" s="5">
        <f>SUMPRODUCT(Table13[[#This Row],[SibSp]:[Ones]],$R$5:$AA$5)</f>
        <v>0.57002924457127602</v>
      </c>
      <c r="AE141" s="5">
        <f>SUMPRODUCT(Table13[[#This Row],[SibSp]:[Ones]],$R$6:$AA$6)</f>
        <v>-0.36946572296190577</v>
      </c>
      <c r="AF141" s="6">
        <f>IF(AC141&lt;0,0,AC141)</f>
        <v>0</v>
      </c>
      <c r="AG141" s="6">
        <f>IF(AD141&lt;0,0,AD141)</f>
        <v>0.57002924457127602</v>
      </c>
      <c r="AH141" s="5">
        <f t="shared" si="4"/>
        <v>0</v>
      </c>
      <c r="AI141" s="6">
        <f t="shared" si="5"/>
        <v>0.57002924457127602</v>
      </c>
      <c r="AJ141" s="6">
        <f>(Table134[[#This Row],[Survived]]-AI141)^2</f>
        <v>0.18487485052394759</v>
      </c>
    </row>
    <row r="142" spans="1:36" x14ac:dyDescent="0.2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Table134[[#This Row],[Age]]/$E$1</f>
        <v>0.26250000000000001</v>
      </c>
      <c r="J142" s="6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>
        <f>IF(Table134[[#This Row],[Sex]]="male",1,0)</f>
        <v>1</v>
      </c>
      <c r="P142">
        <v>1</v>
      </c>
      <c r="AC142" s="5">
        <f>SUMPRODUCT(Table13[[#This Row],[SibSp]:[Ones]],$R$4:$AA$4)</f>
        <v>-0.62681513198458494</v>
      </c>
      <c r="AD142" s="5">
        <f>SUMPRODUCT(Table13[[#This Row],[SibSp]:[Ones]],$R$5:$AA$5)</f>
        <v>0.20326119710614243</v>
      </c>
      <c r="AE142" s="5">
        <f>SUMPRODUCT(Table13[[#This Row],[SibSp]:[Ones]],$R$6:$AA$6)</f>
        <v>-1.0772222211081803</v>
      </c>
      <c r="AF142" s="6">
        <f>IF(AC142&lt;0,0,AC142)</f>
        <v>0</v>
      </c>
      <c r="AG142" s="6">
        <f>IF(AD142&lt;0,0,AD142)</f>
        <v>0.20326119710614243</v>
      </c>
      <c r="AH142" s="5">
        <f t="shared" si="4"/>
        <v>0</v>
      </c>
      <c r="AI142" s="6">
        <f t="shared" si="5"/>
        <v>0.20326119710614243</v>
      </c>
      <c r="AJ142" s="6">
        <f>(Table134[[#This Row],[Survived]]-AI142)^2</f>
        <v>4.1315114249022088E-2</v>
      </c>
    </row>
    <row r="143" spans="1:36" x14ac:dyDescent="0.2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Table134[[#This Row],[Age]]/$E$1</f>
        <v>0.7</v>
      </c>
      <c r="J143" s="6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>
        <f>IF(Table134[[#This Row],[Sex]]="male",1,0)</f>
        <v>1</v>
      </c>
      <c r="P143">
        <v>1</v>
      </c>
      <c r="AC143" s="5">
        <f>SUMPRODUCT(Table13[[#This Row],[SibSp]:[Ones]],$R$4:$AA$4)</f>
        <v>-0.22540517902236656</v>
      </c>
      <c r="AD143" s="5">
        <f>SUMPRODUCT(Table13[[#This Row],[SibSp]:[Ones]],$R$5:$AA$5)</f>
        <v>0.27754810944831088</v>
      </c>
      <c r="AE143" s="5">
        <f>SUMPRODUCT(Table13[[#This Row],[SibSp]:[Ones]],$R$6:$AA$6)</f>
        <v>-1.1992770077426724</v>
      </c>
      <c r="AF143" s="6">
        <f>IF(AC143&lt;0,0,AC143)</f>
        <v>0</v>
      </c>
      <c r="AG143" s="6">
        <f>IF(AD143&lt;0,0,AD143)</f>
        <v>0.27754810944831088</v>
      </c>
      <c r="AH143" s="5">
        <f t="shared" si="4"/>
        <v>0</v>
      </c>
      <c r="AI143" s="6">
        <f t="shared" si="5"/>
        <v>0.27754810944831088</v>
      </c>
      <c r="AJ143" s="6">
        <f>(Table134[[#This Row],[Survived]]-AI143)^2</f>
        <v>7.7032953058331549E-2</v>
      </c>
    </row>
    <row r="144" spans="1:36" x14ac:dyDescent="0.2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Table134[[#This Row],[Age]]/$E$1</f>
        <v>0.22500000000000001</v>
      </c>
      <c r="J144" s="6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>
        <f>IF(Table134[[#This Row],[Sex]]="male",1,0)</f>
        <v>1</v>
      </c>
      <c r="P144">
        <v>1</v>
      </c>
      <c r="AC144" s="5">
        <f>SUMPRODUCT(Table13[[#This Row],[SibSp]:[Ones]],$R$4:$AA$4)</f>
        <v>-0.66894889606996233</v>
      </c>
      <c r="AD144" s="5">
        <f>SUMPRODUCT(Table13[[#This Row],[SibSp]:[Ones]],$R$5:$AA$5)</f>
        <v>0.17446974446695263</v>
      </c>
      <c r="AE144" s="5">
        <f>SUMPRODUCT(Table13[[#This Row],[SibSp]:[Ones]],$R$6:$AA$6)</f>
        <v>-0.78087129774903119</v>
      </c>
      <c r="AF144" s="6">
        <f>IF(AC144&lt;0,0,AC144)</f>
        <v>0</v>
      </c>
      <c r="AG144" s="6">
        <f>IF(AD144&lt;0,0,AD144)</f>
        <v>0.17446974446695263</v>
      </c>
      <c r="AH144" s="5">
        <f t="shared" si="4"/>
        <v>0</v>
      </c>
      <c r="AI144" s="6">
        <f t="shared" si="5"/>
        <v>0.17446974446695263</v>
      </c>
      <c r="AJ144" s="6">
        <f>(Table134[[#This Row],[Survived]]-AI144)^2</f>
        <v>3.0439691734363745E-2</v>
      </c>
    </row>
    <row r="145" spans="1:36" x14ac:dyDescent="0.2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Table134[[#This Row],[Age]]/$E$1</f>
        <v>0.625</v>
      </c>
      <c r="J145" s="6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>
        <f>IF(Table134[[#This Row],[Sex]]="male",1,0)</f>
        <v>0</v>
      </c>
      <c r="P145">
        <v>1</v>
      </c>
      <c r="AC145" s="5">
        <f>SUMPRODUCT(Table13[[#This Row],[SibSp]:[Ones]],$R$4:$AA$4)</f>
        <v>0.46413428501548526</v>
      </c>
      <c r="AD145" s="5">
        <f>SUMPRODUCT(Table13[[#This Row],[SibSp]:[Ones]],$R$5:$AA$5)</f>
        <v>0.5244095058792575</v>
      </c>
      <c r="AE145" s="5">
        <f>SUMPRODUCT(Table13[[#This Row],[SibSp]:[Ones]],$R$6:$AA$6)</f>
        <v>-0.69935350070931801</v>
      </c>
      <c r="AF145" s="6">
        <f>IF(AC145&lt;0,0,AC145)</f>
        <v>0.46413428501548526</v>
      </c>
      <c r="AG145" s="6">
        <f>IF(AD145&lt;0,0,AD145)</f>
        <v>0.5244095058792575</v>
      </c>
      <c r="AH145" s="5">
        <f t="shared" si="4"/>
        <v>0</v>
      </c>
      <c r="AI145" s="6">
        <f t="shared" si="5"/>
        <v>0.98854379089474276</v>
      </c>
      <c r="AJ145" s="6">
        <f>(Table134[[#This Row],[Survived]]-AI145)^2</f>
        <v>0.9772188265165489</v>
      </c>
    </row>
    <row r="146" spans="1:36" x14ac:dyDescent="0.2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Table134[[#This Row],[Age]]/$E$1</f>
        <v>0.375</v>
      </c>
      <c r="J146" s="6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>
        <f>IF(Table134[[#This Row],[Sex]]="male",1,0)</f>
        <v>1</v>
      </c>
      <c r="P146">
        <v>1</v>
      </c>
      <c r="AC146" s="5">
        <f>SUMPRODUCT(Table13[[#This Row],[SibSp]:[Ones]],$R$4:$AA$4)</f>
        <v>-0.12307988074229616</v>
      </c>
      <c r="AD146" s="5">
        <f>SUMPRODUCT(Table13[[#This Row],[SibSp]:[Ones]],$R$5:$AA$5)</f>
        <v>0.13053654443833207</v>
      </c>
      <c r="AE146" s="5">
        <f>SUMPRODUCT(Table13[[#This Row],[SibSp]:[Ones]],$R$6:$AA$6)</f>
        <v>-0.59971583920765759</v>
      </c>
      <c r="AF146" s="6">
        <f>IF(AC146&lt;0,0,AC146)</f>
        <v>0</v>
      </c>
      <c r="AG146" s="6">
        <f>IF(AD146&lt;0,0,AD146)</f>
        <v>0.13053654443833207</v>
      </c>
      <c r="AH146" s="5">
        <f t="shared" si="4"/>
        <v>0</v>
      </c>
      <c r="AI146" s="6">
        <f t="shared" si="5"/>
        <v>0.13053654443833207</v>
      </c>
      <c r="AJ146" s="6">
        <f>(Table134[[#This Row],[Survived]]-AI146)^2</f>
        <v>1.7039789433900644E-2</v>
      </c>
    </row>
    <row r="147" spans="1:36" x14ac:dyDescent="0.2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6">
        <f>Table134[[#This Row],[Age]]/$E$1</f>
        <v>0.45</v>
      </c>
      <c r="J147" s="6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>
        <f>IF(Table134[[#This Row],[Sex]]="male",1,0)</f>
        <v>1</v>
      </c>
      <c r="P147">
        <v>1</v>
      </c>
      <c r="AC147" s="5">
        <f>SUMPRODUCT(Table13[[#This Row],[SibSp]:[Ones]],$R$4:$AA$4)</f>
        <v>-0.38230927711160323</v>
      </c>
      <c r="AD147" s="5">
        <f>SUMPRODUCT(Table13[[#This Row],[SibSp]:[Ones]],$R$5:$AA$5)</f>
        <v>-5.9831618374933782E-2</v>
      </c>
      <c r="AE147" s="5">
        <f>SUMPRODUCT(Table13[[#This Row],[SibSp]:[Ones]],$R$6:$AA$6)</f>
        <v>-0.51457454890250798</v>
      </c>
      <c r="AF147" s="6">
        <f>IF(AC147&lt;0,0,AC147)</f>
        <v>0</v>
      </c>
      <c r="AG147" s="6">
        <f>IF(AD147&lt;0,0,AD147)</f>
        <v>0</v>
      </c>
      <c r="AH147" s="5">
        <f t="shared" si="4"/>
        <v>0</v>
      </c>
      <c r="AI147" s="6">
        <f t="shared" si="5"/>
        <v>0</v>
      </c>
      <c r="AJ147" s="6">
        <f>(Table134[[#This Row],[Survived]]-AI147)^2</f>
        <v>0</v>
      </c>
    </row>
    <row r="148" spans="1:36" x14ac:dyDescent="0.2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Table134[[#This Row],[Age]]/$E$1</f>
        <v>0.1125</v>
      </c>
      <c r="J148" s="6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>
        <f>IF(Table134[[#This Row],[Sex]]="male",1,0)</f>
        <v>1</v>
      </c>
      <c r="P148">
        <v>1</v>
      </c>
      <c r="AC148" s="5">
        <f>SUMPRODUCT(Table13[[#This Row],[SibSp]:[Ones]],$R$4:$AA$4)</f>
        <v>-0.76587163702931194</v>
      </c>
      <c r="AD148" s="5">
        <f>SUMPRODUCT(Table13[[#This Row],[SibSp]:[Ones]],$R$5:$AA$5)</f>
        <v>0.10746378259792266</v>
      </c>
      <c r="AE148" s="5">
        <f>SUMPRODUCT(Table13[[#This Row],[SibSp]:[Ones]],$R$6:$AA$6)</f>
        <v>-0.48501031852698828</v>
      </c>
      <c r="AF148" s="6">
        <f>IF(AC148&lt;0,0,AC148)</f>
        <v>0</v>
      </c>
      <c r="AG148" s="6">
        <f>IF(AD148&lt;0,0,AD148)</f>
        <v>0.10746378259792266</v>
      </c>
      <c r="AH148" s="5">
        <f t="shared" si="4"/>
        <v>0</v>
      </c>
      <c r="AI148" s="6">
        <f t="shared" si="5"/>
        <v>0.10746378259792266</v>
      </c>
      <c r="AJ148" s="6">
        <f>(Table134[[#This Row],[Survived]]-AI148)^2</f>
        <v>1.1548464570253585E-2</v>
      </c>
    </row>
    <row r="149" spans="1:36" x14ac:dyDescent="0.2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Table134[[#This Row],[Age]]/$E$1</f>
        <v>1.2500000000000001E-2</v>
      </c>
      <c r="J149" s="6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>
        <f>IF(Table134[[#This Row],[Sex]]="male",1,0)</f>
        <v>1</v>
      </c>
      <c r="P149">
        <v>1</v>
      </c>
      <c r="AC149" s="5">
        <f>SUMPRODUCT(Table13[[#This Row],[SibSp]:[Ones]],$R$4:$AA$4)</f>
        <v>-0.43144392127313869</v>
      </c>
      <c r="AD149" s="5">
        <f>SUMPRODUCT(Table13[[#This Row],[SibSp]:[Ones]],$R$5:$AA$5)</f>
        <v>0.37952794737952134</v>
      </c>
      <c r="AE149" s="5">
        <f>SUMPRODUCT(Table13[[#This Row],[SibSp]:[Ones]],$R$6:$AA$6)</f>
        <v>-0.38594816611839233</v>
      </c>
      <c r="AF149" s="6">
        <f>IF(AC149&lt;0,0,AC149)</f>
        <v>0</v>
      </c>
      <c r="AG149" s="6">
        <f>IF(AD149&lt;0,0,AD149)</f>
        <v>0.37952794737952134</v>
      </c>
      <c r="AH149" s="5">
        <f t="shared" si="4"/>
        <v>0</v>
      </c>
      <c r="AI149" s="6">
        <f t="shared" si="5"/>
        <v>0.37952794737952134</v>
      </c>
      <c r="AJ149" s="6">
        <f>(Table134[[#This Row],[Survived]]-AI149)^2</f>
        <v>0.38498556808307005</v>
      </c>
    </row>
    <row r="150" spans="1:36" x14ac:dyDescent="0.2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Table134[[#This Row],[Age]]/$E$1</f>
        <v>0.05</v>
      </c>
      <c r="J150" s="6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>
        <f>IF(Table134[[#This Row],[Sex]]="male",1,0)</f>
        <v>0</v>
      </c>
      <c r="P150">
        <v>1</v>
      </c>
      <c r="AC150" s="5">
        <f>SUMPRODUCT(Table13[[#This Row],[SibSp]:[Ones]],$R$4:$AA$4)</f>
        <v>-0.17962640631256643</v>
      </c>
      <c r="AD150" s="5">
        <f>SUMPRODUCT(Table13[[#This Row],[SibSp]:[Ones]],$R$5:$AA$5)</f>
        <v>0.64996606849267791</v>
      </c>
      <c r="AE150" s="5">
        <f>SUMPRODUCT(Table13[[#This Row],[SibSp]:[Ones]],$R$6:$AA$6)</f>
        <v>-0.58922916026212369</v>
      </c>
      <c r="AF150" s="6">
        <f>IF(AC150&lt;0,0,AC150)</f>
        <v>0</v>
      </c>
      <c r="AG150" s="6">
        <f>IF(AD150&lt;0,0,AD150)</f>
        <v>0.64996606849267791</v>
      </c>
      <c r="AH150" s="5">
        <f t="shared" si="4"/>
        <v>0</v>
      </c>
      <c r="AI150" s="6">
        <f t="shared" si="5"/>
        <v>0.64996606849267791</v>
      </c>
      <c r="AJ150" s="6">
        <f>(Table134[[#This Row],[Survived]]-AI150)^2</f>
        <v>0.12252375320647266</v>
      </c>
    </row>
    <row r="151" spans="1:36" x14ac:dyDescent="0.2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Table134[[#This Row],[Age]]/$E$1</f>
        <v>0.5625</v>
      </c>
      <c r="J151" s="6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>
        <f>IF(Table134[[#This Row],[Sex]]="male",1,0)</f>
        <v>1</v>
      </c>
      <c r="P151">
        <v>1</v>
      </c>
      <c r="AC151" s="5">
        <f>SUMPRODUCT(Table13[[#This Row],[SibSp]:[Ones]],$R$4:$AA$4)</f>
        <v>-0.19461572264296606</v>
      </c>
      <c r="AD151" s="5">
        <f>SUMPRODUCT(Table13[[#This Row],[SibSp]:[Ones]],$R$5:$AA$5)</f>
        <v>0.28454432917794459</v>
      </c>
      <c r="AE151" s="5">
        <f>SUMPRODUCT(Table13[[#This Row],[SibSp]:[Ones]],$R$6:$AA$6)</f>
        <v>-1.0644347267406908</v>
      </c>
      <c r="AF151" s="6">
        <f>IF(AC151&lt;0,0,AC151)</f>
        <v>0</v>
      </c>
      <c r="AG151" s="6">
        <f>IF(AD151&lt;0,0,AD151)</f>
        <v>0.28454432917794459</v>
      </c>
      <c r="AH151" s="5">
        <f t="shared" si="4"/>
        <v>0</v>
      </c>
      <c r="AI151" s="6">
        <f t="shared" si="5"/>
        <v>0.28454432917794459</v>
      </c>
      <c r="AJ151" s="6">
        <f>(Table134[[#This Row],[Survived]]-AI151)^2</f>
        <v>0.51187681691143727</v>
      </c>
    </row>
    <row r="152" spans="1:36" x14ac:dyDescent="0.2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Table134[[#This Row],[Age]]/$E$1</f>
        <v>0.5</v>
      </c>
      <c r="J152" s="6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>
        <f>IF(Table134[[#This Row],[Sex]]="male",1,0)</f>
        <v>1</v>
      </c>
      <c r="P152">
        <v>1</v>
      </c>
      <c r="AC152" s="5">
        <f>SUMPRODUCT(Table13[[#This Row],[SibSp]:[Ones]],$R$4:$AA$4)</f>
        <v>-0.42693001709225253</v>
      </c>
      <c r="AD152" s="5">
        <f>SUMPRODUCT(Table13[[#This Row],[SibSp]:[Ones]],$R$5:$AA$5)</f>
        <v>-0.1060903807657001</v>
      </c>
      <c r="AE152" s="5">
        <f>SUMPRODUCT(Table13[[#This Row],[SibSp]:[Ones]],$R$6:$AA$6)</f>
        <v>-1.0358178095077566</v>
      </c>
      <c r="AF152" s="6">
        <f>IF(AC152&lt;0,0,AC152)</f>
        <v>0</v>
      </c>
      <c r="AG152" s="6">
        <f>IF(AD152&lt;0,0,AD152)</f>
        <v>0</v>
      </c>
      <c r="AH152" s="5">
        <f t="shared" si="4"/>
        <v>0</v>
      </c>
      <c r="AI152" s="6">
        <f t="shared" si="5"/>
        <v>0</v>
      </c>
      <c r="AJ152" s="6">
        <f>(Table134[[#This Row],[Survived]]-AI152)^2</f>
        <v>0</v>
      </c>
    </row>
    <row r="153" spans="1:36" x14ac:dyDescent="0.2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Table134[[#This Row],[Age]]/$E$1</f>
        <v>0.45</v>
      </c>
      <c r="J153" s="6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>
        <f>IF(Table134[[#This Row],[Sex]]="male",1,0)</f>
        <v>1</v>
      </c>
      <c r="P153">
        <v>1</v>
      </c>
      <c r="AC153" s="5">
        <f>SUMPRODUCT(Table13[[#This Row],[SibSp]:[Ones]],$R$4:$AA$4)</f>
        <v>-0.48309226485520518</v>
      </c>
      <c r="AD153" s="5">
        <f>SUMPRODUCT(Table13[[#This Row],[SibSp]:[Ones]],$R$5:$AA$5)</f>
        <v>1.9061882754959902E-2</v>
      </c>
      <c r="AE153" s="5">
        <f>SUMPRODUCT(Table13[[#This Row],[SibSp]:[Ones]],$R$6:$AA$6)</f>
        <v>-1.092571213199214</v>
      </c>
      <c r="AF153" s="6">
        <f>IF(AC153&lt;0,0,AC153)</f>
        <v>0</v>
      </c>
      <c r="AG153" s="6">
        <f>IF(AD153&lt;0,0,AD153)</f>
        <v>1.9061882754959902E-2</v>
      </c>
      <c r="AH153" s="5">
        <f t="shared" si="4"/>
        <v>0</v>
      </c>
      <c r="AI153" s="6">
        <f t="shared" si="5"/>
        <v>1.9061882754959902E-2</v>
      </c>
      <c r="AJ153" s="6">
        <f>(Table134[[#This Row],[Survived]]-AI153)^2</f>
        <v>3.6335537416383771E-4</v>
      </c>
    </row>
    <row r="154" spans="1:36" x14ac:dyDescent="0.2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Table134[[#This Row],[Age]]/$E$1</f>
        <v>0.4</v>
      </c>
      <c r="J154" s="6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>
        <f>IF(Table134[[#This Row],[Sex]]="male",1,0)</f>
        <v>0</v>
      </c>
      <c r="P154">
        <v>1</v>
      </c>
      <c r="AC154" s="5">
        <f>SUMPRODUCT(Table13[[#This Row],[SibSp]:[Ones]],$R$4:$AA$4)</f>
        <v>0.64005154954891075</v>
      </c>
      <c r="AD154" s="5">
        <f>SUMPRODUCT(Table13[[#This Row],[SibSp]:[Ones]],$R$5:$AA$5)</f>
        <v>0.28155387180014135</v>
      </c>
      <c r="AE154" s="5">
        <f>SUMPRODUCT(Table13[[#This Row],[SibSp]:[Ones]],$R$6:$AA$6)</f>
        <v>-0.12552906691150351</v>
      </c>
      <c r="AF154" s="6">
        <f>IF(AC154&lt;0,0,AC154)</f>
        <v>0.64005154954891075</v>
      </c>
      <c r="AG154" s="6">
        <f>IF(AD154&lt;0,0,AD154)</f>
        <v>0.28155387180014135</v>
      </c>
      <c r="AH154" s="5">
        <f t="shared" si="4"/>
        <v>0</v>
      </c>
      <c r="AI154" s="6">
        <f t="shared" si="5"/>
        <v>0.9216054213490521</v>
      </c>
      <c r="AJ154" s="6">
        <f>(Table134[[#This Row],[Survived]]-AI154)^2</f>
        <v>6.1457099618596562E-3</v>
      </c>
    </row>
    <row r="155" spans="1:36" x14ac:dyDescent="0.2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Table134[[#This Row],[Age]]/$E$1</f>
        <v>0.23749999999999999</v>
      </c>
      <c r="J155" s="6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>
        <f>IF(Table134[[#This Row],[Sex]]="male",1,0)</f>
        <v>1</v>
      </c>
      <c r="P155">
        <v>1</v>
      </c>
      <c r="AC155" s="5">
        <f>SUMPRODUCT(Table13[[#This Row],[SibSp]:[Ones]],$R$4:$AA$4)</f>
        <v>-0.22836583252500881</v>
      </c>
      <c r="AD155" s="5">
        <f>SUMPRODUCT(Table13[[#This Row],[SibSp]:[Ones]],$R$5:$AA$5)</f>
        <v>0.2655292930969575</v>
      </c>
      <c r="AE155" s="5">
        <f>SUMPRODUCT(Table13[[#This Row],[SibSp]:[Ones]],$R$6:$AA$6)</f>
        <v>-0.58782436677445959</v>
      </c>
      <c r="AF155" s="6">
        <f>IF(AC155&lt;0,0,AC155)</f>
        <v>0</v>
      </c>
      <c r="AG155" s="6">
        <f>IF(AD155&lt;0,0,AD155)</f>
        <v>0.2655292930969575</v>
      </c>
      <c r="AH155" s="5">
        <f t="shared" si="4"/>
        <v>0</v>
      </c>
      <c r="AI155" s="6">
        <f t="shared" si="5"/>
        <v>0.2655292930969575</v>
      </c>
      <c r="AJ155" s="6">
        <f>(Table134[[#This Row],[Survived]]-AI155)^2</f>
        <v>7.0505805492569962E-2</v>
      </c>
    </row>
    <row r="156" spans="1:36" x14ac:dyDescent="0.2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Table134[[#This Row],[Age]]/$E$1</f>
        <v>0.23749999999999999</v>
      </c>
      <c r="J156" s="6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>
        <f>IF(Table134[[#This Row],[Sex]]="male",1,0)</f>
        <v>0</v>
      </c>
      <c r="P156">
        <v>1</v>
      </c>
      <c r="AC156" s="5">
        <f>SUMPRODUCT(Table13[[#This Row],[SibSp]:[Ones]],$R$4:$AA$4)</f>
        <v>0.12980259181273049</v>
      </c>
      <c r="AD156" s="5">
        <f>SUMPRODUCT(Table13[[#This Row],[SibSp]:[Ones]],$R$5:$AA$5)</f>
        <v>0.32360515587658684</v>
      </c>
      <c r="AE156" s="5">
        <f>SUMPRODUCT(Table13[[#This Row],[SibSp]:[Ones]],$R$6:$AA$6)</f>
        <v>-0.42755394449893652</v>
      </c>
      <c r="AF156" s="6">
        <f>IF(AC156&lt;0,0,AC156)</f>
        <v>0.12980259181273049</v>
      </c>
      <c r="AG156" s="6">
        <f>IF(AD156&lt;0,0,AD156)</f>
        <v>0.32360515587658684</v>
      </c>
      <c r="AH156" s="5">
        <f t="shared" si="4"/>
        <v>0</v>
      </c>
      <c r="AI156" s="6">
        <f t="shared" si="5"/>
        <v>0.45340774768931735</v>
      </c>
      <c r="AJ156" s="6">
        <f>(Table134[[#This Row],[Survived]]-AI156)^2</f>
        <v>0.29876309028606496</v>
      </c>
    </row>
    <row r="157" spans="1:36" x14ac:dyDescent="0.2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Table134[[#This Row],[Age]]/$E$1</f>
        <v>3.7499999999999999E-2</v>
      </c>
      <c r="J157" s="6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>
        <f>IF(Table134[[#This Row],[Sex]]="male",1,0)</f>
        <v>1</v>
      </c>
      <c r="P157">
        <v>1</v>
      </c>
      <c r="AC157" s="5">
        <f>SUMPRODUCT(Table13[[#This Row],[SibSp]:[Ones]],$R$4:$AA$4)</f>
        <v>-0.4255815949401307</v>
      </c>
      <c r="AD157" s="5">
        <f>SUMPRODUCT(Table13[[#This Row],[SibSp]:[Ones]],$R$5:$AA$5)</f>
        <v>0.42027018399673999</v>
      </c>
      <c r="AE157" s="5">
        <f>SUMPRODUCT(Table13[[#This Row],[SibSp]:[Ones]],$R$6:$AA$6)</f>
        <v>-0.45321757340247415</v>
      </c>
      <c r="AF157" s="6">
        <f>IF(AC157&lt;0,0,AC157)</f>
        <v>0</v>
      </c>
      <c r="AG157" s="6">
        <f>IF(AD157&lt;0,0,AD157)</f>
        <v>0.42027018399673999</v>
      </c>
      <c r="AH157" s="5">
        <f t="shared" si="4"/>
        <v>0</v>
      </c>
      <c r="AI157" s="6">
        <f t="shared" si="5"/>
        <v>0.42027018399673999</v>
      </c>
      <c r="AJ157" s="6">
        <f>(Table134[[#This Row],[Survived]]-AI157)^2</f>
        <v>0.33608665956317368</v>
      </c>
    </row>
    <row r="158" spans="1:36" x14ac:dyDescent="0.2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Table134[[#This Row],[Age]]/$E$1</f>
        <v>0.55000000000000004</v>
      </c>
      <c r="J158" s="6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>
        <f>IF(Table134[[#This Row],[Sex]]="male",1,0)</f>
        <v>0</v>
      </c>
      <c r="P158">
        <v>1</v>
      </c>
      <c r="AC158" s="5">
        <f>SUMPRODUCT(Table13[[#This Row],[SibSp]:[Ones]],$R$4:$AA$4)</f>
        <v>0.40827093695851235</v>
      </c>
      <c r="AD158" s="5">
        <f>SUMPRODUCT(Table13[[#This Row],[SibSp]:[Ones]],$R$5:$AA$5)</f>
        <v>0.59681654699383724</v>
      </c>
      <c r="AE158" s="5">
        <f>SUMPRODUCT(Table13[[#This Row],[SibSp]:[Ones]],$R$6:$AA$6)</f>
        <v>-0.68388984729114777</v>
      </c>
      <c r="AF158" s="6">
        <f>IF(AC158&lt;0,0,AC158)</f>
        <v>0.40827093695851235</v>
      </c>
      <c r="AG158" s="6">
        <f>IF(AD158&lt;0,0,AD158)</f>
        <v>0.59681654699383724</v>
      </c>
      <c r="AH158" s="5">
        <f t="shared" si="4"/>
        <v>0</v>
      </c>
      <c r="AI158" s="6">
        <f t="shared" si="5"/>
        <v>1.0050874839523496</v>
      </c>
      <c r="AJ158" s="6">
        <f>(Table134[[#This Row],[Survived]]-AI158)^2</f>
        <v>2.5882492965414624E-5</v>
      </c>
    </row>
    <row r="159" spans="1:36" x14ac:dyDescent="0.2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Table134[[#This Row],[Age]]/$E$1</f>
        <v>0.72499999999999998</v>
      </c>
      <c r="J159" s="6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>
        <f>IF(Table134[[#This Row],[Sex]]="male",1,0)</f>
        <v>0</v>
      </c>
      <c r="P159">
        <v>1</v>
      </c>
      <c r="AC159" s="5">
        <f>SUMPRODUCT(Table13[[#This Row],[SibSp]:[Ones]],$R$4:$AA$4)</f>
        <v>0.46681481361799593</v>
      </c>
      <c r="AD159" s="5">
        <f>SUMPRODUCT(Table13[[#This Row],[SibSp]:[Ones]],$R$5:$AA$5)</f>
        <v>0.48407531711513652</v>
      </c>
      <c r="AE159" s="5">
        <f>SUMPRODUCT(Table13[[#This Row],[SibSp]:[Ones]],$R$6:$AA$6)</f>
        <v>-1.1317717135442331</v>
      </c>
      <c r="AF159" s="6">
        <f>IF(AC159&lt;0,0,AC159)</f>
        <v>0.46681481361799593</v>
      </c>
      <c r="AG159" s="6">
        <f>IF(AD159&lt;0,0,AD159)</f>
        <v>0.48407531711513652</v>
      </c>
      <c r="AH159" s="5">
        <f t="shared" si="4"/>
        <v>0</v>
      </c>
      <c r="AI159" s="6">
        <f t="shared" si="5"/>
        <v>0.95089013073313244</v>
      </c>
      <c r="AJ159" s="6">
        <f>(Table134[[#This Row],[Survived]]-AI159)^2</f>
        <v>2.4117792594088227E-3</v>
      </c>
    </row>
    <row r="160" spans="1:36" x14ac:dyDescent="0.2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Table134[[#This Row],[Age]]/$E$1</f>
        <v>0.52500000000000002</v>
      </c>
      <c r="J160" s="6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>
        <f>IF(Table134[[#This Row],[Sex]]="male",1,0)</f>
        <v>1</v>
      </c>
      <c r="P160">
        <v>1</v>
      </c>
      <c r="AC160" s="5">
        <f>SUMPRODUCT(Table13[[#This Row],[SibSp]:[Ones]],$R$4:$AA$4)</f>
        <v>-0.47341788443933419</v>
      </c>
      <c r="AD160" s="5">
        <f>SUMPRODUCT(Table13[[#This Row],[SibSp]:[Ones]],$R$5:$AA$5)</f>
        <v>-3.8410357023858865E-2</v>
      </c>
      <c r="AE160" s="5">
        <f>SUMPRODUCT(Table13[[#This Row],[SibSp]:[Ones]],$R$6:$AA$6)</f>
        <v>-0.99180489873284061</v>
      </c>
      <c r="AF160" s="6">
        <f>IF(AC160&lt;0,0,AC160)</f>
        <v>0</v>
      </c>
      <c r="AG160" s="6">
        <f>IF(AD160&lt;0,0,AD160)</f>
        <v>0</v>
      </c>
      <c r="AH160" s="5">
        <f t="shared" si="4"/>
        <v>0</v>
      </c>
      <c r="AI160" s="6">
        <f t="shared" si="5"/>
        <v>0</v>
      </c>
      <c r="AJ160" s="6">
        <f>(Table134[[#This Row],[Survived]]-AI160)^2</f>
        <v>0</v>
      </c>
    </row>
    <row r="161" spans="1:36" x14ac:dyDescent="0.2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Table134[[#This Row],[Age]]/$E$1</f>
        <v>0.3</v>
      </c>
      <c r="J161" s="6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>
        <f>IF(Table134[[#This Row],[Sex]]="male",1,0)</f>
        <v>0</v>
      </c>
      <c r="P161">
        <v>1</v>
      </c>
      <c r="AC161" s="5">
        <f>SUMPRODUCT(Table13[[#This Row],[SibSp]:[Ones]],$R$4:$AA$4)</f>
        <v>0.56347994825239245</v>
      </c>
      <c r="AD161" s="5">
        <f>SUMPRODUCT(Table13[[#This Row],[SibSp]:[Ones]],$R$5:$AA$5)</f>
        <v>0.37973041627914172</v>
      </c>
      <c r="AE161" s="5">
        <f>SUMPRODUCT(Table13[[#This Row],[SibSp]:[Ones]],$R$6:$AA$6)</f>
        <v>-0.11688072332372319</v>
      </c>
      <c r="AF161" s="6">
        <f>IF(AC161&lt;0,0,AC161)</f>
        <v>0.56347994825239245</v>
      </c>
      <c r="AG161" s="6">
        <f>IF(AD161&lt;0,0,AD161)</f>
        <v>0.37973041627914172</v>
      </c>
      <c r="AH161" s="5">
        <f t="shared" si="4"/>
        <v>0</v>
      </c>
      <c r="AI161" s="6">
        <f t="shared" si="5"/>
        <v>0.94321036453153417</v>
      </c>
      <c r="AJ161" s="6">
        <f>(Table134[[#This Row],[Survived]]-AI161)^2</f>
        <v>0.88964579175970959</v>
      </c>
    </row>
    <row r="162" spans="1:36" x14ac:dyDescent="0.2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Table134[[#This Row],[Age]]/$E$1</f>
        <v>0.35</v>
      </c>
      <c r="J162" s="6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>
        <f>IF(Table134[[#This Row],[Sex]]="male",1,0)</f>
        <v>1</v>
      </c>
      <c r="P162">
        <v>1</v>
      </c>
      <c r="AC162" s="5">
        <f>SUMPRODUCT(Table13[[#This Row],[SibSp]:[Ones]],$R$4:$AA$4)</f>
        <v>-0.56730916951448651</v>
      </c>
      <c r="AD162" s="5">
        <f>SUMPRODUCT(Table13[[#This Row],[SibSp]:[Ones]],$R$5:$AA$5)</f>
        <v>0.12322321457746521</v>
      </c>
      <c r="AE162" s="5">
        <f>SUMPRODUCT(Table13[[#This Row],[SibSp]:[Ones]],$R$6:$AA$6)</f>
        <v>-1.1277691569675443</v>
      </c>
      <c r="AF162" s="6">
        <f>IF(AC162&lt;0,0,AC162)</f>
        <v>0</v>
      </c>
      <c r="AG162" s="6">
        <f>IF(AD162&lt;0,0,AD162)</f>
        <v>0.12322321457746521</v>
      </c>
      <c r="AH162" s="5">
        <f t="shared" si="4"/>
        <v>0</v>
      </c>
      <c r="AI162" s="6">
        <f t="shared" si="5"/>
        <v>0.12322321457746521</v>
      </c>
      <c r="AJ162" s="6">
        <f>(Table134[[#This Row],[Survived]]-AI162)^2</f>
        <v>1.5183960610804036E-2</v>
      </c>
    </row>
    <row r="163" spans="1:36" x14ac:dyDescent="0.2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Table134[[#This Row],[Age]]/$E$1</f>
        <v>0.42499999999999999</v>
      </c>
      <c r="J163" s="6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>
        <f>IF(Table134[[#This Row],[Sex]]="male",1,0)</f>
        <v>1</v>
      </c>
      <c r="P163">
        <v>1</v>
      </c>
      <c r="AC163" s="5">
        <f>SUMPRODUCT(Table13[[#This Row],[SibSp]:[Ones]],$R$4:$AA$4)</f>
        <v>-0.49433899069369003</v>
      </c>
      <c r="AD163" s="5">
        <f>SUMPRODUCT(Table13[[#This Row],[SibSp]:[Ones]],$R$5:$AA$5)</f>
        <v>3.7424848176636494E-2</v>
      </c>
      <c r="AE163" s="5">
        <f>SUMPRODUCT(Table13[[#This Row],[SibSp]:[Ones]],$R$6:$AA$6)</f>
        <v>-1.0451240785496121</v>
      </c>
      <c r="AF163" s="6">
        <f>IF(AC163&lt;0,0,AC163)</f>
        <v>0</v>
      </c>
      <c r="AG163" s="6">
        <f>IF(AD163&lt;0,0,AD163)</f>
        <v>3.7424848176636494E-2</v>
      </c>
      <c r="AH163" s="5">
        <f t="shared" si="4"/>
        <v>0</v>
      </c>
      <c r="AI163" s="6">
        <f t="shared" si="5"/>
        <v>3.7424848176636494E-2</v>
      </c>
      <c r="AJ163" s="6">
        <f>(Table134[[#This Row],[Survived]]-AI163)^2</f>
        <v>1.400619261044292E-3</v>
      </c>
    </row>
    <row r="164" spans="1:36" x14ac:dyDescent="0.2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Table134[[#This Row],[Age]]/$E$1</f>
        <v>0.56874999999999998</v>
      </c>
      <c r="J164" s="6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>
        <f>IF(Table134[[#This Row],[Sex]]="male",1,0)</f>
        <v>1</v>
      </c>
      <c r="P164">
        <v>1</v>
      </c>
      <c r="AC164" s="5">
        <f>SUMPRODUCT(Table13[[#This Row],[SibSp]:[Ones]],$R$4:$AA$4)</f>
        <v>-0.51815945975879674</v>
      </c>
      <c r="AD164" s="5">
        <f>SUMPRODUCT(Table13[[#This Row],[SibSp]:[Ones]],$R$5:$AA$5)</f>
        <v>2.258352421262888E-2</v>
      </c>
      <c r="AE164" s="5">
        <f>SUMPRODUCT(Table13[[#This Row],[SibSp]:[Ones]],$R$6:$AA$6)</f>
        <v>-1.1679857371665063</v>
      </c>
      <c r="AF164" s="6">
        <f>IF(AC164&lt;0,0,AC164)</f>
        <v>0</v>
      </c>
      <c r="AG164" s="6">
        <f>IF(AD164&lt;0,0,AD164)</f>
        <v>2.258352421262888E-2</v>
      </c>
      <c r="AH164" s="5">
        <f t="shared" si="4"/>
        <v>0</v>
      </c>
      <c r="AI164" s="6">
        <f t="shared" si="5"/>
        <v>2.258352421262888E-2</v>
      </c>
      <c r="AJ164" s="6">
        <f>(Table134[[#This Row],[Survived]]-AI164)^2</f>
        <v>5.1001556586239487E-4</v>
      </c>
    </row>
    <row r="165" spans="1:36" x14ac:dyDescent="0.2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Table134[[#This Row],[Age]]/$E$1</f>
        <v>0.22500000000000001</v>
      </c>
      <c r="J165" s="6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>
        <f>IF(Table134[[#This Row],[Sex]]="male",1,0)</f>
        <v>1</v>
      </c>
      <c r="P165">
        <v>1</v>
      </c>
      <c r="AC165" s="5">
        <f>SUMPRODUCT(Table13[[#This Row],[SibSp]:[Ones]],$R$4:$AA$4)</f>
        <v>-0.65617083790619102</v>
      </c>
      <c r="AD165" s="5">
        <f>SUMPRODUCT(Table13[[#This Row],[SibSp]:[Ones]],$R$5:$AA$5)</f>
        <v>0.2405794580009053</v>
      </c>
      <c r="AE165" s="5">
        <f>SUMPRODUCT(Table13[[#This Row],[SibSp]:[Ones]],$R$6:$AA$6)</f>
        <v>-1.0776573053282419</v>
      </c>
      <c r="AF165" s="6">
        <f>IF(AC165&lt;0,0,AC165)</f>
        <v>0</v>
      </c>
      <c r="AG165" s="6">
        <f>IF(AD165&lt;0,0,AD165)</f>
        <v>0.2405794580009053</v>
      </c>
      <c r="AH165" s="5">
        <f t="shared" si="4"/>
        <v>0</v>
      </c>
      <c r="AI165" s="6">
        <f t="shared" si="5"/>
        <v>0.2405794580009053</v>
      </c>
      <c r="AJ165" s="6">
        <f>(Table134[[#This Row],[Survived]]-AI165)^2</f>
        <v>0.57671955961019872</v>
      </c>
    </row>
    <row r="166" spans="1:36" x14ac:dyDescent="0.2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Table134[[#This Row],[Age]]/$E$1</f>
        <v>2.5000000000000001E-2</v>
      </c>
      <c r="J166" s="6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>
        <f>IF(Table134[[#This Row],[Sex]]="male",1,0)</f>
        <v>0</v>
      </c>
      <c r="P166">
        <v>1</v>
      </c>
      <c r="AC166" s="5">
        <f>SUMPRODUCT(Table13[[#This Row],[SibSp]:[Ones]],$R$4:$AA$4)</f>
        <v>-0.12141419372517155</v>
      </c>
      <c r="AD166" s="5">
        <f>SUMPRODUCT(Table13[[#This Row],[SibSp]:[Ones]],$R$5:$AA$5)</f>
        <v>0.63517836591792276</v>
      </c>
      <c r="AE166" s="5">
        <f>SUMPRODUCT(Table13[[#This Row],[SibSp]:[Ones]],$R$6:$AA$6)</f>
        <v>-0.52455727268544405</v>
      </c>
      <c r="AF166" s="6">
        <f>IF(AC166&lt;0,0,AC166)</f>
        <v>0</v>
      </c>
      <c r="AG166" s="6">
        <f>IF(AD166&lt;0,0,AD166)</f>
        <v>0.63517836591792276</v>
      </c>
      <c r="AH166" s="5">
        <f t="shared" si="4"/>
        <v>0</v>
      </c>
      <c r="AI166" s="6">
        <f t="shared" si="5"/>
        <v>0.63517836591792276</v>
      </c>
      <c r="AJ166" s="6">
        <f>(Table134[[#This Row],[Survived]]-AI166)^2</f>
        <v>0.40345155653016257</v>
      </c>
    </row>
    <row r="167" spans="1:36" x14ac:dyDescent="0.2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Table134[[#This Row],[Age]]/$E$1</f>
        <v>0.4</v>
      </c>
      <c r="J167" s="6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>
        <f>IF(Table134[[#This Row],[Sex]]="male",1,0)</f>
        <v>1</v>
      </c>
      <c r="P167">
        <v>1</v>
      </c>
      <c r="AC167" s="5">
        <f>SUMPRODUCT(Table13[[#This Row],[SibSp]:[Ones]],$R$4:$AA$4)</f>
        <v>-0.51942871362865639</v>
      </c>
      <c r="AD167" s="5">
        <f>SUMPRODUCT(Table13[[#This Row],[SibSp]:[Ones]],$R$5:$AA$5)</f>
        <v>1.1733927952226608E-2</v>
      </c>
      <c r="AE167" s="5">
        <f>SUMPRODUCT(Table13[[#This Row],[SibSp]:[Ones]],$R$6:$AA$6)</f>
        <v>-1.0881249792595227</v>
      </c>
      <c r="AF167" s="6">
        <f>IF(AC167&lt;0,0,AC167)</f>
        <v>0</v>
      </c>
      <c r="AG167" s="6">
        <f>IF(AD167&lt;0,0,AD167)</f>
        <v>1.1733927952226608E-2</v>
      </c>
      <c r="AH167" s="5">
        <f t="shared" si="4"/>
        <v>0</v>
      </c>
      <c r="AI167" s="6">
        <f t="shared" si="5"/>
        <v>1.1733927952226608E-2</v>
      </c>
      <c r="AJ167" s="6">
        <f>(Table134[[#This Row],[Survived]]-AI167)^2</f>
        <v>1.3768506518804492E-4</v>
      </c>
    </row>
    <row r="168" spans="1:36" x14ac:dyDescent="0.2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Table134[[#This Row],[Age]]/$E$1</f>
        <v>0.32500000000000001</v>
      </c>
      <c r="J168" s="6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>
        <f>IF(Table134[[#This Row],[Sex]]="male",1,0)</f>
        <v>1</v>
      </c>
      <c r="P168">
        <v>1</v>
      </c>
      <c r="AC168" s="5">
        <f>SUMPRODUCT(Table13[[#This Row],[SibSp]:[Ones]],$R$4:$AA$4)</f>
        <v>-0.74528380295502816</v>
      </c>
      <c r="AD168" s="5">
        <f>SUMPRODUCT(Table13[[#This Row],[SibSp]:[Ones]],$R$5:$AA$5)</f>
        <v>0.29357766138331887</v>
      </c>
      <c r="AE168" s="5">
        <f>SUMPRODUCT(Table13[[#This Row],[SibSp]:[Ones]],$R$6:$AA$6)</f>
        <v>-1.379066809863787</v>
      </c>
      <c r="AF168" s="6">
        <f>IF(AC168&lt;0,0,AC168)</f>
        <v>0</v>
      </c>
      <c r="AG168" s="6">
        <f>IF(AD168&lt;0,0,AD168)</f>
        <v>0.29357766138331887</v>
      </c>
      <c r="AH168" s="5">
        <f t="shared" si="4"/>
        <v>0</v>
      </c>
      <c r="AI168" s="6">
        <f t="shared" si="5"/>
        <v>0.29357766138331887</v>
      </c>
      <c r="AJ168" s="6">
        <f>(Table134[[#This Row],[Survived]]-AI168)^2</f>
        <v>0.49903252049666091</v>
      </c>
    </row>
    <row r="169" spans="1:36" x14ac:dyDescent="0.2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Table134[[#This Row],[Age]]/$E$1</f>
        <v>0.2</v>
      </c>
      <c r="J169" s="6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>
        <f>IF(Table134[[#This Row],[Sex]]="male",1,0)</f>
        <v>0</v>
      </c>
      <c r="P169">
        <v>1</v>
      </c>
      <c r="AC169" s="5">
        <f>SUMPRODUCT(Table13[[#This Row],[SibSp]:[Ones]],$R$4:$AA$4)</f>
        <v>0.13037998446741611</v>
      </c>
      <c r="AD169" s="5">
        <f>SUMPRODUCT(Table13[[#This Row],[SibSp]:[Ones]],$R$5:$AA$5)</f>
        <v>0.40642412353890517</v>
      </c>
      <c r="AE169" s="5">
        <f>SUMPRODUCT(Table13[[#This Row],[SibSp]:[Ones]],$R$6:$AA$6)</f>
        <v>-0.65677718149198649</v>
      </c>
      <c r="AF169" s="6">
        <f>IF(AC169&lt;0,0,AC169)</f>
        <v>0.13037998446741611</v>
      </c>
      <c r="AG169" s="6">
        <f>IF(AD169&lt;0,0,AD169)</f>
        <v>0.40642412353890517</v>
      </c>
      <c r="AH169" s="5">
        <f t="shared" si="4"/>
        <v>0</v>
      </c>
      <c r="AI169" s="6">
        <f t="shared" si="5"/>
        <v>0.53680410800632128</v>
      </c>
      <c r="AJ169" s="6">
        <f>(Table134[[#This Row],[Survived]]-AI169)^2</f>
        <v>0.21455043435981969</v>
      </c>
    </row>
    <row r="170" spans="1:36" x14ac:dyDescent="0.2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Table134[[#This Row],[Age]]/$E$1</f>
        <v>0.5</v>
      </c>
      <c r="J170" s="6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>
        <f>IF(Table134[[#This Row],[Sex]]="male",1,0)</f>
        <v>1</v>
      </c>
      <c r="P170">
        <v>1</v>
      </c>
      <c r="AC170" s="5">
        <f>SUMPRODUCT(Table13[[#This Row],[SibSp]:[Ones]],$R$4:$AA$4)</f>
        <v>-0.37898883746269008</v>
      </c>
      <c r="AD170" s="5">
        <f>SUMPRODUCT(Table13[[#This Row],[SibSp]:[Ones]],$R$5:$AA$5)</f>
        <v>0.4742459897710406</v>
      </c>
      <c r="AE170" s="5">
        <f>SUMPRODUCT(Table13[[#This Row],[SibSp]:[Ones]],$R$6:$AA$6)</f>
        <v>-1.1845063620767118</v>
      </c>
      <c r="AF170" s="6">
        <f>IF(AC170&lt;0,0,AC170)</f>
        <v>0</v>
      </c>
      <c r="AG170" s="6">
        <f>IF(AD170&lt;0,0,AD170)</f>
        <v>0.4742459897710406</v>
      </c>
      <c r="AH170" s="5">
        <f t="shared" si="4"/>
        <v>0</v>
      </c>
      <c r="AI170" s="6">
        <f t="shared" si="5"/>
        <v>0.4742459897710406</v>
      </c>
      <c r="AJ170" s="6">
        <f>(Table134[[#This Row],[Survived]]-AI170)^2</f>
        <v>0.27641727927183274</v>
      </c>
    </row>
    <row r="171" spans="1:36" x14ac:dyDescent="0.2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Table134[[#This Row],[Age]]/$E$1</f>
        <v>0.3</v>
      </c>
      <c r="J171" s="6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>
        <f>IF(Table134[[#This Row],[Sex]]="male",1,0)</f>
        <v>1</v>
      </c>
      <c r="P171">
        <v>1</v>
      </c>
      <c r="AC171" s="5">
        <f>SUMPRODUCT(Table13[[#This Row],[SibSp]:[Ones]],$R$4:$AA$4)</f>
        <v>-0.59334267648303118</v>
      </c>
      <c r="AD171" s="5">
        <f>SUMPRODUCT(Table13[[#This Row],[SibSp]:[Ones]],$R$5:$AA$5)</f>
        <v>0.16272032101700412</v>
      </c>
      <c r="AE171" s="5">
        <f>SUMPRODUCT(Table13[[#This Row],[SibSp]:[Ones]],$R$6:$AA$6)</f>
        <v>-1.0531773235830386</v>
      </c>
      <c r="AF171" s="6">
        <f>IF(AC171&lt;0,0,AC171)</f>
        <v>0</v>
      </c>
      <c r="AG171" s="6">
        <f>IF(AD171&lt;0,0,AD171)</f>
        <v>0.16272032101700412</v>
      </c>
      <c r="AH171" s="5">
        <f t="shared" si="4"/>
        <v>0</v>
      </c>
      <c r="AI171" s="6">
        <f t="shared" si="5"/>
        <v>0.16272032101700412</v>
      </c>
      <c r="AJ171" s="6">
        <f>(Table134[[#This Row],[Survived]]-AI171)^2</f>
        <v>2.6477902871876874E-2</v>
      </c>
    </row>
    <row r="172" spans="1:36" x14ac:dyDescent="0.2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Table134[[#This Row],[Age]]/$E$1</f>
        <v>0.4375</v>
      </c>
      <c r="J172" s="6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>
        <f>IF(Table134[[#This Row],[Sex]]="male",1,0)</f>
        <v>0</v>
      </c>
      <c r="P172">
        <v>1</v>
      </c>
      <c r="AC172" s="5">
        <f>SUMPRODUCT(Table13[[#This Row],[SibSp]:[Ones]],$R$4:$AA$4)</f>
        <v>0.64792363999019931</v>
      </c>
      <c r="AD172" s="5">
        <f>SUMPRODUCT(Table13[[#This Row],[SibSp]:[Ones]],$R$5:$AA$5)</f>
        <v>0.26105310838305418</v>
      </c>
      <c r="AE172" s="5">
        <f>SUMPRODUCT(Table13[[#This Row],[SibSp]:[Ones]],$R$6:$AA$6)</f>
        <v>-0.24830384541398204</v>
      </c>
      <c r="AF172" s="6">
        <f>IF(AC172&lt;0,0,AC172)</f>
        <v>0.64792363999019931</v>
      </c>
      <c r="AG172" s="6">
        <f>IF(AD172&lt;0,0,AD172)</f>
        <v>0.26105310838305418</v>
      </c>
      <c r="AH172" s="5">
        <f t="shared" si="4"/>
        <v>0</v>
      </c>
      <c r="AI172" s="6">
        <f t="shared" si="5"/>
        <v>0.90897674837325348</v>
      </c>
      <c r="AJ172" s="6">
        <f>(Table134[[#This Row],[Survived]]-AI172)^2</f>
        <v>8.285232336706012E-3</v>
      </c>
    </row>
    <row r="173" spans="1:36" x14ac:dyDescent="0.2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Table134[[#This Row],[Age]]/$E$1</f>
        <v>0.27500000000000002</v>
      </c>
      <c r="J173" s="6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>
        <f>IF(Table134[[#This Row],[Sex]]="male",1,0)</f>
        <v>1</v>
      </c>
      <c r="P173">
        <v>1</v>
      </c>
      <c r="AC173" s="5">
        <f>SUMPRODUCT(Table13[[#This Row],[SibSp]:[Ones]],$R$4:$AA$4)</f>
        <v>-0.61361723390592582</v>
      </c>
      <c r="AD173" s="5">
        <f>SUMPRODUCT(Table13[[#This Row],[SibSp]:[Ones]],$R$5:$AA$5)</f>
        <v>0.18815032480746874</v>
      </c>
      <c r="AE173" s="5">
        <f>SUMPRODUCT(Table13[[#This Row],[SibSp]:[Ones]],$R$6:$AA$6)</f>
        <v>-1.0575053610973781</v>
      </c>
      <c r="AF173" s="6">
        <f>IF(AC173&lt;0,0,AC173)</f>
        <v>0</v>
      </c>
      <c r="AG173" s="6">
        <f>IF(AD173&lt;0,0,AD173)</f>
        <v>0.18815032480746874</v>
      </c>
      <c r="AH173" s="5">
        <f t="shared" si="4"/>
        <v>0</v>
      </c>
      <c r="AI173" s="6">
        <f t="shared" si="5"/>
        <v>0.18815032480746874</v>
      </c>
      <c r="AJ173" s="6">
        <f>(Table134[[#This Row],[Survived]]-AI173)^2</f>
        <v>3.5400544725155983E-2</v>
      </c>
    </row>
    <row r="174" spans="1:36" x14ac:dyDescent="0.2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Table134[[#This Row],[Age]]/$E$1</f>
        <v>0.375</v>
      </c>
      <c r="J174" s="6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>
        <f>IF(Table134[[#This Row],[Sex]]="male",1,0)</f>
        <v>1</v>
      </c>
      <c r="P174">
        <v>1</v>
      </c>
      <c r="AC174" s="5">
        <f>SUMPRODUCT(Table13[[#This Row],[SibSp]:[Ones]],$R$4:$AA$4)</f>
        <v>-0.12307988074229616</v>
      </c>
      <c r="AD174" s="5">
        <f>SUMPRODUCT(Table13[[#This Row],[SibSp]:[Ones]],$R$5:$AA$5)</f>
        <v>0.13053654443833207</v>
      </c>
      <c r="AE174" s="5">
        <f>SUMPRODUCT(Table13[[#This Row],[SibSp]:[Ones]],$R$6:$AA$6)</f>
        <v>-0.59971583920765759</v>
      </c>
      <c r="AF174" s="6">
        <f>IF(AC174&lt;0,0,AC174)</f>
        <v>0</v>
      </c>
      <c r="AG174" s="6">
        <f>IF(AD174&lt;0,0,AD174)</f>
        <v>0.13053654443833207</v>
      </c>
      <c r="AH174" s="5">
        <f t="shared" si="4"/>
        <v>0</v>
      </c>
      <c r="AI174" s="6">
        <f t="shared" si="5"/>
        <v>0.13053654443833207</v>
      </c>
      <c r="AJ174" s="6">
        <f>(Table134[[#This Row],[Survived]]-AI174)^2</f>
        <v>1.7039789433900644E-2</v>
      </c>
    </row>
    <row r="175" spans="1:36" x14ac:dyDescent="0.2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Table134[[#This Row],[Age]]/$E$1</f>
        <v>0.38750000000000001</v>
      </c>
      <c r="J175" s="6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>
        <f>IF(Table134[[#This Row],[Sex]]="male",1,0)</f>
        <v>0</v>
      </c>
      <c r="P175">
        <v>1</v>
      </c>
      <c r="AC175" s="5">
        <f>SUMPRODUCT(Table13[[#This Row],[SibSp]:[Ones]],$R$4:$AA$4)</f>
        <v>0.25156589798097789</v>
      </c>
      <c r="AD175" s="5">
        <f>SUMPRODUCT(Table13[[#This Row],[SibSp]:[Ones]],$R$5:$AA$5)</f>
        <v>0.72672915285676754</v>
      </c>
      <c r="AE175" s="5">
        <f>SUMPRODUCT(Table13[[#This Row],[SibSp]:[Ones]],$R$6:$AA$6)</f>
        <v>-0.86599980706594926</v>
      </c>
      <c r="AF175" s="6">
        <f>IF(AC175&lt;0,0,AC175)</f>
        <v>0.25156589798097789</v>
      </c>
      <c r="AG175" s="6">
        <f>IF(AD175&lt;0,0,AD175)</f>
        <v>0.72672915285676754</v>
      </c>
      <c r="AH175" s="5">
        <f t="shared" si="4"/>
        <v>0</v>
      </c>
      <c r="AI175" s="6">
        <f t="shared" si="5"/>
        <v>0.97829505083774548</v>
      </c>
      <c r="AJ175" s="6">
        <f>(Table134[[#This Row],[Survived]]-AI175)^2</f>
        <v>4.7110481813605301E-4</v>
      </c>
    </row>
    <row r="176" spans="1:36" x14ac:dyDescent="0.2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Table134[[#This Row],[Age]]/$E$1</f>
        <v>0.33750000000000002</v>
      </c>
      <c r="J176" s="6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>
        <f>IF(Table134[[#This Row],[Sex]]="male",1,0)</f>
        <v>0</v>
      </c>
      <c r="P176">
        <v>1</v>
      </c>
      <c r="AC176" s="5">
        <f>SUMPRODUCT(Table13[[#This Row],[SibSp]:[Ones]],$R$4:$AA$4)</f>
        <v>0.17460209895488116</v>
      </c>
      <c r="AD176" s="5">
        <f>SUMPRODUCT(Table13[[#This Row],[SibSp]:[Ones]],$R$5:$AA$5)</f>
        <v>0.30519025222845159</v>
      </c>
      <c r="AE176" s="5">
        <f>SUMPRODUCT(Table13[[#This Row],[SibSp]:[Ones]],$R$6:$AA$6)</f>
        <v>-0.60735962060591608</v>
      </c>
      <c r="AF176" s="6">
        <f>IF(AC176&lt;0,0,AC176)</f>
        <v>0.17460209895488116</v>
      </c>
      <c r="AG176" s="6">
        <f>IF(AD176&lt;0,0,AD176)</f>
        <v>0.30519025222845159</v>
      </c>
      <c r="AH176" s="5">
        <f t="shared" si="4"/>
        <v>0</v>
      </c>
      <c r="AI176" s="6">
        <f t="shared" si="5"/>
        <v>0.47979235118333274</v>
      </c>
      <c r="AJ176" s="6">
        <f>(Table134[[#This Row],[Survived]]-AI176)^2</f>
        <v>0.27061599788736501</v>
      </c>
    </row>
    <row r="177" spans="1:36" x14ac:dyDescent="0.2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Table134[[#This Row],[Age]]/$E$1</f>
        <v>0.52500000000000002</v>
      </c>
      <c r="J177" s="6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>
        <f>IF(Table134[[#This Row],[Sex]]="male",1,0)</f>
        <v>1</v>
      </c>
      <c r="P177">
        <v>1</v>
      </c>
      <c r="AC177" s="5">
        <f>SUMPRODUCT(Table13[[#This Row],[SibSp]:[Ones]],$R$4:$AA$4)</f>
        <v>-8.7805415843548312E-3</v>
      </c>
      <c r="AD177" s="5">
        <f>SUMPRODUCT(Table13[[#This Row],[SibSp]:[Ones]],$R$5:$AA$5)</f>
        <v>-7.1181680736939978E-2</v>
      </c>
      <c r="AE177" s="5">
        <f>SUMPRODUCT(Table13[[#This Row],[SibSp]:[Ones]],$R$6:$AA$6)</f>
        <v>-0.62694647051610031</v>
      </c>
      <c r="AF177" s="6">
        <f>IF(AC177&lt;0,0,AC177)</f>
        <v>0</v>
      </c>
      <c r="AG177" s="6">
        <f>IF(AD177&lt;0,0,AD177)</f>
        <v>0</v>
      </c>
      <c r="AH177" s="5">
        <f t="shared" si="4"/>
        <v>0</v>
      </c>
      <c r="AI177" s="6">
        <f t="shared" si="5"/>
        <v>0</v>
      </c>
      <c r="AJ177" s="6">
        <f>(Table134[[#This Row],[Survived]]-AI177)^2</f>
        <v>0</v>
      </c>
    </row>
    <row r="178" spans="1:36" x14ac:dyDescent="0.2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Table134[[#This Row],[Age]]/$E$1</f>
        <v>0.4</v>
      </c>
      <c r="J178" s="6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>
        <f>IF(Table134[[#This Row],[Sex]]="male",1,0)</f>
        <v>0</v>
      </c>
      <c r="P178">
        <v>1</v>
      </c>
      <c r="AC178" s="5">
        <f>SUMPRODUCT(Table13[[#This Row],[SibSp]:[Ones]],$R$4:$AA$4)</f>
        <v>0.24776356468854632</v>
      </c>
      <c r="AD178" s="5">
        <f>SUMPRODUCT(Table13[[#This Row],[SibSp]:[Ones]],$R$5:$AA$5)</f>
        <v>0.77981642243665605</v>
      </c>
      <c r="AE178" s="5">
        <f>SUMPRODUCT(Table13[[#This Row],[SibSp]:[Ones]],$R$6:$AA$6)</f>
        <v>-0.9327227334354663</v>
      </c>
      <c r="AF178" s="6">
        <f>IF(AC178&lt;0,0,AC178)</f>
        <v>0.24776356468854632</v>
      </c>
      <c r="AG178" s="6">
        <f>IF(AD178&lt;0,0,AD178)</f>
        <v>0.77981642243665605</v>
      </c>
      <c r="AH178" s="5">
        <f t="shared" si="4"/>
        <v>0</v>
      </c>
      <c r="AI178" s="6">
        <f t="shared" si="5"/>
        <v>1.0275799871252023</v>
      </c>
      <c r="AJ178" s="6">
        <f>(Table134[[#This Row],[Survived]]-AI178)^2</f>
        <v>7.6065568982632275E-4</v>
      </c>
    </row>
    <row r="179" spans="1:36" x14ac:dyDescent="0.2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Table134[[#This Row],[Age]]/$E$1</f>
        <v>0.375</v>
      </c>
      <c r="J179" s="6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>
        <f>IF(Table134[[#This Row],[Sex]]="male",1,0)</f>
        <v>1</v>
      </c>
      <c r="P179">
        <v>1</v>
      </c>
      <c r="AC179" s="5">
        <f>SUMPRODUCT(Table13[[#This Row],[SibSp]:[Ones]],$R$4:$AA$4)</f>
        <v>-0.11400903550687448</v>
      </c>
      <c r="AD179" s="5">
        <f>SUMPRODUCT(Table13[[#This Row],[SibSp]:[Ones]],$R$5:$AA$5)</f>
        <v>0.12343583473670627</v>
      </c>
      <c r="AE179" s="5">
        <f>SUMPRODUCT(Table13[[#This Row],[SibSp]:[Ones]],$R$6:$AA$6)</f>
        <v>-0.54769398109640843</v>
      </c>
      <c r="AF179" s="6">
        <f>IF(AC179&lt;0,0,AC179)</f>
        <v>0</v>
      </c>
      <c r="AG179" s="6">
        <f>IF(AD179&lt;0,0,AD179)</f>
        <v>0.12343583473670627</v>
      </c>
      <c r="AH179" s="5">
        <f t="shared" si="4"/>
        <v>0</v>
      </c>
      <c r="AI179" s="6">
        <f t="shared" si="5"/>
        <v>0.12343583473670627</v>
      </c>
      <c r="AJ179" s="6">
        <f>(Table134[[#This Row],[Survived]]-AI179)^2</f>
        <v>1.5236405297147463E-2</v>
      </c>
    </row>
    <row r="180" spans="1:36" x14ac:dyDescent="0.2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Table134[[#This Row],[Age]]/$E$1</f>
        <v>0.2</v>
      </c>
      <c r="J180" s="6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>
        <f>IF(Table134[[#This Row],[Sex]]="male",1,0)</f>
        <v>1</v>
      </c>
      <c r="P180">
        <v>1</v>
      </c>
      <c r="AC180" s="5">
        <f>SUMPRODUCT(Table13[[#This Row],[SibSp]:[Ones]],$R$4:$AA$4)</f>
        <v>-0.67531373823032059</v>
      </c>
      <c r="AD180" s="5">
        <f>SUMPRODUCT(Table13[[#This Row],[SibSp]:[Ones]],$R$5:$AA$5)</f>
        <v>0.26512359412065534</v>
      </c>
      <c r="AE180" s="5">
        <f>SUMPRODUCT(Table13[[#This Row],[SibSp]:[Ones]],$R$6:$AA$6)</f>
        <v>-1.0754952194312968</v>
      </c>
      <c r="AF180" s="6">
        <f>IF(AC180&lt;0,0,AC180)</f>
        <v>0</v>
      </c>
      <c r="AG180" s="6">
        <f>IF(AD180&lt;0,0,AD180)</f>
        <v>0.26512359412065534</v>
      </c>
      <c r="AH180" s="5">
        <f t="shared" si="4"/>
        <v>0</v>
      </c>
      <c r="AI180" s="6">
        <f t="shared" si="5"/>
        <v>0.26512359412065534</v>
      </c>
      <c r="AJ180" s="6">
        <f>(Table134[[#This Row],[Survived]]-AI180)^2</f>
        <v>0.54004333191814335</v>
      </c>
    </row>
    <row r="181" spans="1:36" x14ac:dyDescent="0.2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Table134[[#This Row],[Age]]/$E$1</f>
        <v>0.33750000000000002</v>
      </c>
      <c r="J181" s="6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>
        <f>IF(Table134[[#This Row],[Sex]]="male",1,0)</f>
        <v>1</v>
      </c>
      <c r="P181">
        <v>1</v>
      </c>
      <c r="AC181" s="5">
        <f>SUMPRODUCT(Table13[[#This Row],[SibSp]:[Ones]],$R$4:$AA$4)</f>
        <v>-0.15179423122849045</v>
      </c>
      <c r="AD181" s="5">
        <f>SUMPRODUCT(Table13[[#This Row],[SibSp]:[Ones]],$R$5:$AA$5)</f>
        <v>0.16735274861795713</v>
      </c>
      <c r="AE181" s="5">
        <f>SUMPRODUCT(Table13[[#This Row],[SibSp]:[Ones]],$R$6:$AA$6)</f>
        <v>-0.59647271036223992</v>
      </c>
      <c r="AF181" s="6">
        <f>IF(AC181&lt;0,0,AC181)</f>
        <v>0</v>
      </c>
      <c r="AG181" s="6">
        <f>IF(AD181&lt;0,0,AD181)</f>
        <v>0.16735274861795713</v>
      </c>
      <c r="AH181" s="5">
        <f t="shared" si="4"/>
        <v>0</v>
      </c>
      <c r="AI181" s="6">
        <f t="shared" si="5"/>
        <v>0.16735274861795713</v>
      </c>
      <c r="AJ181" s="6">
        <f>(Table134[[#This Row],[Survived]]-AI181)^2</f>
        <v>2.8006942469985151E-2</v>
      </c>
    </row>
    <row r="182" spans="1:36" x14ac:dyDescent="0.2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Table134[[#This Row],[Age]]/$E$1</f>
        <v>0.63749999999999996</v>
      </c>
      <c r="J182" s="6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>
        <f>IF(Table134[[#This Row],[Sex]]="male",1,0)</f>
        <v>1</v>
      </c>
      <c r="P182">
        <v>1</v>
      </c>
      <c r="AC182" s="5">
        <f>SUMPRODUCT(Table13[[#This Row],[SibSp]:[Ones]],$R$4:$AA$4)</f>
        <v>-0.34031298255805298</v>
      </c>
      <c r="AD182" s="5">
        <f>SUMPRODUCT(Table13[[#This Row],[SibSp]:[Ones]],$R$5:$AA$5)</f>
        <v>-0.16439878797497109</v>
      </c>
      <c r="AE182" s="5">
        <f>SUMPRODUCT(Table13[[#This Row],[SibSp]:[Ones]],$R$6:$AA$6)</f>
        <v>-1.1133317226278359</v>
      </c>
      <c r="AF182" s="6">
        <f>IF(AC182&lt;0,0,AC182)</f>
        <v>0</v>
      </c>
      <c r="AG182" s="6">
        <f>IF(AD182&lt;0,0,AD182)</f>
        <v>0</v>
      </c>
      <c r="AH182" s="5">
        <f t="shared" si="4"/>
        <v>0</v>
      </c>
      <c r="AI182" s="6">
        <f t="shared" si="5"/>
        <v>0</v>
      </c>
      <c r="AJ182" s="6">
        <f>(Table134[[#This Row],[Survived]]-AI182)^2</f>
        <v>0</v>
      </c>
    </row>
    <row r="183" spans="1:36" x14ac:dyDescent="0.2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Table134[[#This Row],[Age]]/$E$1</f>
        <v>0.47499999999999998</v>
      </c>
      <c r="J183" s="6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>
        <f>IF(Table134[[#This Row],[Sex]]="male",1,0)</f>
        <v>1</v>
      </c>
      <c r="P183">
        <v>1</v>
      </c>
      <c r="AC183" s="5">
        <f>SUMPRODUCT(Table13[[#This Row],[SibSp]:[Ones]],$R$4:$AA$4)</f>
        <v>-0.28530913586267481</v>
      </c>
      <c r="AD183" s="5">
        <f>SUMPRODUCT(Table13[[#This Row],[SibSp]:[Ones]],$R$5:$AA$5)</f>
        <v>0.33410576390808655</v>
      </c>
      <c r="AE183" s="5">
        <f>SUMPRODUCT(Table13[[#This Row],[SibSp]:[Ones]],$R$6:$AA$6)</f>
        <v>-1.2038073400350278</v>
      </c>
      <c r="AF183" s="6">
        <f>IF(AC183&lt;0,0,AC183)</f>
        <v>0</v>
      </c>
      <c r="AG183" s="6">
        <f>IF(AD183&lt;0,0,AD183)</f>
        <v>0.33410576390808655</v>
      </c>
      <c r="AH183" s="5">
        <f t="shared" si="4"/>
        <v>0</v>
      </c>
      <c r="AI183" s="6">
        <f t="shared" si="5"/>
        <v>0.33410576390808655</v>
      </c>
      <c r="AJ183" s="6">
        <f>(Table134[[#This Row],[Survived]]-AI183)^2</f>
        <v>0.44341513366043295</v>
      </c>
    </row>
    <row r="184" spans="1:36" x14ac:dyDescent="0.2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Table134[[#This Row],[Age]]/$E$1</f>
        <v>0.27500000000000002</v>
      </c>
      <c r="J184" s="6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>
        <f>IF(Table134[[#This Row],[Sex]]="male",1,0)</f>
        <v>1</v>
      </c>
      <c r="P184">
        <v>1</v>
      </c>
      <c r="AC184" s="5">
        <f>SUMPRODUCT(Table13[[#This Row],[SibSp]:[Ones]],$R$4:$AA$4)</f>
        <v>-0.62407436677416217</v>
      </c>
      <c r="AD184" s="5">
        <f>SUMPRODUCT(Table13[[#This Row],[SibSp]:[Ones]],$R$5:$AA$5)</f>
        <v>0.19633622842301246</v>
      </c>
      <c r="AE184" s="5">
        <f>SUMPRODUCT(Table13[[#This Row],[SibSp]:[Ones]],$R$6:$AA$6)</f>
        <v>-1.1174776644718807</v>
      </c>
      <c r="AF184" s="6">
        <f>IF(AC184&lt;0,0,AC184)</f>
        <v>0</v>
      </c>
      <c r="AG184" s="6">
        <f>IF(AD184&lt;0,0,AD184)</f>
        <v>0.19633622842301246</v>
      </c>
      <c r="AH184" s="5">
        <f t="shared" si="4"/>
        <v>0</v>
      </c>
      <c r="AI184" s="6">
        <f t="shared" si="5"/>
        <v>0.19633622842301246</v>
      </c>
      <c r="AJ184" s="6">
        <f>(Table134[[#This Row],[Survived]]-AI184)^2</f>
        <v>3.8547914591373328E-2</v>
      </c>
    </row>
    <row r="185" spans="1:36" x14ac:dyDescent="0.2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Table134[[#This Row],[Age]]/$E$1</f>
        <v>0.23749999999999999</v>
      </c>
      <c r="J185" s="6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>
        <f>IF(Table134[[#This Row],[Sex]]="male",1,0)</f>
        <v>1</v>
      </c>
      <c r="P185">
        <v>1</v>
      </c>
      <c r="AC185" s="5">
        <f>SUMPRODUCT(Table13[[#This Row],[SibSp]:[Ones]],$R$4:$AA$4)</f>
        <v>-0.21929498728958702</v>
      </c>
      <c r="AD185" s="5">
        <f>SUMPRODUCT(Table13[[#This Row],[SibSp]:[Ones]],$R$5:$AA$5)</f>
        <v>0.25842858339533165</v>
      </c>
      <c r="AE185" s="5">
        <f>SUMPRODUCT(Table13[[#This Row],[SibSp]:[Ones]],$R$6:$AA$6)</f>
        <v>-0.53580250866321044</v>
      </c>
      <c r="AF185" s="6">
        <f>IF(AC185&lt;0,0,AC185)</f>
        <v>0</v>
      </c>
      <c r="AG185" s="6">
        <f>IF(AD185&lt;0,0,AD185)</f>
        <v>0.25842858339533165</v>
      </c>
      <c r="AH185" s="5">
        <f t="shared" si="4"/>
        <v>0</v>
      </c>
      <c r="AI185" s="6">
        <f t="shared" si="5"/>
        <v>0.25842858339533165</v>
      </c>
      <c r="AJ185" s="6">
        <f>(Table134[[#This Row],[Survived]]-AI185)^2</f>
        <v>0.54992816592505456</v>
      </c>
    </row>
    <row r="186" spans="1:36" x14ac:dyDescent="0.2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Table134[[#This Row],[Age]]/$E$1</f>
        <v>0.25624999999999998</v>
      </c>
      <c r="J186" s="6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>
        <f>IF(Table134[[#This Row],[Sex]]="male",1,0)</f>
        <v>1</v>
      </c>
      <c r="P186">
        <v>1</v>
      </c>
      <c r="AC186" s="5">
        <f>SUMPRODUCT(Table13[[#This Row],[SibSp]:[Ones]],$R$4:$AA$4)</f>
        <v>-0.62797440914902314</v>
      </c>
      <c r="AD186" s="5">
        <f>SUMPRODUCT(Table13[[#This Row],[SibSp]:[Ones]],$R$5:$AA$5)</f>
        <v>0.20655842689728132</v>
      </c>
      <c r="AE186" s="5">
        <f>SUMPRODUCT(Table13[[#This Row],[SibSp]:[Ones]],$R$6:$AA$6)</f>
        <v>-1.0558837966746693</v>
      </c>
      <c r="AF186" s="6">
        <f>IF(AC186&lt;0,0,AC186)</f>
        <v>0</v>
      </c>
      <c r="AG186" s="6">
        <f>IF(AD186&lt;0,0,AD186)</f>
        <v>0.20655842689728132</v>
      </c>
      <c r="AH186" s="5">
        <f t="shared" si="4"/>
        <v>0</v>
      </c>
      <c r="AI186" s="6">
        <f t="shared" si="5"/>
        <v>0.20655842689728132</v>
      </c>
      <c r="AJ186" s="6">
        <f>(Table134[[#This Row],[Survived]]-AI186)^2</f>
        <v>4.2666383722279509E-2</v>
      </c>
    </row>
    <row r="187" spans="1:36" x14ac:dyDescent="0.2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Table134[[#This Row],[Age]]/$E$1</f>
        <v>0.22500000000000001</v>
      </c>
      <c r="J187" s="6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>
        <f>IF(Table134[[#This Row],[Sex]]="male",1,0)</f>
        <v>1</v>
      </c>
      <c r="P187">
        <v>1</v>
      </c>
      <c r="AC187" s="5">
        <f>SUMPRODUCT(Table13[[#This Row],[SibSp]:[Ones]],$R$4:$AA$4)</f>
        <v>-0.23793728268707354</v>
      </c>
      <c r="AD187" s="5">
        <f>SUMPRODUCT(Table13[[#This Row],[SibSp]:[Ones]],$R$5:$AA$5)</f>
        <v>0.27780136115683252</v>
      </c>
      <c r="AE187" s="5">
        <f>SUMPRODUCT(Table13[[#This Row],[SibSp]:[Ones]],$R$6:$AA$6)</f>
        <v>-0.58674332382598704</v>
      </c>
      <c r="AF187" s="6">
        <f>IF(AC187&lt;0,0,AC187)</f>
        <v>0</v>
      </c>
      <c r="AG187" s="6">
        <f>IF(AD187&lt;0,0,AD187)</f>
        <v>0.27780136115683252</v>
      </c>
      <c r="AH187" s="5">
        <f t="shared" si="4"/>
        <v>0</v>
      </c>
      <c r="AI187" s="6">
        <f t="shared" si="5"/>
        <v>0.27780136115683252</v>
      </c>
      <c r="AJ187" s="6">
        <f>(Table134[[#This Row],[Survived]]-AI187)^2</f>
        <v>7.7173596260588895E-2</v>
      </c>
    </row>
    <row r="188" spans="1:36" x14ac:dyDescent="0.2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Table134[[#This Row],[Age]]/$E$1</f>
        <v>0.4375</v>
      </c>
      <c r="J188" s="6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>
        <f>IF(Table134[[#This Row],[Sex]]="male",1,0)</f>
        <v>0</v>
      </c>
      <c r="P188">
        <v>1</v>
      </c>
      <c r="AC188" s="5">
        <f>SUMPRODUCT(Table13[[#This Row],[SibSp]:[Ones]],$R$4:$AA$4)</f>
        <v>0.43339600806162548</v>
      </c>
      <c r="AD188" s="5">
        <f>SUMPRODUCT(Table13[[#This Row],[SibSp]:[Ones]],$R$5:$AA$5)</f>
        <v>0.54379765291502047</v>
      </c>
      <c r="AE188" s="5">
        <f>SUMPRODUCT(Table13[[#This Row],[SibSp]:[Ones]],$R$6:$AA$6)</f>
        <v>-0.70453855983910885</v>
      </c>
      <c r="AF188" s="6">
        <f>IF(AC188&lt;0,0,AC188)</f>
        <v>0.43339600806162548</v>
      </c>
      <c r="AG188" s="6">
        <f>IF(AD188&lt;0,0,AD188)</f>
        <v>0.54379765291502047</v>
      </c>
      <c r="AH188" s="5">
        <f t="shared" si="4"/>
        <v>0</v>
      </c>
      <c r="AI188" s="6">
        <f t="shared" si="5"/>
        <v>0.97719366097664595</v>
      </c>
      <c r="AJ188" s="6">
        <f>(Table134[[#This Row],[Survived]]-AI188)^2</f>
        <v>5.2012909964816172E-4</v>
      </c>
    </row>
    <row r="189" spans="1:36" x14ac:dyDescent="0.2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Table134[[#This Row],[Age]]/$E$1</f>
        <v>0.36249999999999999</v>
      </c>
      <c r="J189" s="6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>
        <f>IF(Table134[[#This Row],[Sex]]="male",1,0)</f>
        <v>1</v>
      </c>
      <c r="P189">
        <v>1</v>
      </c>
      <c r="AC189" s="5">
        <f>SUMPRODUCT(Table13[[#This Row],[SibSp]:[Ones]],$R$4:$AA$4)</f>
        <v>-0.54946194057931164</v>
      </c>
      <c r="AD189" s="5">
        <f>SUMPRODUCT(Table13[[#This Row],[SibSp]:[Ones]],$R$5:$AA$5)</f>
        <v>0.10447281940500108</v>
      </c>
      <c r="AE189" s="5">
        <f>SUMPRODUCT(Table13[[#This Row],[SibSp]:[Ones]],$R$6:$AA$6)</f>
        <v>-1.0813880971106875</v>
      </c>
      <c r="AF189" s="6">
        <f>IF(AC189&lt;0,0,AC189)</f>
        <v>0</v>
      </c>
      <c r="AG189" s="6">
        <f>IF(AD189&lt;0,0,AD189)</f>
        <v>0.10447281940500108</v>
      </c>
      <c r="AH189" s="5">
        <f t="shared" si="4"/>
        <v>0</v>
      </c>
      <c r="AI189" s="6">
        <f t="shared" si="5"/>
        <v>0.10447281940500108</v>
      </c>
      <c r="AJ189" s="6">
        <f>(Table134[[#This Row],[Survived]]-AI189)^2</f>
        <v>1.0914569994429971E-2</v>
      </c>
    </row>
    <row r="190" spans="1:36" x14ac:dyDescent="0.2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Table134[[#This Row],[Age]]/$E$1</f>
        <v>0.73750000000000004</v>
      </c>
      <c r="J190" s="6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>
        <f>IF(Table134[[#This Row],[Sex]]="male",1,0)</f>
        <v>1</v>
      </c>
      <c r="P190">
        <v>1</v>
      </c>
      <c r="AC190" s="5">
        <f>SUMPRODUCT(Table13[[#This Row],[SibSp]:[Ones]],$R$4:$AA$4)</f>
        <v>0.15287401801747447</v>
      </c>
      <c r="AD190" s="5">
        <f>SUMPRODUCT(Table13[[#This Row],[SibSp]:[Ones]],$R$5:$AA$5)</f>
        <v>-0.22408672754264403</v>
      </c>
      <c r="AE190" s="5">
        <f>SUMPRODUCT(Table13[[#This Row],[SibSp]:[Ones]],$R$6:$AA$6)</f>
        <v>-0.64034630905116297</v>
      </c>
      <c r="AF190" s="6">
        <f>IF(AC190&lt;0,0,AC190)</f>
        <v>0.15287401801747447</v>
      </c>
      <c r="AG190" s="6">
        <f>IF(AD190&lt;0,0,AD190)</f>
        <v>0</v>
      </c>
      <c r="AH190" s="5">
        <f t="shared" si="4"/>
        <v>0</v>
      </c>
      <c r="AI190" s="6">
        <f t="shared" si="5"/>
        <v>0.15287401801747447</v>
      </c>
      <c r="AJ190" s="6">
        <f>(Table134[[#This Row],[Survived]]-AI190)^2</f>
        <v>2.3370465384807106E-2</v>
      </c>
    </row>
    <row r="191" spans="1:36" x14ac:dyDescent="0.2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Table134[[#This Row],[Age]]/$E$1</f>
        <v>6.25E-2</v>
      </c>
      <c r="J191" s="6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>
        <f>IF(Table134[[#This Row],[Sex]]="male",1,0)</f>
        <v>0</v>
      </c>
      <c r="P191">
        <v>1</v>
      </c>
      <c r="AC191" s="5">
        <f>SUMPRODUCT(Table13[[#This Row],[SibSp]:[Ones]],$R$4:$AA$4)</f>
        <v>-6.0168907710493838E-2</v>
      </c>
      <c r="AD191" s="5">
        <f>SUMPRODUCT(Table13[[#This Row],[SibSp]:[Ones]],$R$5:$AA$5)</f>
        <v>0.33211351831898223</v>
      </c>
      <c r="AE191" s="5">
        <f>SUMPRODUCT(Table13[[#This Row],[SibSp]:[Ones]],$R$6:$AA$6)</f>
        <v>-4.3372885399989985E-3</v>
      </c>
      <c r="AF191" s="6">
        <f>IF(AC191&lt;0,0,AC191)</f>
        <v>0</v>
      </c>
      <c r="AG191" s="6">
        <f>IF(AD191&lt;0,0,AD191)</f>
        <v>0.33211351831898223</v>
      </c>
      <c r="AH191" s="5">
        <f t="shared" si="4"/>
        <v>0</v>
      </c>
      <c r="AI191" s="6">
        <f t="shared" si="5"/>
        <v>0.33211351831898223</v>
      </c>
      <c r="AJ191" s="6">
        <f>(Table134[[#This Row],[Survived]]-AI191)^2</f>
        <v>0.44607235241224841</v>
      </c>
    </row>
    <row r="192" spans="1:36" x14ac:dyDescent="0.2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Table134[[#This Row],[Age]]/$E$1</f>
        <v>0.3</v>
      </c>
      <c r="J192" s="6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>
        <f>IF(Table134[[#This Row],[Sex]]="male",1,0)</f>
        <v>1</v>
      </c>
      <c r="P192">
        <v>1</v>
      </c>
      <c r="AC192" s="5">
        <f>SUMPRODUCT(Table13[[#This Row],[SibSp]:[Ones]],$R$4:$AA$4)</f>
        <v>-0.17143773647926314</v>
      </c>
      <c r="AD192" s="5">
        <f>SUMPRODUCT(Table13[[#This Row],[SibSp]:[Ones]],$R$5:$AA$5)</f>
        <v>0.1970682430959565</v>
      </c>
      <c r="AE192" s="5">
        <f>SUMPRODUCT(Table13[[#This Row],[SibSp]:[Ones]],$R$6:$AA$6)</f>
        <v>-0.54120772340557322</v>
      </c>
      <c r="AF192" s="6">
        <f>IF(AC192&lt;0,0,AC192)</f>
        <v>0</v>
      </c>
      <c r="AG192" s="6">
        <f>IF(AD192&lt;0,0,AD192)</f>
        <v>0.1970682430959565</v>
      </c>
      <c r="AH192" s="5">
        <f t="shared" si="4"/>
        <v>0</v>
      </c>
      <c r="AI192" s="6">
        <f t="shared" si="5"/>
        <v>0.1970682430959565</v>
      </c>
      <c r="AJ192" s="6">
        <f>(Table134[[#This Row],[Survived]]-AI192)^2</f>
        <v>3.8835892436927005E-2</v>
      </c>
    </row>
    <row r="193" spans="1:36" x14ac:dyDescent="0.2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Table134[[#This Row],[Age]]/$E$1</f>
        <v>0.55000000000000004</v>
      </c>
      <c r="J193" s="6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>
        <f>IF(Table134[[#This Row],[Sex]]="male",1,0)</f>
        <v>1</v>
      </c>
      <c r="P193">
        <v>1</v>
      </c>
      <c r="AC193" s="5">
        <f>SUMPRODUCT(Table13[[#This Row],[SibSp]:[Ones]],$R$4:$AA$4)</f>
        <v>1.2039369458076363E-2</v>
      </c>
      <c r="AD193" s="5">
        <f>SUMPRODUCT(Table13[[#This Row],[SibSp]:[Ones]],$R$5:$AA$5)</f>
        <v>-9.7038590470186814E-2</v>
      </c>
      <c r="AE193" s="5">
        <f>SUMPRODUCT(Table13[[#This Row],[SibSp]:[Ones]],$R$6:$AA$6)</f>
        <v>-0.61949079628438042</v>
      </c>
      <c r="AF193" s="6">
        <f>IF(AC193&lt;0,0,AC193)</f>
        <v>1.2039369458076363E-2</v>
      </c>
      <c r="AG193" s="6">
        <f>IF(AD193&lt;0,0,AD193)</f>
        <v>0</v>
      </c>
      <c r="AH193" s="5">
        <f t="shared" si="4"/>
        <v>0</v>
      </c>
      <c r="AI193" s="6">
        <f t="shared" si="5"/>
        <v>1.2039369458076363E-2</v>
      </c>
      <c r="AJ193" s="6">
        <f>(Table134[[#This Row],[Survived]]-AI193)^2</f>
        <v>1.4494641694806192E-4</v>
      </c>
    </row>
    <row r="194" spans="1:36" x14ac:dyDescent="0.2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Table134[[#This Row],[Age]]/$E$1</f>
        <v>0.1</v>
      </c>
      <c r="J194" s="6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>
        <f>IF(Table134[[#This Row],[Sex]]="male",1,0)</f>
        <v>0</v>
      </c>
      <c r="P194">
        <v>1</v>
      </c>
      <c r="AC194" s="5">
        <f>SUMPRODUCT(Table13[[#This Row],[SibSp]:[Ones]],$R$4:$AA$4)</f>
        <v>0.28924283927805466</v>
      </c>
      <c r="AD194" s="5">
        <f>SUMPRODUCT(Table13[[#This Row],[SibSp]:[Ones]],$R$5:$AA$5)</f>
        <v>0.62843213486623206</v>
      </c>
      <c r="AE194" s="5">
        <f>SUMPRODUCT(Table13[[#This Row],[SibSp]:[Ones]],$R$6:$AA$6)</f>
        <v>-3.1811969620902894E-2</v>
      </c>
      <c r="AF194" s="6">
        <f>IF(AC194&lt;0,0,AC194)</f>
        <v>0.28924283927805466</v>
      </c>
      <c r="AG194" s="6">
        <f>IF(AD194&lt;0,0,AD194)</f>
        <v>0.62843213486623206</v>
      </c>
      <c r="AH194" s="5">
        <f t="shared" si="4"/>
        <v>0</v>
      </c>
      <c r="AI194" s="6">
        <f t="shared" si="5"/>
        <v>0.91767497414428667</v>
      </c>
      <c r="AJ194" s="6">
        <f>(Table134[[#This Row],[Survived]]-AI194)^2</f>
        <v>6.7774098821438682E-3</v>
      </c>
    </row>
    <row r="195" spans="1:36" x14ac:dyDescent="0.2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Table134[[#This Row],[Age]]/$E$1</f>
        <v>0.23749999999999999</v>
      </c>
      <c r="J195" s="6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>
        <f>IF(Table134[[#This Row],[Sex]]="male",1,0)</f>
        <v>1</v>
      </c>
      <c r="P195">
        <v>1</v>
      </c>
      <c r="AC195" s="5">
        <f>SUMPRODUCT(Table13[[#This Row],[SibSp]:[Ones]],$R$4:$AA$4)</f>
        <v>-0.21929498728958702</v>
      </c>
      <c r="AD195" s="5">
        <f>SUMPRODUCT(Table13[[#This Row],[SibSp]:[Ones]],$R$5:$AA$5)</f>
        <v>0.25842858339533165</v>
      </c>
      <c r="AE195" s="5">
        <f>SUMPRODUCT(Table13[[#This Row],[SibSp]:[Ones]],$R$6:$AA$6)</f>
        <v>-0.53580250866321044</v>
      </c>
      <c r="AF195" s="6">
        <f>IF(AC195&lt;0,0,AC195)</f>
        <v>0</v>
      </c>
      <c r="AG195" s="6">
        <f>IF(AD195&lt;0,0,AD195)</f>
        <v>0.25842858339533165</v>
      </c>
      <c r="AH195" s="5">
        <f t="shared" si="4"/>
        <v>0</v>
      </c>
      <c r="AI195" s="6">
        <f t="shared" si="5"/>
        <v>0.25842858339533165</v>
      </c>
      <c r="AJ195" s="6">
        <f>(Table134[[#This Row],[Survived]]-AI195)^2</f>
        <v>6.6785332715717877E-2</v>
      </c>
    </row>
    <row r="196" spans="1:36" x14ac:dyDescent="0.2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Table134[[#This Row],[Age]]/$E$1</f>
        <v>0.41249999999999998</v>
      </c>
      <c r="J196" s="6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>
        <f>IF(Table134[[#This Row],[Sex]]="male",1,0)</f>
        <v>1</v>
      </c>
      <c r="P196">
        <v>1</v>
      </c>
      <c r="AC196" s="5">
        <f>SUMPRODUCT(Table13[[#This Row],[SibSp]:[Ones]],$R$4:$AA$4)</f>
        <v>-9.1913497723686968E-2</v>
      </c>
      <c r="AD196" s="5">
        <f>SUMPRODUCT(Table13[[#This Row],[SibSp]:[Ones]],$R$5:$AA$5)</f>
        <v>9.1800875121805681E-2</v>
      </c>
      <c r="AE196" s="5">
        <f>SUMPRODUCT(Table13[[#This Row],[SibSp]:[Ones]],$R$6:$AA$6)</f>
        <v>-0.58889640991490666</v>
      </c>
      <c r="AF196" s="6">
        <f>IF(AC196&lt;0,0,AC196)</f>
        <v>0</v>
      </c>
      <c r="AG196" s="6">
        <f>IF(AD196&lt;0,0,AD196)</f>
        <v>9.1800875121805681E-2</v>
      </c>
      <c r="AH196" s="5">
        <f t="shared" si="4"/>
        <v>0</v>
      </c>
      <c r="AI196" s="6">
        <f t="shared" si="5"/>
        <v>9.1800875121805681E-2</v>
      </c>
      <c r="AJ196" s="6">
        <f>(Table134[[#This Row],[Survived]]-AI196)^2</f>
        <v>8.4274006731293611E-3</v>
      </c>
    </row>
    <row r="197" spans="1:36" x14ac:dyDescent="0.2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Table134[[#This Row],[Age]]/$E$1</f>
        <v>0.36249999999999999</v>
      </c>
      <c r="J197" s="6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>
        <f>IF(Table134[[#This Row],[Sex]]="male",1,0)</f>
        <v>1</v>
      </c>
      <c r="P197">
        <v>1</v>
      </c>
      <c r="AC197" s="5">
        <f>SUMPRODUCT(Table13[[#This Row],[SibSp]:[Ones]],$R$4:$AA$4)</f>
        <v>-0.12358048566893921</v>
      </c>
      <c r="AD197" s="5">
        <f>SUMPRODUCT(Table13[[#This Row],[SibSp]:[Ones]],$R$5:$AA$5)</f>
        <v>0.13570790279658129</v>
      </c>
      <c r="AE197" s="5">
        <f>SUMPRODUCT(Table13[[#This Row],[SibSp]:[Ones]],$R$6:$AA$6)</f>
        <v>-0.54661293814793588</v>
      </c>
      <c r="AF197" s="6">
        <f>IF(AC197&lt;0,0,AC197)</f>
        <v>0</v>
      </c>
      <c r="AG197" s="6">
        <f>IF(AD197&lt;0,0,AD197)</f>
        <v>0.13570790279658129</v>
      </c>
      <c r="AH197" s="5">
        <f t="shared" ref="AH197:AH260" si="6">IF(AE197&lt;0,0,AE197)</f>
        <v>0</v>
      </c>
      <c r="AI197" s="6">
        <f t="shared" ref="AI197:AI260" si="7">AF197+AG197+AH197</f>
        <v>0.13570790279658129</v>
      </c>
      <c r="AJ197" s="6">
        <f>(Table134[[#This Row],[Survived]]-AI197)^2</f>
        <v>1.8416634881446358E-2</v>
      </c>
    </row>
    <row r="198" spans="1:36" x14ac:dyDescent="0.2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Table134[[#This Row],[Age]]/$E$1</f>
        <v>0.27500000000000002</v>
      </c>
      <c r="J198" s="6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>
        <f>IF(Table134[[#This Row],[Sex]]="male",1,0)</f>
        <v>1</v>
      </c>
      <c r="P198">
        <v>1</v>
      </c>
      <c r="AC198" s="5">
        <f>SUMPRODUCT(Table13[[#This Row],[SibSp]:[Ones]],$R$4:$AA$4)</f>
        <v>-0.61291320935365068</v>
      </c>
      <c r="AD198" s="5">
        <f>SUMPRODUCT(Table13[[#This Row],[SibSp]:[Ones]],$R$5:$AA$5)</f>
        <v>0.18759921034803539</v>
      </c>
      <c r="AE198" s="5">
        <f>SUMPRODUCT(Table13[[#This Row],[SibSp]:[Ones]],$R$6:$AA$6)</f>
        <v>-1.0534677367729905</v>
      </c>
      <c r="AF198" s="6">
        <f>IF(AC198&lt;0,0,AC198)</f>
        <v>0</v>
      </c>
      <c r="AG198" s="6">
        <f>IF(AD198&lt;0,0,AD198)</f>
        <v>0.18759921034803539</v>
      </c>
      <c r="AH198" s="5">
        <f t="shared" si="6"/>
        <v>0</v>
      </c>
      <c r="AI198" s="6">
        <f t="shared" si="7"/>
        <v>0.18759921034803539</v>
      </c>
      <c r="AJ198" s="6">
        <f>(Table134[[#This Row],[Survived]]-AI198)^2</f>
        <v>3.5193463723206433E-2</v>
      </c>
    </row>
    <row r="199" spans="1:36" x14ac:dyDescent="0.2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Table134[[#This Row],[Age]]/$E$1</f>
        <v>0.375</v>
      </c>
      <c r="J199" s="6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>
        <f>IF(Table134[[#This Row],[Sex]]="male",1,0)</f>
        <v>1</v>
      </c>
      <c r="P199">
        <v>1</v>
      </c>
      <c r="AC199" s="5">
        <f>SUMPRODUCT(Table13[[#This Row],[SibSp]:[Ones]],$R$4:$AA$4)</f>
        <v>-0.66651693727080086</v>
      </c>
      <c r="AD199" s="5">
        <f>SUMPRODUCT(Table13[[#This Row],[SibSp]:[Ones]],$R$5:$AA$5)</f>
        <v>0.21280057914069195</v>
      </c>
      <c r="AE199" s="5">
        <f>SUMPRODUCT(Table13[[#This Row],[SibSp]:[Ones]],$R$6:$AA$6)</f>
        <v>-1.1512295714651819</v>
      </c>
      <c r="AF199" s="6">
        <f>IF(AC199&lt;0,0,AC199)</f>
        <v>0</v>
      </c>
      <c r="AG199" s="6">
        <f>IF(AD199&lt;0,0,AD199)</f>
        <v>0.21280057914069195</v>
      </c>
      <c r="AH199" s="5">
        <f t="shared" si="6"/>
        <v>0</v>
      </c>
      <c r="AI199" s="6">
        <f t="shared" si="7"/>
        <v>0.21280057914069195</v>
      </c>
      <c r="AJ199" s="6">
        <f>(Table134[[#This Row],[Survived]]-AI199)^2</f>
        <v>4.5284086482613894E-2</v>
      </c>
    </row>
    <row r="200" spans="1:36" x14ac:dyDescent="0.2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Table134[[#This Row],[Age]]/$E$1</f>
        <v>0.55000000000000004</v>
      </c>
      <c r="J200" s="6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>
        <f>IF(Table134[[#This Row],[Sex]]="male",1,0)</f>
        <v>1</v>
      </c>
      <c r="P200">
        <v>1</v>
      </c>
      <c r="AC200" s="5">
        <f>SUMPRODUCT(Table13[[#This Row],[SibSp]:[Ones]],$R$4:$AA$4)</f>
        <v>-0.13632491661437307</v>
      </c>
      <c r="AD200" s="5">
        <f>SUMPRODUCT(Table13[[#This Row],[SibSp]:[Ones]],$R$5:$AA$5)</f>
        <v>0.14795515214958366</v>
      </c>
      <c r="AE200" s="5">
        <f>SUMPRODUCT(Table13[[#This Row],[SibSp]:[Ones]],$R$6:$AA$6)</f>
        <v>-1.1077885472218758</v>
      </c>
      <c r="AF200" s="6">
        <f>IF(AC200&lt;0,0,AC200)</f>
        <v>0</v>
      </c>
      <c r="AG200" s="6">
        <f>IF(AD200&lt;0,0,AD200)</f>
        <v>0.14795515214958366</v>
      </c>
      <c r="AH200" s="5">
        <f t="shared" si="6"/>
        <v>0</v>
      </c>
      <c r="AI200" s="6">
        <f t="shared" si="7"/>
        <v>0.14795515214958366</v>
      </c>
      <c r="AJ200" s="6">
        <f>(Table134[[#This Row],[Survived]]-AI200)^2</f>
        <v>2.1890727047606449E-2</v>
      </c>
    </row>
    <row r="201" spans="1:36" x14ac:dyDescent="0.2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Table134[[#This Row],[Age]]/$E$1</f>
        <v>0.3125</v>
      </c>
      <c r="J201" s="6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>
        <f>IF(Table134[[#This Row],[Sex]]="male",1,0)</f>
        <v>0</v>
      </c>
      <c r="P201">
        <v>1</v>
      </c>
      <c r="AC201" s="5">
        <f>SUMPRODUCT(Table13[[#This Row],[SibSp]:[Ones]],$R$4:$AA$4)</f>
        <v>0.1562407887395065</v>
      </c>
      <c r="AD201" s="5">
        <f>SUMPRODUCT(Table13[[#This Row],[SibSp]:[Ones]],$R$5:$AA$5)</f>
        <v>0.32912255512606059</v>
      </c>
      <c r="AE201" s="5">
        <f>SUMPRODUCT(Table13[[#This Row],[SibSp]:[Ones]],$R$6:$AA$6)</f>
        <v>-0.60071506712369815</v>
      </c>
      <c r="AF201" s="6">
        <f>IF(AC201&lt;0,0,AC201)</f>
        <v>0.1562407887395065</v>
      </c>
      <c r="AG201" s="6">
        <f>IF(AD201&lt;0,0,AD201)</f>
        <v>0.32912255512606059</v>
      </c>
      <c r="AH201" s="5">
        <f t="shared" si="6"/>
        <v>0</v>
      </c>
      <c r="AI201" s="6">
        <f t="shared" si="7"/>
        <v>0.48536334386556712</v>
      </c>
      <c r="AJ201" s="6">
        <f>(Table134[[#This Row],[Survived]]-AI201)^2</f>
        <v>0.23557757556836476</v>
      </c>
    </row>
    <row r="202" spans="1:36" x14ac:dyDescent="0.2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Table134[[#This Row],[Age]]/$E$1</f>
        <v>0.3</v>
      </c>
      <c r="J202" s="6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>
        <f>IF(Table134[[#This Row],[Sex]]="male",1,0)</f>
        <v>0</v>
      </c>
      <c r="P202">
        <v>1</v>
      </c>
      <c r="AC202" s="5">
        <f>SUMPRODUCT(Table13[[#This Row],[SibSp]:[Ones]],$R$4:$AA$4)</f>
        <v>0.4684034566297256</v>
      </c>
      <c r="AD202" s="5">
        <f>SUMPRODUCT(Table13[[#This Row],[SibSp]:[Ones]],$R$5:$AA$5)</f>
        <v>0.41171246433913589</v>
      </c>
      <c r="AE202" s="5">
        <f>SUMPRODUCT(Table13[[#This Row],[SibSp]:[Ones]],$R$6:$AA$6)</f>
        <v>0.10010282502993399</v>
      </c>
      <c r="AF202" s="6">
        <f>IF(AC202&lt;0,0,AC202)</f>
        <v>0.4684034566297256</v>
      </c>
      <c r="AG202" s="6">
        <f>IF(AD202&lt;0,0,AD202)</f>
        <v>0.41171246433913589</v>
      </c>
      <c r="AH202" s="5">
        <f t="shared" si="6"/>
        <v>0.10010282502993399</v>
      </c>
      <c r="AI202" s="6">
        <f t="shared" si="7"/>
        <v>0.98021874599879544</v>
      </c>
      <c r="AJ202" s="6">
        <f>(Table134[[#This Row],[Survived]]-AI202)^2</f>
        <v>3.9129800986017148E-4</v>
      </c>
    </row>
    <row r="203" spans="1:36" x14ac:dyDescent="0.2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Table134[[#This Row],[Age]]/$E$1</f>
        <v>0.46250000000000002</v>
      </c>
      <c r="J203" s="6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>
        <f>IF(Table134[[#This Row],[Sex]]="male",1,0)</f>
        <v>1</v>
      </c>
      <c r="P203">
        <v>1</v>
      </c>
      <c r="AC203" s="5">
        <f>SUMPRODUCT(Table13[[#This Row],[SibSp]:[Ones]],$R$4:$AA$4)</f>
        <v>-0.31562473460710366</v>
      </c>
      <c r="AD203" s="5">
        <f>SUMPRODUCT(Table13[[#This Row],[SibSp]:[Ones]],$R$5:$AA$5)</f>
        <v>0.34139428293423868</v>
      </c>
      <c r="AE203" s="5">
        <f>SUMPRODUCT(Table13[[#This Row],[SibSp]:[Ones]],$R$6:$AA$6)</f>
        <v>-0.94056871910774487</v>
      </c>
      <c r="AF203" s="6">
        <f>IF(AC203&lt;0,0,AC203)</f>
        <v>0</v>
      </c>
      <c r="AG203" s="6">
        <f>IF(AD203&lt;0,0,AD203)</f>
        <v>0.34139428293423868</v>
      </c>
      <c r="AH203" s="5">
        <f t="shared" si="6"/>
        <v>0</v>
      </c>
      <c r="AI203" s="6">
        <f t="shared" si="7"/>
        <v>0.34139428293423868</v>
      </c>
      <c r="AJ203" s="6">
        <f>(Table134[[#This Row],[Survived]]-AI203)^2</f>
        <v>0.43376149055170565</v>
      </c>
    </row>
    <row r="204" spans="1:36" x14ac:dyDescent="0.2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Table134[[#This Row],[Age]]/$E$1</f>
        <v>0.67500000000000004</v>
      </c>
      <c r="J204" s="6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>
        <f>IF(Table134[[#This Row],[Sex]]="male",1,0)</f>
        <v>1</v>
      </c>
      <c r="P204">
        <v>1</v>
      </c>
      <c r="AC204" s="5">
        <f>SUMPRODUCT(Table13[[#This Row],[SibSp]:[Ones]],$R$4:$AA$4)</f>
        <v>0.10775387107872435</v>
      </c>
      <c r="AD204" s="5">
        <f>SUMPRODUCT(Table13[[#This Row],[SibSp]:[Ones]],$R$5:$AA$5)</f>
        <v>-0.21975927106893722</v>
      </c>
      <c r="AE204" s="5">
        <f>SUMPRODUCT(Table13[[#This Row],[SibSp]:[Ones]],$R$6:$AA$6)</f>
        <v>-0.63030122576910586</v>
      </c>
      <c r="AF204" s="6">
        <f>IF(AC204&lt;0,0,AC204)</f>
        <v>0.10775387107872435</v>
      </c>
      <c r="AG204" s="6">
        <f>IF(AD204&lt;0,0,AD204)</f>
        <v>0</v>
      </c>
      <c r="AH204" s="5">
        <f t="shared" si="6"/>
        <v>0</v>
      </c>
      <c r="AI204" s="6">
        <f t="shared" si="7"/>
        <v>0.10775387107872435</v>
      </c>
      <c r="AJ204" s="6">
        <f>(Table134[[#This Row],[Survived]]-AI204)^2</f>
        <v>1.1610896732450348E-2</v>
      </c>
    </row>
    <row r="205" spans="1:36" x14ac:dyDescent="0.2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Table134[[#This Row],[Age]]/$E$1</f>
        <v>0.36249999999999999</v>
      </c>
      <c r="J205" s="6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>
        <f>IF(Table134[[#This Row],[Sex]]="male",1,0)</f>
        <v>0</v>
      </c>
      <c r="P205">
        <v>1</v>
      </c>
      <c r="AC205" s="5">
        <f>SUMPRODUCT(Table13[[#This Row],[SibSp]:[Ones]],$R$4:$AA$4)</f>
        <v>0.16841979448959679</v>
      </c>
      <c r="AD205" s="5">
        <f>SUMPRODUCT(Table13[[#This Row],[SibSp]:[Ones]],$R$5:$AA$5)</f>
        <v>0.2243583809527408</v>
      </c>
      <c r="AE205" s="5">
        <f>SUMPRODUCT(Table13[[#This Row],[SibSp]:[Ones]],$R$6:$AA$6)</f>
        <v>-0.38469436038458288</v>
      </c>
      <c r="AF205" s="6">
        <f>IF(AC205&lt;0,0,AC205)</f>
        <v>0.16841979448959679</v>
      </c>
      <c r="AG205" s="6">
        <f>IF(AD205&lt;0,0,AD205)</f>
        <v>0.2243583809527408</v>
      </c>
      <c r="AH205" s="5">
        <f t="shared" si="6"/>
        <v>0</v>
      </c>
      <c r="AI205" s="6">
        <f t="shared" si="7"/>
        <v>0.39277817544233762</v>
      </c>
      <c r="AJ205" s="6">
        <f>(Table134[[#This Row],[Survived]]-AI205)^2</f>
        <v>0.15427469510381175</v>
      </c>
    </row>
    <row r="206" spans="1:36" x14ac:dyDescent="0.2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Table134[[#This Row],[Age]]/$E$1</f>
        <v>0.77500000000000002</v>
      </c>
      <c r="J206" s="6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>
        <f>IF(Table134[[#This Row],[Sex]]="male",1,0)</f>
        <v>1</v>
      </c>
      <c r="P206">
        <v>1</v>
      </c>
      <c r="AC206" s="5">
        <f>SUMPRODUCT(Table13[[#This Row],[SibSp]:[Ones]],$R$4:$AA$4)</f>
        <v>-3.1901069887864689E-2</v>
      </c>
      <c r="AD206" s="5">
        <f>SUMPRODUCT(Table13[[#This Row],[SibSp]:[Ones]],$R$5:$AA$5)</f>
        <v>7.5919172160068937E-2</v>
      </c>
      <c r="AE206" s="5">
        <f>SUMPRODUCT(Table13[[#This Row],[SibSp]:[Ones]],$R$6:$AA$6)</f>
        <v>-1.0828124568647239</v>
      </c>
      <c r="AF206" s="6">
        <f>IF(AC206&lt;0,0,AC206)</f>
        <v>0</v>
      </c>
      <c r="AG206" s="6">
        <f>IF(AD206&lt;0,0,AD206)</f>
        <v>7.5919172160068937E-2</v>
      </c>
      <c r="AH206" s="5">
        <f t="shared" si="6"/>
        <v>0</v>
      </c>
      <c r="AI206" s="6">
        <f t="shared" si="7"/>
        <v>7.5919172160068937E-2</v>
      </c>
      <c r="AJ206" s="6">
        <f>(Table134[[#This Row],[Survived]]-AI206)^2</f>
        <v>5.7637207014701866E-3</v>
      </c>
    </row>
    <row r="207" spans="1:36" x14ac:dyDescent="0.2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Table134[[#This Row],[Age]]/$E$1</f>
        <v>0.375</v>
      </c>
      <c r="J207" s="6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>
        <f>IF(Table134[[#This Row],[Sex]]="male",1,0)</f>
        <v>1</v>
      </c>
      <c r="P207">
        <v>1</v>
      </c>
      <c r="AC207" s="5">
        <f>SUMPRODUCT(Table13[[#This Row],[SibSp]:[Ones]],$R$4:$AA$4)</f>
        <v>-0.53925075306870185</v>
      </c>
      <c r="AD207" s="5">
        <f>SUMPRODUCT(Table13[[#This Row],[SibSp]:[Ones]],$R$5:$AA$5)</f>
        <v>3.6809698069027674E-2</v>
      </c>
      <c r="AE207" s="5">
        <f>SUMPRODUCT(Table13[[#This Row],[SibSp]:[Ones]],$R$6:$AA$6)</f>
        <v>-1.089857798171229</v>
      </c>
      <c r="AF207" s="6">
        <f>IF(AC207&lt;0,0,AC207)</f>
        <v>0</v>
      </c>
      <c r="AG207" s="6">
        <f>IF(AD207&lt;0,0,AD207)</f>
        <v>3.6809698069027674E-2</v>
      </c>
      <c r="AH207" s="5">
        <f t="shared" si="6"/>
        <v>0</v>
      </c>
      <c r="AI207" s="6">
        <f t="shared" si="7"/>
        <v>3.6809698069027674E-2</v>
      </c>
      <c r="AJ207" s="6">
        <f>(Table134[[#This Row],[Survived]]-AI207)^2</f>
        <v>1.3549538719329797E-3</v>
      </c>
    </row>
    <row r="208" spans="1:36" x14ac:dyDescent="0.2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Table134[[#This Row],[Age]]/$E$1</f>
        <v>0.51249999999999996</v>
      </c>
      <c r="J208" s="6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>
        <f>IF(Table134[[#This Row],[Sex]]="male",1,0)</f>
        <v>0</v>
      </c>
      <c r="P208">
        <v>1</v>
      </c>
      <c r="AC208" s="5">
        <f>SUMPRODUCT(Table13[[#This Row],[SibSp]:[Ones]],$R$4:$AA$4)</f>
        <v>0.17829802874525047</v>
      </c>
      <c r="AD208" s="5">
        <f>SUMPRODUCT(Table13[[#This Row],[SibSp]:[Ones]],$R$5:$AA$5)</f>
        <v>0.1929399347327333</v>
      </c>
      <c r="AE208" s="5">
        <f>SUMPRODUCT(Table13[[#This Row],[SibSp]:[Ones]],$R$6:$AA$6)</f>
        <v>-0.60754474774125866</v>
      </c>
      <c r="AF208" s="6">
        <f>IF(AC208&lt;0,0,AC208)</f>
        <v>0.17829802874525047</v>
      </c>
      <c r="AG208" s="6">
        <f>IF(AD208&lt;0,0,AD208)</f>
        <v>0.1929399347327333</v>
      </c>
      <c r="AH208" s="5">
        <f t="shared" si="6"/>
        <v>0</v>
      </c>
      <c r="AI208" s="6">
        <f t="shared" si="7"/>
        <v>0.37123796347798377</v>
      </c>
      <c r="AJ208" s="6">
        <f>(Table134[[#This Row],[Survived]]-AI208)^2</f>
        <v>0.1378176255272808</v>
      </c>
    </row>
    <row r="209" spans="1:36" x14ac:dyDescent="0.2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Table134[[#This Row],[Age]]/$E$1</f>
        <v>0.36249999999999999</v>
      </c>
      <c r="J209" s="6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>
        <f>IF(Table134[[#This Row],[Sex]]="male",1,0)</f>
        <v>0</v>
      </c>
      <c r="P209">
        <v>1</v>
      </c>
      <c r="AC209" s="5">
        <f>SUMPRODUCT(Table13[[#This Row],[SibSp]:[Ones]],$R$4:$AA$4)</f>
        <v>-5.3869772784803385E-2</v>
      </c>
      <c r="AD209" s="5">
        <f>SUMPRODUCT(Table13[[#This Row],[SibSp]:[Ones]],$R$5:$AA$5)</f>
        <v>0.45351192398680851</v>
      </c>
      <c r="AE209" s="5">
        <f>SUMPRODUCT(Table13[[#This Row],[SibSp]:[Ones]],$R$6:$AA$6)</f>
        <v>-0.60990455683953071</v>
      </c>
      <c r="AF209" s="6">
        <f>IF(AC209&lt;0,0,AC209)</f>
        <v>0</v>
      </c>
      <c r="AG209" s="6">
        <f>IF(AD209&lt;0,0,AD209)</f>
        <v>0.45351192398680851</v>
      </c>
      <c r="AH209" s="5">
        <f t="shared" si="6"/>
        <v>0</v>
      </c>
      <c r="AI209" s="6">
        <f t="shared" si="7"/>
        <v>0.45351192398680851</v>
      </c>
      <c r="AJ209" s="6">
        <f>(Table134[[#This Row],[Survived]]-AI209)^2</f>
        <v>0.29864921722459975</v>
      </c>
    </row>
    <row r="210" spans="1:36" x14ac:dyDescent="0.2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Table134[[#This Row],[Age]]/$E$1</f>
        <v>0.375</v>
      </c>
      <c r="J210" s="6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>
        <f>IF(Table134[[#This Row],[Sex]]="male",1,0)</f>
        <v>0</v>
      </c>
      <c r="P210">
        <v>1</v>
      </c>
      <c r="AC210" s="5">
        <f>SUMPRODUCT(Table13[[#This Row],[SibSp]:[Ones]],$R$4:$AA$4)</f>
        <v>0.35251153243676558</v>
      </c>
      <c r="AD210" s="5">
        <f>SUMPRODUCT(Table13[[#This Row],[SibSp]:[Ones]],$R$5:$AA$5)</f>
        <v>0.68590215752837147</v>
      </c>
      <c r="AE210" s="5">
        <f>SUMPRODUCT(Table13[[#This Row],[SibSp]:[Ones]],$R$6:$AA$6)</f>
        <v>-0.87748892953401147</v>
      </c>
      <c r="AF210" s="6">
        <f>IF(AC210&lt;0,0,AC210)</f>
        <v>0.35251153243676558</v>
      </c>
      <c r="AG210" s="6">
        <f>IF(AD210&lt;0,0,AD210)</f>
        <v>0.68590215752837147</v>
      </c>
      <c r="AH210" s="5">
        <f t="shared" si="6"/>
        <v>0</v>
      </c>
      <c r="AI210" s="6">
        <f t="shared" si="7"/>
        <v>1.0384136899651371</v>
      </c>
      <c r="AJ210" s="6">
        <f>(Table134[[#This Row],[Survived]]-AI210)^2</f>
        <v>1.4756115767376712E-3</v>
      </c>
    </row>
    <row r="211" spans="1:36" x14ac:dyDescent="0.2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Table134[[#This Row],[Age]]/$E$1</f>
        <v>0.4375</v>
      </c>
      <c r="J211" s="6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>
        <f>IF(Table134[[#This Row],[Sex]]="male",1,0)</f>
        <v>0</v>
      </c>
      <c r="P211">
        <v>1</v>
      </c>
      <c r="AC211" s="5">
        <f>SUMPRODUCT(Table13[[#This Row],[SibSp]:[Ones]],$R$4:$AA$4)</f>
        <v>0.18917129739061089</v>
      </c>
      <c r="AD211" s="5">
        <f>SUMPRODUCT(Table13[[#This Row],[SibSp]:[Ones]],$R$5:$AA$5)</f>
        <v>0.8113443396510378</v>
      </c>
      <c r="AE211" s="5">
        <f>SUMPRODUCT(Table13[[#This Row],[SibSp]:[Ones]],$R$6:$AA$6)</f>
        <v>-1.4366747118600935</v>
      </c>
      <c r="AF211" s="6">
        <f>IF(AC211&lt;0,0,AC211)</f>
        <v>0.18917129739061089</v>
      </c>
      <c r="AG211" s="6">
        <f>IF(AD211&lt;0,0,AD211)</f>
        <v>0.8113443396510378</v>
      </c>
      <c r="AH211" s="5">
        <f t="shared" si="6"/>
        <v>0</v>
      </c>
      <c r="AI211" s="6">
        <f t="shared" si="7"/>
        <v>1.0005156370416488</v>
      </c>
      <c r="AJ211" s="6">
        <f>(Table134[[#This Row],[Survived]]-AI211)^2</f>
        <v>2.6588155872033533E-7</v>
      </c>
    </row>
    <row r="212" spans="1:36" x14ac:dyDescent="0.2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Table134[[#This Row],[Age]]/$E$1</f>
        <v>0.625</v>
      </c>
      <c r="J212" s="6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>
        <f>IF(Table134[[#This Row],[Sex]]="male",1,0)</f>
        <v>0</v>
      </c>
      <c r="P212">
        <v>1</v>
      </c>
      <c r="AC212" s="5">
        <f>SUMPRODUCT(Table13[[#This Row],[SibSp]:[Ones]],$R$4:$AA$4)</f>
        <v>0.73686025880497263</v>
      </c>
      <c r="AD212" s="5">
        <f>SUMPRODUCT(Table13[[#This Row],[SibSp]:[Ones]],$R$5:$AA$5)</f>
        <v>9.8518596012728499E-2</v>
      </c>
      <c r="AE212" s="5">
        <f>SUMPRODUCT(Table13[[#This Row],[SibSp]:[Ones]],$R$6:$AA$6)</f>
        <v>-0.19672880569720436</v>
      </c>
      <c r="AF212" s="6">
        <f>IF(AC212&lt;0,0,AC212)</f>
        <v>0.73686025880497263</v>
      </c>
      <c r="AG212" s="6">
        <f>IF(AD212&lt;0,0,AD212)</f>
        <v>9.8518596012728499E-2</v>
      </c>
      <c r="AH212" s="5">
        <f t="shared" si="6"/>
        <v>0</v>
      </c>
      <c r="AI212" s="6">
        <f t="shared" si="7"/>
        <v>0.83537885481770113</v>
      </c>
      <c r="AJ212" s="6">
        <f>(Table134[[#This Row],[Survived]]-AI212)^2</f>
        <v>2.7100121441131522E-2</v>
      </c>
    </row>
    <row r="213" spans="1:36" x14ac:dyDescent="0.2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Table134[[#This Row],[Age]]/$E$1</f>
        <v>3.7499999999999999E-2</v>
      </c>
      <c r="J213" s="6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>
        <f>IF(Table134[[#This Row],[Sex]]="male",1,0)</f>
        <v>1</v>
      </c>
      <c r="P213">
        <v>1</v>
      </c>
      <c r="AC213" s="5">
        <f>SUMPRODUCT(Table13[[#This Row],[SibSp]:[Ones]],$R$4:$AA$4)</f>
        <v>-0.82330033800170077</v>
      </c>
      <c r="AD213" s="5">
        <f>SUMPRODUCT(Table13[[#This Row],[SibSp]:[Ones]],$R$5:$AA$5)</f>
        <v>0.18109619095717289</v>
      </c>
      <c r="AE213" s="5">
        <f>SUMPRODUCT(Table13[[#This Row],[SibSp]:[Ones]],$R$6:$AA$6)</f>
        <v>-0.47852406083615306</v>
      </c>
      <c r="AF213" s="6">
        <f>IF(AC213&lt;0,0,AC213)</f>
        <v>0</v>
      </c>
      <c r="AG213" s="6">
        <f>IF(AD213&lt;0,0,AD213)</f>
        <v>0.18109619095717289</v>
      </c>
      <c r="AH213" s="5">
        <f t="shared" si="6"/>
        <v>0</v>
      </c>
      <c r="AI213" s="6">
        <f t="shared" si="7"/>
        <v>0.18109619095717289</v>
      </c>
      <c r="AJ213" s="6">
        <f>(Table134[[#This Row],[Survived]]-AI213)^2</f>
        <v>0.67060344846485109</v>
      </c>
    </row>
    <row r="214" spans="1:36" x14ac:dyDescent="0.2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Table134[[#This Row],[Age]]/$E$1</f>
        <v>0.65</v>
      </c>
      <c r="J214" s="6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>
        <f>IF(Table134[[#This Row],[Sex]]="male",1,0)</f>
        <v>1</v>
      </c>
      <c r="P214">
        <v>1</v>
      </c>
      <c r="AC214" s="5">
        <f>SUMPRODUCT(Table13[[#This Row],[SibSp]:[Ones]],$R$4:$AA$4)</f>
        <v>-0.19093266007693671</v>
      </c>
      <c r="AD214" s="5">
        <f>SUMPRODUCT(Table13[[#This Row],[SibSp]:[Ones]],$R$5:$AA$5)</f>
        <v>0.17209238223434065</v>
      </c>
      <c r="AE214" s="5">
        <f>SUMPRODUCT(Table13[[#This Row],[SibSp]:[Ones]],$R$6:$AA$6)</f>
        <v>-1.0650604830845598</v>
      </c>
      <c r="AF214" s="6">
        <f>IF(AC214&lt;0,0,AC214)</f>
        <v>0</v>
      </c>
      <c r="AG214" s="6">
        <f>IF(AD214&lt;0,0,AD214)</f>
        <v>0.17209238223434065</v>
      </c>
      <c r="AH214" s="5">
        <f t="shared" si="6"/>
        <v>0</v>
      </c>
      <c r="AI214" s="6">
        <f t="shared" si="7"/>
        <v>0.17209238223434065</v>
      </c>
      <c r="AJ214" s="6">
        <f>(Table134[[#This Row],[Survived]]-AI214)^2</f>
        <v>2.9615788023090405E-2</v>
      </c>
    </row>
    <row r="215" spans="1:36" x14ac:dyDescent="0.2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Table134[[#This Row],[Age]]/$E$1</f>
        <v>0.5</v>
      </c>
      <c r="J215" s="6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>
        <f>IF(Table134[[#This Row],[Sex]]="male",1,0)</f>
        <v>1</v>
      </c>
      <c r="P215">
        <v>1</v>
      </c>
      <c r="AC215" s="5">
        <f>SUMPRODUCT(Table13[[#This Row],[SibSp]:[Ones]],$R$4:$AA$4)</f>
        <v>-8.9563102030599043E-2</v>
      </c>
      <c r="AD215" s="5">
        <f>SUMPRODUCT(Table13[[#This Row],[SibSp]:[Ones]],$R$5:$AA$5)</f>
        <v>0.22620594468312649</v>
      </c>
      <c r="AE215" s="5">
        <f>SUMPRODUCT(Table13[[#This Row],[SibSp]:[Ones]],$R$6:$AA$6)</f>
        <v>-0.18208194774074526</v>
      </c>
      <c r="AF215" s="6">
        <f>IF(AC215&lt;0,0,AC215)</f>
        <v>0</v>
      </c>
      <c r="AG215" s="6">
        <f>IF(AD215&lt;0,0,AD215)</f>
        <v>0.22620594468312649</v>
      </c>
      <c r="AH215" s="5">
        <f t="shared" si="6"/>
        <v>0</v>
      </c>
      <c r="AI215" s="6">
        <f t="shared" si="7"/>
        <v>0.22620594468312649</v>
      </c>
      <c r="AJ215" s="6">
        <f>(Table134[[#This Row],[Survived]]-AI215)^2</f>
        <v>5.1169129409985685E-2</v>
      </c>
    </row>
    <row r="216" spans="1:36" x14ac:dyDescent="0.2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Table134[[#This Row],[Age]]/$E$1</f>
        <v>0.45</v>
      </c>
      <c r="J216" s="6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>
        <f>IF(Table134[[#This Row],[Sex]]="male",1,0)</f>
        <v>1</v>
      </c>
      <c r="P216">
        <v>1</v>
      </c>
      <c r="AC216" s="5">
        <f>SUMPRODUCT(Table13[[#This Row],[SibSp]:[Ones]],$R$4:$AA$4)</f>
        <v>-5.6580334534485646E-2</v>
      </c>
      <c r="AD216" s="5">
        <f>SUMPRODUCT(Table13[[#This Row],[SibSp]:[Ones]],$R$5:$AA$5)</f>
        <v>4.9803426377455939E-2</v>
      </c>
      <c r="AE216" s="5">
        <f>SUMPRODUCT(Table13[[#This Row],[SibSp]:[Ones]],$R$6:$AA$6)</f>
        <v>-0.55418023878724376</v>
      </c>
      <c r="AF216" s="6">
        <f>IF(AC216&lt;0,0,AC216)</f>
        <v>0</v>
      </c>
      <c r="AG216" s="6">
        <f>IF(AD216&lt;0,0,AD216)</f>
        <v>4.9803426377455939E-2</v>
      </c>
      <c r="AH216" s="5">
        <f t="shared" si="6"/>
        <v>0</v>
      </c>
      <c r="AI216" s="6">
        <f t="shared" si="7"/>
        <v>4.9803426377455939E-2</v>
      </c>
      <c r="AJ216" s="6">
        <f>(Table134[[#This Row],[Survived]]-AI216)^2</f>
        <v>2.4803812789346742E-3</v>
      </c>
    </row>
    <row r="217" spans="1:36" x14ac:dyDescent="0.2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Table134[[#This Row],[Age]]/$E$1</f>
        <v>0.2</v>
      </c>
      <c r="J217" s="6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>
        <f>IF(Table134[[#This Row],[Sex]]="male",1,0)</f>
        <v>1</v>
      </c>
      <c r="P217">
        <v>1</v>
      </c>
      <c r="AC217" s="5">
        <f>SUMPRODUCT(Table13[[#This Row],[SibSp]:[Ones]],$R$4:$AA$4)</f>
        <v>-0.66420051851226181</v>
      </c>
      <c r="AD217" s="5">
        <f>SUMPRODUCT(Table13[[#This Row],[SibSp]:[Ones]],$R$5:$AA$5)</f>
        <v>1.5640861539270356E-2</v>
      </c>
      <c r="AE217" s="5">
        <f>SUMPRODUCT(Table13[[#This Row],[SibSp]:[Ones]],$R$6:$AA$6)</f>
        <v>-0.67486403048275401</v>
      </c>
      <c r="AF217" s="6">
        <f>IF(AC217&lt;0,0,AC217)</f>
        <v>0</v>
      </c>
      <c r="AG217" s="6">
        <f>IF(AD217&lt;0,0,AD217)</f>
        <v>1.5640861539270356E-2</v>
      </c>
      <c r="AH217" s="5">
        <f t="shared" si="6"/>
        <v>0</v>
      </c>
      <c r="AI217" s="6">
        <f t="shared" si="7"/>
        <v>1.5640861539270356E-2</v>
      </c>
      <c r="AJ217" s="6">
        <f>(Table134[[#This Row],[Survived]]-AI217)^2</f>
        <v>2.4463654969062668E-4</v>
      </c>
    </row>
    <row r="218" spans="1:36" x14ac:dyDescent="0.2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Table134[[#This Row],[Age]]/$E$1</f>
        <v>0.3125</v>
      </c>
      <c r="J218" s="6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>
        <f>IF(Table134[[#This Row],[Sex]]="male",1,0)</f>
        <v>1</v>
      </c>
      <c r="P218">
        <v>1</v>
      </c>
      <c r="AC218" s="5">
        <f>SUMPRODUCT(Table13[[#This Row],[SibSp]:[Ones]],$R$4:$AA$4)</f>
        <v>-0.55634290738855174</v>
      </c>
      <c r="AD218" s="5">
        <f>SUMPRODUCT(Table13[[#This Row],[SibSp]:[Ones]],$R$5:$AA$5)</f>
        <v>7.4086944295945201E-2</v>
      </c>
      <c r="AE218" s="5">
        <f>SUMPRODUCT(Table13[[#This Row],[SibSp]:[Ones]],$R$6:$AA$6)</f>
        <v>-0.90801285340717741</v>
      </c>
      <c r="AF218" s="6">
        <f>IF(AC218&lt;0,0,AC218)</f>
        <v>0</v>
      </c>
      <c r="AG218" s="6">
        <f>IF(AD218&lt;0,0,AD218)</f>
        <v>7.4086944295945201E-2</v>
      </c>
      <c r="AH218" s="5">
        <f t="shared" si="6"/>
        <v>0</v>
      </c>
      <c r="AI218" s="6">
        <f t="shared" si="7"/>
        <v>7.4086944295945201E-2</v>
      </c>
      <c r="AJ218" s="6">
        <f>(Table134[[#This Row],[Survived]]-AI218)^2</f>
        <v>0.85731498672322004</v>
      </c>
    </row>
    <row r="219" spans="1:36" x14ac:dyDescent="0.2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Table134[[#This Row],[Age]]/$E$1</f>
        <v>0.72499999999999998</v>
      </c>
      <c r="J219" s="6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>
        <f>IF(Table134[[#This Row],[Sex]]="male",1,0)</f>
        <v>0</v>
      </c>
      <c r="P219">
        <v>1</v>
      </c>
      <c r="AC219" s="5">
        <f>SUMPRODUCT(Table13[[#This Row],[SibSp]:[Ones]],$R$4:$AA$4)</f>
        <v>0.54911419578491572</v>
      </c>
      <c r="AD219" s="5">
        <f>SUMPRODUCT(Table13[[#This Row],[SibSp]:[Ones]],$R$5:$AA$5)</f>
        <v>0.37695278233839491</v>
      </c>
      <c r="AE219" s="5">
        <f>SUMPRODUCT(Table13[[#This Row],[SibSp]:[Ones]],$R$6:$AA$6)</f>
        <v>-0.93610318572205264</v>
      </c>
      <c r="AF219" s="6">
        <f>IF(AC219&lt;0,0,AC219)</f>
        <v>0.54911419578491572</v>
      </c>
      <c r="AG219" s="6">
        <f>IF(AD219&lt;0,0,AD219)</f>
        <v>0.37695278233839491</v>
      </c>
      <c r="AH219" s="5">
        <f t="shared" si="6"/>
        <v>0</v>
      </c>
      <c r="AI219" s="6">
        <f t="shared" si="7"/>
        <v>0.92606697812331062</v>
      </c>
      <c r="AJ219" s="6">
        <f>(Table134[[#This Row],[Survived]]-AI219)^2</f>
        <v>5.4660917238190301E-3</v>
      </c>
    </row>
    <row r="220" spans="1:36" x14ac:dyDescent="0.2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Table134[[#This Row],[Age]]/$E$1</f>
        <v>0.4375</v>
      </c>
      <c r="J220" s="6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>
        <f>IF(Table134[[#This Row],[Sex]]="male",1,0)</f>
        <v>0</v>
      </c>
      <c r="P220">
        <v>1</v>
      </c>
      <c r="AC220" s="5">
        <f>SUMPRODUCT(Table13[[#This Row],[SibSp]:[Ones]],$R$4:$AA$4)</f>
        <v>0.37981810413049671</v>
      </c>
      <c r="AD220" s="5">
        <f>SUMPRODUCT(Table13[[#This Row],[SibSp]:[Ones]],$R$5:$AA$5)</f>
        <v>0.64062900676766854</v>
      </c>
      <c r="AE220" s="5">
        <f>SUMPRODUCT(Table13[[#This Row],[SibSp]:[Ones]],$R$6:$AA$6)</f>
        <v>-1.0007535592863912</v>
      </c>
      <c r="AF220" s="6">
        <f>IF(AC220&lt;0,0,AC220)</f>
        <v>0.37981810413049671</v>
      </c>
      <c r="AG220" s="6">
        <f>IF(AD220&lt;0,0,AD220)</f>
        <v>0.64062900676766854</v>
      </c>
      <c r="AH220" s="5">
        <f t="shared" si="6"/>
        <v>0</v>
      </c>
      <c r="AI220" s="6">
        <f t="shared" si="7"/>
        <v>1.0204471108981652</v>
      </c>
      <c r="AJ220" s="6">
        <f>(Table134[[#This Row],[Survived]]-AI220)^2</f>
        <v>4.1808434408186607E-4</v>
      </c>
    </row>
    <row r="221" spans="1:36" x14ac:dyDescent="0.2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Table134[[#This Row],[Age]]/$E$1</f>
        <v>0.3125</v>
      </c>
      <c r="J221" s="6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>
        <f>IF(Table134[[#This Row],[Sex]]="male",1,0)</f>
        <v>1</v>
      </c>
      <c r="P221">
        <v>1</v>
      </c>
      <c r="AC221" s="5">
        <f>SUMPRODUCT(Table13[[#This Row],[SibSp]:[Ones]],$R$4:$AA$4)</f>
        <v>-0.48759522889431595</v>
      </c>
      <c r="AD221" s="5">
        <f>SUMPRODUCT(Table13[[#This Row],[SibSp]:[Ones]],$R$5:$AA$5)</f>
        <v>7.5161130283691646E-2</v>
      </c>
      <c r="AE221" s="5">
        <f>SUMPRODUCT(Table13[[#This Row],[SibSp]:[Ones]],$R$6:$AA$6)</f>
        <v>-0.50268307646930999</v>
      </c>
      <c r="AF221" s="6">
        <f>IF(AC221&lt;0,0,AC221)</f>
        <v>0</v>
      </c>
      <c r="AG221" s="6">
        <f>IF(AD221&lt;0,0,AD221)</f>
        <v>7.5161130283691646E-2</v>
      </c>
      <c r="AH221" s="5">
        <f t="shared" si="6"/>
        <v>0</v>
      </c>
      <c r="AI221" s="6">
        <f t="shared" si="7"/>
        <v>7.5161130283691646E-2</v>
      </c>
      <c r="AJ221" s="6">
        <f>(Table134[[#This Row],[Survived]]-AI221)^2</f>
        <v>0.85532693493813883</v>
      </c>
    </row>
    <row r="222" spans="1:36" x14ac:dyDescent="0.2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Table134[[#This Row],[Age]]/$E$1</f>
        <v>0.51249999999999996</v>
      </c>
      <c r="J222" s="6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>
        <f>IF(Table134[[#This Row],[Sex]]="male",1,0)</f>
        <v>0</v>
      </c>
      <c r="P222">
        <v>1</v>
      </c>
      <c r="AC222" s="5">
        <f>SUMPRODUCT(Table13[[#This Row],[SibSp]:[Ones]],$R$4:$AA$4)</f>
        <v>0.66341720078021538</v>
      </c>
      <c r="AD222" s="5">
        <f>SUMPRODUCT(Table13[[#This Row],[SibSp]:[Ones]],$R$5:$AA$5)</f>
        <v>0.19902558081508359</v>
      </c>
      <c r="AE222" s="5">
        <f>SUMPRODUCT(Table13[[#This Row],[SibSp]:[Ones]],$R$6:$AA$6)</f>
        <v>-0.11416417180733814</v>
      </c>
      <c r="AF222" s="6">
        <f>IF(AC222&lt;0,0,AC222)</f>
        <v>0.66341720078021538</v>
      </c>
      <c r="AG222" s="6">
        <f>IF(AD222&lt;0,0,AD222)</f>
        <v>0.19902558081508359</v>
      </c>
      <c r="AH222" s="5">
        <f t="shared" si="6"/>
        <v>0</v>
      </c>
      <c r="AI222" s="6">
        <f t="shared" si="7"/>
        <v>0.86244278159529897</v>
      </c>
      <c r="AJ222" s="6">
        <f>(Table134[[#This Row],[Survived]]-AI222)^2</f>
        <v>1.8921988335238619E-2</v>
      </c>
    </row>
    <row r="223" spans="1:36" x14ac:dyDescent="0.2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Table134[[#This Row],[Age]]/$E$1</f>
        <v>0.46250000000000002</v>
      </c>
      <c r="J223" s="6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>
        <f>IF(Table134[[#This Row],[Sex]]="male",1,0)</f>
        <v>1</v>
      </c>
      <c r="P223">
        <v>1</v>
      </c>
      <c r="AC223" s="5">
        <f>SUMPRODUCT(Table13[[#This Row],[SibSp]:[Ones]],$R$4:$AA$4)</f>
        <v>-0.4509822517333284</v>
      </c>
      <c r="AD223" s="5">
        <f>SUMPRODUCT(Table13[[#This Row],[SibSp]:[Ones]],$R$5:$AA$5)</f>
        <v>0.52371910584949943</v>
      </c>
      <c r="AE223" s="5">
        <f>SUMPRODUCT(Table13[[#This Row],[SibSp]:[Ones]],$R$6:$AA$6)</f>
        <v>-1.0483447868621552</v>
      </c>
      <c r="AF223" s="6">
        <f>IF(AC223&lt;0,0,AC223)</f>
        <v>0</v>
      </c>
      <c r="AG223" s="6">
        <f>IF(AD223&lt;0,0,AD223)</f>
        <v>0.52371910584949943</v>
      </c>
      <c r="AH223" s="5">
        <f t="shared" si="6"/>
        <v>0</v>
      </c>
      <c r="AI223" s="6">
        <f t="shared" si="7"/>
        <v>0.52371910584949943</v>
      </c>
      <c r="AJ223" s="6">
        <f>(Table134[[#This Row],[Survived]]-AI223)^2</f>
        <v>0.27428170183179917</v>
      </c>
    </row>
    <row r="224" spans="1:36" x14ac:dyDescent="0.2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Table134[[#This Row],[Age]]/$E$1</f>
        <v>0.78749999999999998</v>
      </c>
      <c r="J224" s="6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>
        <f>IF(Table134[[#This Row],[Sex]]="male",1,0)</f>
        <v>0</v>
      </c>
      <c r="P224">
        <v>1</v>
      </c>
      <c r="AC224" s="5">
        <f>SUMPRODUCT(Table13[[#This Row],[SibSp]:[Ones]],$R$4:$AA$4)</f>
        <v>0.70451087003096702</v>
      </c>
      <c r="AD224" s="5">
        <f>SUMPRODUCT(Table13[[#This Row],[SibSp]:[Ones]],$R$5:$AA$5)</f>
        <v>0.19774188865053977</v>
      </c>
      <c r="AE224" s="5">
        <f>SUMPRODUCT(Table13[[#This Row],[SibSp]:[Ones]],$R$6:$AA$6)</f>
        <v>-0.71694730352838609</v>
      </c>
      <c r="AF224" s="6">
        <f>IF(AC224&lt;0,0,AC224)</f>
        <v>0.70451087003096702</v>
      </c>
      <c r="AG224" s="6">
        <f>IF(AD224&lt;0,0,AD224)</f>
        <v>0.19774188865053977</v>
      </c>
      <c r="AH224" s="5">
        <f t="shared" si="6"/>
        <v>0</v>
      </c>
      <c r="AI224" s="6">
        <f t="shared" si="7"/>
        <v>0.90225275868150678</v>
      </c>
      <c r="AJ224" s="6">
        <f>(Table134[[#This Row],[Survived]]-AI224)^2</f>
        <v>9.5545231853757483E-3</v>
      </c>
    </row>
    <row r="225" spans="1:36" x14ac:dyDescent="0.2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Table134[[#This Row],[Age]]/$E$1</f>
        <v>0.5625</v>
      </c>
      <c r="J225" s="6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>
        <f>IF(Table134[[#This Row],[Sex]]="male",1,0)</f>
        <v>0</v>
      </c>
      <c r="P225">
        <v>1</v>
      </c>
      <c r="AC225" s="5">
        <f>SUMPRODUCT(Table13[[#This Row],[SibSp]:[Ones]],$R$4:$AA$4)</f>
        <v>0.34780135473040102</v>
      </c>
      <c r="AD225" s="5">
        <f>SUMPRODUCT(Table13[[#This Row],[SibSp]:[Ones]],$R$5:$AA$5)</f>
        <v>8.357820585322584E-2</v>
      </c>
      <c r="AE225" s="5">
        <f>SUMPRODUCT(Table13[[#This Row],[SibSp]:[Ones]],$R$6:$AA$6)</f>
        <v>-0.62158140559205755</v>
      </c>
      <c r="AF225" s="6">
        <f>IF(AC225&lt;0,0,AC225)</f>
        <v>0.34780135473040102</v>
      </c>
      <c r="AG225" s="6">
        <f>IF(AD225&lt;0,0,AD225)</f>
        <v>8.357820585322584E-2</v>
      </c>
      <c r="AH225" s="5">
        <f t="shared" si="6"/>
        <v>0</v>
      </c>
      <c r="AI225" s="6">
        <f t="shared" si="7"/>
        <v>0.43137956058362686</v>
      </c>
      <c r="AJ225" s="6">
        <f>(Table134[[#This Row],[Survived]]-AI225)^2</f>
        <v>0.18608832528932301</v>
      </c>
    </row>
    <row r="226" spans="1:36" x14ac:dyDescent="0.2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Table134[[#This Row],[Age]]/$E$1</f>
        <v>8.7499999999999994E-2</v>
      </c>
      <c r="J226" s="6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>
        <f>IF(Table134[[#This Row],[Sex]]="male",1,0)</f>
        <v>1</v>
      </c>
      <c r="P226">
        <v>1</v>
      </c>
      <c r="AC226" s="5">
        <f>SUMPRODUCT(Table13[[#This Row],[SibSp]:[Ones]],$R$4:$AA$4)</f>
        <v>-0.67633299376024725</v>
      </c>
      <c r="AD226" s="5">
        <f>SUMPRODUCT(Table13[[#This Row],[SibSp]:[Ones]],$R$5:$AA$5)</f>
        <v>8.2195815214613943E-2</v>
      </c>
      <c r="AE226" s="5">
        <f>SUMPRODUCT(Table13[[#This Row],[SibSp]:[Ones]],$R$6:$AA$6)</f>
        <v>-0.65219332932381036</v>
      </c>
      <c r="AF226" s="6">
        <f>IF(AC226&lt;0,0,AC226)</f>
        <v>0</v>
      </c>
      <c r="AG226" s="6">
        <f>IF(AD226&lt;0,0,AD226)</f>
        <v>8.2195815214613943E-2</v>
      </c>
      <c r="AH226" s="5">
        <f t="shared" si="6"/>
        <v>0</v>
      </c>
      <c r="AI226" s="6">
        <f t="shared" si="7"/>
        <v>8.2195815214613943E-2</v>
      </c>
      <c r="AJ226" s="6">
        <f>(Table134[[#This Row],[Survived]]-AI226)^2</f>
        <v>6.7561520387949608E-3</v>
      </c>
    </row>
    <row r="227" spans="1:36" x14ac:dyDescent="0.2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Table134[[#This Row],[Age]]/$E$1</f>
        <v>0.4375</v>
      </c>
      <c r="J227" s="6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>
        <f>IF(Table134[[#This Row],[Sex]]="male",1,0)</f>
        <v>0</v>
      </c>
      <c r="P227">
        <v>1</v>
      </c>
      <c r="AC227" s="5">
        <f>SUMPRODUCT(Table13[[#This Row],[SibSp]:[Ones]],$R$4:$AA$4)</f>
        <v>0.19738422210412557</v>
      </c>
      <c r="AD227" s="5">
        <f>SUMPRODUCT(Table13[[#This Row],[SibSp]:[Ones]],$R$5:$AA$5)</f>
        <v>0.17300796911489741</v>
      </c>
      <c r="AE227" s="5">
        <f>SUMPRODUCT(Table13[[#This Row],[SibSp]:[Ones]],$R$6:$AA$6)</f>
        <v>-0.55442498521333428</v>
      </c>
      <c r="AF227" s="6">
        <f>IF(AC227&lt;0,0,AC227)</f>
        <v>0.19738422210412557</v>
      </c>
      <c r="AG227" s="6">
        <f>IF(AD227&lt;0,0,AD227)</f>
        <v>0.17300796911489741</v>
      </c>
      <c r="AH227" s="5">
        <f t="shared" si="6"/>
        <v>0</v>
      </c>
      <c r="AI227" s="6">
        <f t="shared" si="7"/>
        <v>0.370392191219023</v>
      </c>
      <c r="AJ227" s="6">
        <f>(Table134[[#This Row],[Survived]]-AI227)^2</f>
        <v>0.39640599287798328</v>
      </c>
    </row>
    <row r="228" spans="1:36" x14ac:dyDescent="0.2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Table134[[#This Row],[Age]]/$E$1</f>
        <v>0.8125</v>
      </c>
      <c r="J228" s="6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>
        <f>IF(Table134[[#This Row],[Sex]]="male",1,0)</f>
        <v>1</v>
      </c>
      <c r="P228">
        <v>1</v>
      </c>
      <c r="AC228" s="5">
        <f>SUMPRODUCT(Table13[[#This Row],[SibSp]:[Ones]],$R$4:$AA$4)</f>
        <v>-0.14460748755848662</v>
      </c>
      <c r="AD228" s="5">
        <f>SUMPRODUCT(Table13[[#This Row],[SibSp]:[Ones]],$R$5:$AA$5)</f>
        <v>-0.37046867487653101</v>
      </c>
      <c r="AE228" s="5">
        <f>SUMPRODUCT(Table13[[#This Row],[SibSp]:[Ones]],$R$6:$AA$6)</f>
        <v>-1.1860971441602406</v>
      </c>
      <c r="AF228" s="6">
        <f>IF(AC228&lt;0,0,AC228)</f>
        <v>0</v>
      </c>
      <c r="AG228" s="6">
        <f>IF(AD228&lt;0,0,AD228)</f>
        <v>0</v>
      </c>
      <c r="AH228" s="5">
        <f t="shared" si="6"/>
        <v>0</v>
      </c>
      <c r="AI228" s="6">
        <f t="shared" si="7"/>
        <v>0</v>
      </c>
      <c r="AJ228" s="6">
        <f>(Table134[[#This Row],[Survived]]-AI228)^2</f>
        <v>0</v>
      </c>
    </row>
    <row r="229" spans="1:36" x14ac:dyDescent="0.2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Table134[[#This Row],[Age]]/$E$1</f>
        <v>0.35</v>
      </c>
      <c r="J229" s="6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>
        <f>IF(Table134[[#This Row],[Sex]]="male",1,0)</f>
        <v>1</v>
      </c>
      <c r="P229">
        <v>1</v>
      </c>
      <c r="AC229" s="5">
        <f>SUMPRODUCT(Table13[[#This Row],[SibSp]:[Ones]],$R$4:$AA$4)</f>
        <v>-0.55944772053478276</v>
      </c>
      <c r="AD229" s="5">
        <f>SUMPRODUCT(Table13[[#This Row],[SibSp]:[Ones]],$R$5:$AA$5)</f>
        <v>0.11706922720470814</v>
      </c>
      <c r="AE229" s="5">
        <f>SUMPRODUCT(Table13[[#This Row],[SibSp]:[Ones]],$R$6:$AA$6)</f>
        <v>-1.0826832611379085</v>
      </c>
      <c r="AF229" s="6">
        <f>IF(AC229&lt;0,0,AC229)</f>
        <v>0</v>
      </c>
      <c r="AG229" s="6">
        <f>IF(AD229&lt;0,0,AD229)</f>
        <v>0.11706922720470814</v>
      </c>
      <c r="AH229" s="5">
        <f t="shared" si="6"/>
        <v>0</v>
      </c>
      <c r="AI229" s="6">
        <f t="shared" si="7"/>
        <v>0.11706922720470814</v>
      </c>
      <c r="AJ229" s="6">
        <f>(Table134[[#This Row],[Survived]]-AI229)^2</f>
        <v>1.3705203958307577E-2</v>
      </c>
    </row>
    <row r="230" spans="1:36" x14ac:dyDescent="0.2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Table134[[#This Row],[Age]]/$E$1</f>
        <v>0.2</v>
      </c>
      <c r="J230" s="6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>
        <f>IF(Table134[[#This Row],[Sex]]="male",1,0)</f>
        <v>1</v>
      </c>
      <c r="P230">
        <v>1</v>
      </c>
      <c r="AC230" s="5">
        <f>SUMPRODUCT(Table13[[#This Row],[SibSp]:[Ones]],$R$4:$AA$4)</f>
        <v>-0.68216657145926396</v>
      </c>
      <c r="AD230" s="5">
        <f>SUMPRODUCT(Table13[[#This Row],[SibSp]:[Ones]],$R$5:$AA$5)</f>
        <v>0.27048803129596555</v>
      </c>
      <c r="AE230" s="5">
        <f>SUMPRODUCT(Table13[[#This Row],[SibSp]:[Ones]],$R$6:$AA$6)</f>
        <v>-1.1147966415858737</v>
      </c>
      <c r="AF230" s="6">
        <f>IF(AC230&lt;0,0,AC230)</f>
        <v>0</v>
      </c>
      <c r="AG230" s="6">
        <f>IF(AD230&lt;0,0,AD230)</f>
        <v>0.27048803129596555</v>
      </c>
      <c r="AH230" s="5">
        <f t="shared" si="6"/>
        <v>0</v>
      </c>
      <c r="AI230" s="6">
        <f t="shared" si="7"/>
        <v>0.27048803129596555</v>
      </c>
      <c r="AJ230" s="6">
        <f>(Table134[[#This Row],[Survived]]-AI230)^2</f>
        <v>7.3163775074367235E-2</v>
      </c>
    </row>
    <row r="231" spans="1:36" x14ac:dyDescent="0.2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Table134[[#This Row],[Age]]/$E$1</f>
        <v>0.23749999999999999</v>
      </c>
      <c r="J231" s="6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>
        <f>IF(Table134[[#This Row],[Sex]]="male",1,0)</f>
        <v>1</v>
      </c>
      <c r="P231">
        <v>1</v>
      </c>
      <c r="AC231" s="5">
        <f>SUMPRODUCT(Table13[[#This Row],[SibSp]:[Ones]],$R$4:$AA$4)</f>
        <v>-0.64659938774412629</v>
      </c>
      <c r="AD231" s="5">
        <f>SUMPRODUCT(Table13[[#This Row],[SibSp]:[Ones]],$R$5:$AA$5)</f>
        <v>0.22830738994103028</v>
      </c>
      <c r="AE231" s="5">
        <f>SUMPRODUCT(Table13[[#This Row],[SibSp]:[Ones]],$R$6:$AA$6)</f>
        <v>-1.0787383482767143</v>
      </c>
      <c r="AF231" s="6">
        <f>IF(AC231&lt;0,0,AC231)</f>
        <v>0</v>
      </c>
      <c r="AG231" s="6">
        <f>IF(AD231&lt;0,0,AD231)</f>
        <v>0.22830738994103028</v>
      </c>
      <c r="AH231" s="5">
        <f t="shared" si="6"/>
        <v>0</v>
      </c>
      <c r="AI231" s="6">
        <f t="shared" si="7"/>
        <v>0.22830738994103028</v>
      </c>
      <c r="AJ231" s="6">
        <f>(Table134[[#This Row],[Survived]]-AI231)^2</f>
        <v>0.59550948441962515</v>
      </c>
    </row>
    <row r="232" spans="1:36" x14ac:dyDescent="0.2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Table134[[#This Row],[Age]]/$E$1</f>
        <v>0.41249999999999998</v>
      </c>
      <c r="J232" s="6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>
        <f>IF(Table134[[#This Row],[Sex]]="male",1,0)</f>
        <v>1</v>
      </c>
      <c r="P232">
        <v>1</v>
      </c>
      <c r="AC232" s="5">
        <f>SUMPRODUCT(Table13[[#This Row],[SibSp]:[Ones]],$R$4:$AA$4)</f>
        <v>-0.64523015123778726</v>
      </c>
      <c r="AD232" s="5">
        <f>SUMPRODUCT(Table13[[#This Row],[SibSp]:[Ones]],$R$5:$AA$5)</f>
        <v>0.18179871503669709</v>
      </c>
      <c r="AE232" s="5">
        <f>SUMPRODUCT(Table13[[#This Row],[SibSp]:[Ones]],$R$6:$AA$6)</f>
        <v>-1.1970702415614027</v>
      </c>
      <c r="AF232" s="6">
        <f>IF(AC232&lt;0,0,AC232)</f>
        <v>0</v>
      </c>
      <c r="AG232" s="6">
        <f>IF(AD232&lt;0,0,AD232)</f>
        <v>0.18179871503669709</v>
      </c>
      <c r="AH232" s="5">
        <f t="shared" si="6"/>
        <v>0</v>
      </c>
      <c r="AI232" s="6">
        <f t="shared" si="7"/>
        <v>0.18179871503669709</v>
      </c>
      <c r="AJ232" s="6">
        <f>(Table134[[#This Row],[Survived]]-AI232)^2</f>
        <v>3.3050772788994195E-2</v>
      </c>
    </row>
    <row r="233" spans="1:36" x14ac:dyDescent="0.2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Table134[[#This Row],[Age]]/$E$1</f>
        <v>0.375</v>
      </c>
      <c r="J233" s="6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>
        <f>IF(Table134[[#This Row],[Sex]]="male",1,0)</f>
        <v>1</v>
      </c>
      <c r="P233">
        <v>1</v>
      </c>
      <c r="AC233" s="5">
        <f>SUMPRODUCT(Table13[[#This Row],[SibSp]:[Ones]],$R$4:$AA$4)</f>
        <v>-0.54816626919035683</v>
      </c>
      <c r="AD233" s="5">
        <f>SUMPRODUCT(Table13[[#This Row],[SibSp]:[Ones]],$R$5:$AA$5)</f>
        <v>9.8679078457715064E-2</v>
      </c>
      <c r="AE233" s="5">
        <f>SUMPRODUCT(Table13[[#This Row],[SibSp]:[Ones]],$R$6:$AA$6)</f>
        <v>-1.1299312428644894</v>
      </c>
      <c r="AF233" s="6">
        <f>IF(AC233&lt;0,0,AC233)</f>
        <v>0</v>
      </c>
      <c r="AG233" s="6">
        <f>IF(AD233&lt;0,0,AD233)</f>
        <v>9.8679078457715064E-2</v>
      </c>
      <c r="AH233" s="5">
        <f t="shared" si="6"/>
        <v>0</v>
      </c>
      <c r="AI233" s="6">
        <f t="shared" si="7"/>
        <v>9.8679078457715064E-2</v>
      </c>
      <c r="AJ233" s="6">
        <f>(Table134[[#This Row],[Survived]]-AI233)^2</f>
        <v>0.81237940360983374</v>
      </c>
    </row>
    <row r="234" spans="1:36" x14ac:dyDescent="0.2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Table134[[#This Row],[Age]]/$E$1</f>
        <v>0.27500000000000002</v>
      </c>
      <c r="J234" s="6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>
        <f>IF(Table134[[#This Row],[Sex]]="male",1,0)</f>
        <v>1</v>
      </c>
      <c r="P234">
        <v>1</v>
      </c>
      <c r="AC234" s="5">
        <f>SUMPRODUCT(Table13[[#This Row],[SibSp]:[Ones]],$R$4:$AA$4)</f>
        <v>-0.6170925671241122</v>
      </c>
      <c r="AD234" s="5">
        <f>SUMPRODUCT(Table13[[#This Row],[SibSp]:[Ones]],$R$5:$AA$5)</f>
        <v>0.1908708355932105</v>
      </c>
      <c r="AE234" s="5">
        <f>SUMPRODUCT(Table13[[#This Row],[SibSp]:[Ones]],$R$6:$AA$6)</f>
        <v>-1.0774366119205983</v>
      </c>
      <c r="AF234" s="6">
        <f>IF(AC234&lt;0,0,AC234)</f>
        <v>0</v>
      </c>
      <c r="AG234" s="6">
        <f>IF(AD234&lt;0,0,AD234)</f>
        <v>0.1908708355932105</v>
      </c>
      <c r="AH234" s="5">
        <f t="shared" si="6"/>
        <v>0</v>
      </c>
      <c r="AI234" s="6">
        <f t="shared" si="7"/>
        <v>0.1908708355932105</v>
      </c>
      <c r="AJ234" s="6">
        <f>(Table134[[#This Row],[Survived]]-AI234)^2</f>
        <v>3.643167588005039E-2</v>
      </c>
    </row>
    <row r="235" spans="1:36" x14ac:dyDescent="0.2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Table134[[#This Row],[Age]]/$E$1</f>
        <v>0.52500000000000002</v>
      </c>
      <c r="J235" s="6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>
        <f>IF(Table134[[#This Row],[Sex]]="male",1,0)</f>
        <v>1</v>
      </c>
      <c r="P235">
        <v>1</v>
      </c>
      <c r="AC235" s="5">
        <f>SUMPRODUCT(Table13[[#This Row],[SibSp]:[Ones]],$R$4:$AA$4)</f>
        <v>-8.2224787975187091E-3</v>
      </c>
      <c r="AD235" s="5">
        <f>SUMPRODUCT(Table13[[#This Row],[SibSp]:[Ones]],$R$5:$AA$5)</f>
        <v>-1.6728272280168488E-2</v>
      </c>
      <c r="AE235" s="5">
        <f>SUMPRODUCT(Table13[[#This Row],[SibSp]:[Ones]],$R$6:$AA$6)</f>
        <v>-0.61268835458932813</v>
      </c>
      <c r="AF235" s="6">
        <f>IF(AC235&lt;0,0,AC235)</f>
        <v>0</v>
      </c>
      <c r="AG235" s="6">
        <f>IF(AD235&lt;0,0,AD235)</f>
        <v>0</v>
      </c>
      <c r="AH235" s="5">
        <f t="shared" si="6"/>
        <v>0</v>
      </c>
      <c r="AI235" s="6">
        <f t="shared" si="7"/>
        <v>0</v>
      </c>
      <c r="AJ235" s="6">
        <f>(Table134[[#This Row],[Survived]]-AI235)^2</f>
        <v>1</v>
      </c>
    </row>
    <row r="236" spans="1:36" x14ac:dyDescent="0.2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Table134[[#This Row],[Age]]/$E$1</f>
        <v>0.27500000000000002</v>
      </c>
      <c r="J236" s="6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>
        <f>IF(Table134[[#This Row],[Sex]]="male",1,0)</f>
        <v>0</v>
      </c>
      <c r="P236">
        <v>1</v>
      </c>
      <c r="AC236" s="5">
        <f>SUMPRODUCT(Table13[[#This Row],[SibSp]:[Ones]],$R$4:$AA$4)</f>
        <v>0.18780868543980483</v>
      </c>
      <c r="AD236" s="5">
        <f>SUMPRODUCT(Table13[[#This Row],[SibSp]:[Ones]],$R$5:$AA$5)</f>
        <v>0.33279171517965495</v>
      </c>
      <c r="AE236" s="5">
        <f>SUMPRODUCT(Table13[[#This Row],[SibSp]:[Ones]],$R$6:$AA$6)</f>
        <v>-0.66326343918282182</v>
      </c>
      <c r="AF236" s="6">
        <f>IF(AC236&lt;0,0,AC236)</f>
        <v>0.18780868543980483</v>
      </c>
      <c r="AG236" s="6">
        <f>IF(AD236&lt;0,0,AD236)</f>
        <v>0.33279171517965495</v>
      </c>
      <c r="AH236" s="5">
        <f t="shared" si="6"/>
        <v>0</v>
      </c>
      <c r="AI236" s="6">
        <f t="shared" si="7"/>
        <v>0.52060040061945978</v>
      </c>
      <c r="AJ236" s="6">
        <f>(Table134[[#This Row],[Survived]]-AI236)^2</f>
        <v>0.22982397588622247</v>
      </c>
    </row>
    <row r="237" spans="1:36" x14ac:dyDescent="0.2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Table134[[#This Row],[Age]]/$E$1</f>
        <v>0.32500000000000001</v>
      </c>
      <c r="J237" s="6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>
        <f>IF(Table134[[#This Row],[Sex]]="male",1,0)</f>
        <v>0</v>
      </c>
      <c r="P237">
        <v>1</v>
      </c>
      <c r="AC237" s="5">
        <f>SUMPRODUCT(Table13[[#This Row],[SibSp]:[Ones]],$R$4:$AA$4)</f>
        <v>0.31844453398941636</v>
      </c>
      <c r="AD237" s="5">
        <f>SUMPRODUCT(Table13[[#This Row],[SibSp]:[Ones]],$R$5:$AA$5)</f>
        <v>0.73168792719619724</v>
      </c>
      <c r="AE237" s="5">
        <f>SUMPRODUCT(Table13[[#This Row],[SibSp]:[Ones]],$R$6:$AA$6)</f>
        <v>-0.84896966634575743</v>
      </c>
      <c r="AF237" s="6">
        <f>IF(AC237&lt;0,0,AC237)</f>
        <v>0.31844453398941636</v>
      </c>
      <c r="AG237" s="6">
        <f>IF(AD237&lt;0,0,AD237)</f>
        <v>0.73168792719619724</v>
      </c>
      <c r="AH237" s="5">
        <f t="shared" si="6"/>
        <v>0</v>
      </c>
      <c r="AI237" s="6">
        <f t="shared" si="7"/>
        <v>1.0501324611856135</v>
      </c>
      <c r="AJ237" s="6">
        <f>(Table134[[#This Row],[Survived]]-AI237)^2</f>
        <v>2.5132636645270484E-3</v>
      </c>
    </row>
    <row r="238" spans="1:36" x14ac:dyDescent="0.2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Table134[[#This Row],[Age]]/$E$1</f>
        <v>0.23749999999999999</v>
      </c>
      <c r="J238" s="6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>
        <f>IF(Table134[[#This Row],[Sex]]="male",1,0)</f>
        <v>0</v>
      </c>
      <c r="P238">
        <v>1</v>
      </c>
      <c r="AC238" s="5">
        <f>SUMPRODUCT(Table13[[#This Row],[SibSp]:[Ones]],$R$4:$AA$4)</f>
        <v>0.14666693968197064</v>
      </c>
      <c r="AD238" s="5">
        <f>SUMPRODUCT(Table13[[#This Row],[SibSp]:[Ones]],$R$5:$AA$5)</f>
        <v>0.86619844274470503</v>
      </c>
      <c r="AE238" s="5">
        <f>SUMPRODUCT(Table13[[#This Row],[SibSp]:[Ones]],$R$6:$AA$6)</f>
        <v>-0.79591500182554442</v>
      </c>
      <c r="AF238" s="6">
        <f>IF(AC238&lt;0,0,AC238)</f>
        <v>0.14666693968197064</v>
      </c>
      <c r="AG238" s="6">
        <f>IF(AD238&lt;0,0,AD238)</f>
        <v>0.86619844274470503</v>
      </c>
      <c r="AH238" s="5">
        <f t="shared" si="6"/>
        <v>0</v>
      </c>
      <c r="AI238" s="6">
        <f t="shared" si="7"/>
        <v>1.0128653824266758</v>
      </c>
      <c r="AJ238" s="6">
        <f>(Table134[[#This Row],[Survived]]-AI238)^2</f>
        <v>1.6551806498461816E-4</v>
      </c>
    </row>
    <row r="239" spans="1:36" x14ac:dyDescent="0.2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Table134[[#This Row],[Age]]/$E$1</f>
        <v>0.45</v>
      </c>
      <c r="J239" s="6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>
        <f>IF(Table134[[#This Row],[Sex]]="male",1,0)</f>
        <v>1</v>
      </c>
      <c r="P239">
        <v>1</v>
      </c>
      <c r="AC239" s="5">
        <f>SUMPRODUCT(Table13[[#This Row],[SibSp]:[Ones]],$R$4:$AA$4)</f>
        <v>-0.19484886237270771</v>
      </c>
      <c r="AD239" s="5">
        <f>SUMPRODUCT(Table13[[#This Row],[SibSp]:[Ones]],$R$5:$AA$5)</f>
        <v>0.17951674197371004</v>
      </c>
      <c r="AE239" s="5">
        <f>SUMPRODUCT(Table13[[#This Row],[SibSp]:[Ones]],$R$6:$AA$6)</f>
        <v>-0.68970872425938856</v>
      </c>
      <c r="AF239" s="6">
        <f>IF(AC239&lt;0,0,AC239)</f>
        <v>0</v>
      </c>
      <c r="AG239" s="6">
        <f>IF(AD239&lt;0,0,AD239)</f>
        <v>0.17951674197371004</v>
      </c>
      <c r="AH239" s="5">
        <f t="shared" si="6"/>
        <v>0</v>
      </c>
      <c r="AI239" s="6">
        <f t="shared" si="7"/>
        <v>0.17951674197371004</v>
      </c>
      <c r="AJ239" s="6">
        <f>(Table134[[#This Row],[Survived]]-AI239)^2</f>
        <v>3.2226260648855587E-2</v>
      </c>
    </row>
    <row r="240" spans="1:36" x14ac:dyDescent="0.2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Table134[[#This Row],[Age]]/$E$1</f>
        <v>0.3</v>
      </c>
      <c r="J240" s="6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>
        <f>IF(Table134[[#This Row],[Sex]]="male",1,0)</f>
        <v>0</v>
      </c>
      <c r="P240">
        <v>1</v>
      </c>
      <c r="AC240" s="5">
        <f>SUMPRODUCT(Table13[[#This Row],[SibSp]:[Ones]],$R$4:$AA$4)</f>
        <v>0.1413403374497651</v>
      </c>
      <c r="AD240" s="5">
        <f>SUMPRODUCT(Table13[[#This Row],[SibSp]:[Ones]],$R$5:$AA$5)</f>
        <v>0.34556619584815068</v>
      </c>
      <c r="AE240" s="5">
        <f>SUMPRODUCT(Table13[[#This Row],[SibSp]:[Ones]],$R$6:$AA$6)</f>
        <v>-0.63019617503809278</v>
      </c>
      <c r="AF240" s="6">
        <f>IF(AC240&lt;0,0,AC240)</f>
        <v>0.1413403374497651</v>
      </c>
      <c r="AG240" s="6">
        <f>IF(AD240&lt;0,0,AD240)</f>
        <v>0.34556619584815068</v>
      </c>
      <c r="AH240" s="5">
        <f t="shared" si="6"/>
        <v>0</v>
      </c>
      <c r="AI240" s="6">
        <f t="shared" si="7"/>
        <v>0.48690653329791578</v>
      </c>
      <c r="AJ240" s="6">
        <f>(Table134[[#This Row],[Survived]]-AI240)^2</f>
        <v>0.23707797216819437</v>
      </c>
    </row>
    <row r="241" spans="1:36" x14ac:dyDescent="0.2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Table134[[#This Row],[Age]]/$E$1</f>
        <v>0.3</v>
      </c>
      <c r="J241" s="6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>
        <f>IF(Table134[[#This Row],[Sex]]="male",1,0)</f>
        <v>1</v>
      </c>
      <c r="P241">
        <v>1</v>
      </c>
      <c r="AC241" s="5">
        <f>SUMPRODUCT(Table13[[#This Row],[SibSp]:[Ones]],$R$4:$AA$4)</f>
        <v>-0.59794966679998274</v>
      </c>
      <c r="AD241" s="5">
        <f>SUMPRODUCT(Table13[[#This Row],[SibSp]:[Ones]],$R$5:$AA$5)</f>
        <v>0.16632669947346046</v>
      </c>
      <c r="AE241" s="5">
        <f>SUMPRODUCT(Table13[[#This Row],[SibSp]:[Ones]],$R$6:$AA$6)</f>
        <v>-1.0795986978175434</v>
      </c>
      <c r="AF241" s="6">
        <f>IF(AC241&lt;0,0,AC241)</f>
        <v>0</v>
      </c>
      <c r="AG241" s="6">
        <f>IF(AD241&lt;0,0,AD241)</f>
        <v>0.16632669947346046</v>
      </c>
      <c r="AH241" s="5">
        <f t="shared" si="6"/>
        <v>0</v>
      </c>
      <c r="AI241" s="6">
        <f t="shared" si="7"/>
        <v>0.16632669947346046</v>
      </c>
      <c r="AJ241" s="6">
        <f>(Table134[[#This Row],[Survived]]-AI241)^2</f>
        <v>2.7664570957734832E-2</v>
      </c>
    </row>
    <row r="242" spans="1:36" x14ac:dyDescent="0.2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Table134[[#This Row],[Age]]/$E$1</f>
        <v>0.29375000000000001</v>
      </c>
      <c r="J242" s="6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>
        <f>IF(Table134[[#This Row],[Sex]]="male",1,0)</f>
        <v>1</v>
      </c>
      <c r="P242">
        <v>1</v>
      </c>
      <c r="AC242" s="5">
        <f>SUMPRODUCT(Table13[[#This Row],[SibSp]:[Ones]],$R$4:$AA$4)</f>
        <v>-0.72875490423128708</v>
      </c>
      <c r="AD242" s="5">
        <f>SUMPRODUCT(Table13[[#This Row],[SibSp]:[Ones]],$R$5:$AA$5)</f>
        <v>0.29258744948701532</v>
      </c>
      <c r="AE242" s="5">
        <f>SUMPRODUCT(Table13[[#This Row],[SibSp]:[Ones]],$R$6:$AA$6)</f>
        <v>-1.1443378008572367</v>
      </c>
      <c r="AF242" s="6">
        <f>IF(AC242&lt;0,0,AC242)</f>
        <v>0</v>
      </c>
      <c r="AG242" s="6">
        <f>IF(AD242&lt;0,0,AD242)</f>
        <v>0.29258744948701532</v>
      </c>
      <c r="AH242" s="5">
        <f t="shared" si="6"/>
        <v>0</v>
      </c>
      <c r="AI242" s="6">
        <f t="shared" si="7"/>
        <v>0.29258744948701532</v>
      </c>
      <c r="AJ242" s="6">
        <f>(Table134[[#This Row],[Survived]]-AI242)^2</f>
        <v>8.5607415597316744E-2</v>
      </c>
    </row>
    <row r="243" spans="1:36" x14ac:dyDescent="0.2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Table134[[#This Row],[Age]]/$E$1</f>
        <v>2.5000000000000001E-2</v>
      </c>
      <c r="J243" s="6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>
        <f>IF(Table134[[#This Row],[Sex]]="male",1,0)</f>
        <v>0</v>
      </c>
      <c r="P243">
        <v>1</v>
      </c>
      <c r="AC243" s="5">
        <f>SUMPRODUCT(Table13[[#This Row],[SibSp]:[Ones]],$R$4:$AA$4)</f>
        <v>-9.9171813532500375E-5</v>
      </c>
      <c r="AD243" s="5">
        <f>SUMPRODUCT(Table13[[#This Row],[SibSp]:[Ones]],$R$5:$AA$5)</f>
        <v>0.99841869640951075</v>
      </c>
      <c r="AE243" s="5">
        <f>SUMPRODUCT(Table13[[#This Row],[SibSp]:[Ones]],$R$6:$AA$6)</f>
        <v>-0.58126836542008842</v>
      </c>
      <c r="AF243" s="6">
        <f>IF(AC243&lt;0,0,AC243)</f>
        <v>0</v>
      </c>
      <c r="AG243" s="6">
        <f>IF(AD243&lt;0,0,AD243)</f>
        <v>0.99841869640951075</v>
      </c>
      <c r="AH243" s="5">
        <f t="shared" si="6"/>
        <v>0</v>
      </c>
      <c r="AI243" s="6">
        <f t="shared" si="7"/>
        <v>0.99841869640951075</v>
      </c>
      <c r="AJ243" s="6">
        <f>(Table134[[#This Row],[Survived]]-AI243)^2</f>
        <v>0.99683989334006684</v>
      </c>
    </row>
    <row r="244" spans="1:36" x14ac:dyDescent="0.2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Table134[[#This Row],[Age]]/$E$1</f>
        <v>0.625</v>
      </c>
      <c r="J244" s="6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>
        <f>IF(Table134[[#This Row],[Sex]]="male",1,0)</f>
        <v>0</v>
      </c>
      <c r="P244">
        <v>1</v>
      </c>
      <c r="AC244" s="5">
        <f>SUMPRODUCT(Table13[[#This Row],[SibSp]:[Ones]],$R$4:$AA$4)</f>
        <v>0.32100127993035626</v>
      </c>
      <c r="AD244" s="5">
        <f>SUMPRODUCT(Table13[[#This Row],[SibSp]:[Ones]],$R$5:$AA$5)</f>
        <v>0.61523265602131139</v>
      </c>
      <c r="AE244" s="5">
        <f>SUMPRODUCT(Table13[[#This Row],[SibSp]:[Ones]],$R$6:$AA$6)</f>
        <v>-1.1391035798606375</v>
      </c>
      <c r="AF244" s="6">
        <f>IF(AC244&lt;0,0,AC244)</f>
        <v>0.32100127993035626</v>
      </c>
      <c r="AG244" s="6">
        <f>IF(AD244&lt;0,0,AD244)</f>
        <v>0.61523265602131139</v>
      </c>
      <c r="AH244" s="5">
        <f t="shared" si="6"/>
        <v>0</v>
      </c>
      <c r="AI244" s="6">
        <f t="shared" si="7"/>
        <v>0.9362339359516676</v>
      </c>
      <c r="AJ244" s="6">
        <f>(Table134[[#This Row],[Survived]]-AI244)^2</f>
        <v>4.0661109242160305E-3</v>
      </c>
    </row>
    <row r="245" spans="1:36" x14ac:dyDescent="0.2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Table134[[#This Row],[Age]]/$E$1</f>
        <v>0.23749999999999999</v>
      </c>
      <c r="J245" s="6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>
        <f>IF(Table134[[#This Row],[Sex]]="male",1,0)</f>
        <v>1</v>
      </c>
      <c r="P245">
        <v>1</v>
      </c>
      <c r="AC245" s="5">
        <f>SUMPRODUCT(Table13[[#This Row],[SibSp]:[Ones]],$R$4:$AA$4)</f>
        <v>-0.54502392986670467</v>
      </c>
      <c r="AD245" s="5">
        <f>SUMPRODUCT(Table13[[#This Row],[SibSp]:[Ones]],$R$5:$AA$5)</f>
        <v>0.14879353864294192</v>
      </c>
      <c r="AE245" s="5">
        <f>SUMPRODUCT(Table13[[#This Row],[SibSp]:[Ones]],$R$6:$AA$6)</f>
        <v>-0.49619681877847466</v>
      </c>
      <c r="AF245" s="6">
        <f>IF(AC245&lt;0,0,AC245)</f>
        <v>0</v>
      </c>
      <c r="AG245" s="6">
        <f>IF(AD245&lt;0,0,AD245)</f>
        <v>0.14879353864294192</v>
      </c>
      <c r="AH245" s="5">
        <f t="shared" si="6"/>
        <v>0</v>
      </c>
      <c r="AI245" s="6">
        <f t="shared" si="7"/>
        <v>0.14879353864294192</v>
      </c>
      <c r="AJ245" s="6">
        <f>(Table134[[#This Row],[Survived]]-AI245)^2</f>
        <v>2.2139517141888651E-2</v>
      </c>
    </row>
    <row r="246" spans="1:36" x14ac:dyDescent="0.2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Table134[[#This Row],[Age]]/$E$1</f>
        <v>1.15E-2</v>
      </c>
      <c r="J246" s="6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>
        <f>IF(Table134[[#This Row],[Sex]]="male",1,0)</f>
        <v>1</v>
      </c>
      <c r="P246">
        <v>1</v>
      </c>
      <c r="AC246" s="5">
        <f>SUMPRODUCT(Table13[[#This Row],[SibSp]:[Ones]],$R$4:$AA$4)</f>
        <v>-0.75442486795563979</v>
      </c>
      <c r="AD246" s="5">
        <f>SUMPRODUCT(Table13[[#This Row],[SibSp]:[Ones]],$R$5:$AA$5)</f>
        <v>0.83611106643261646</v>
      </c>
      <c r="AE246" s="5">
        <f>SUMPRODUCT(Table13[[#This Row],[SibSp]:[Ones]],$R$6:$AA$6)</f>
        <v>-1.0564496972288373</v>
      </c>
      <c r="AF246" s="6">
        <f>IF(AC246&lt;0,0,AC246)</f>
        <v>0</v>
      </c>
      <c r="AG246" s="6">
        <f>IF(AD246&lt;0,0,AD246)</f>
        <v>0.83611106643261646</v>
      </c>
      <c r="AH246" s="5">
        <f t="shared" si="6"/>
        <v>0</v>
      </c>
      <c r="AI246" s="6">
        <f t="shared" si="7"/>
        <v>0.83611106643261646</v>
      </c>
      <c r="AJ246" s="6">
        <f>(Table134[[#This Row],[Survived]]-AI246)^2</f>
        <v>2.6859582545854258E-2</v>
      </c>
    </row>
    <row r="247" spans="1:36" x14ac:dyDescent="0.2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Table134[[#This Row],[Age]]/$E$1</f>
        <v>0.21249999999999999</v>
      </c>
      <c r="J247" s="6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>
        <f>IF(Table134[[#This Row],[Sex]]="male",1,0)</f>
        <v>0</v>
      </c>
      <c r="P247">
        <v>1</v>
      </c>
      <c r="AC247" s="5">
        <f>SUMPRODUCT(Table13[[#This Row],[SibSp]:[Ones]],$R$4:$AA$4)</f>
        <v>0.11936569595314654</v>
      </c>
      <c r="AD247" s="5">
        <f>SUMPRODUCT(Table13[[#This Row],[SibSp]:[Ones]],$R$5:$AA$5)</f>
        <v>0.89712897689676774</v>
      </c>
      <c r="AE247" s="5">
        <f>SUMPRODUCT(Table13[[#This Row],[SibSp]:[Ones]],$R$6:$AA$6)</f>
        <v>-0.84054151963716317</v>
      </c>
      <c r="AF247" s="6">
        <f>IF(AC247&lt;0,0,AC247)</f>
        <v>0.11936569595314654</v>
      </c>
      <c r="AG247" s="6">
        <f>IF(AD247&lt;0,0,AD247)</f>
        <v>0.89712897689676774</v>
      </c>
      <c r="AH247" s="5">
        <f t="shared" si="6"/>
        <v>0</v>
      </c>
      <c r="AI247" s="6">
        <f t="shared" si="7"/>
        <v>1.0164946728499142</v>
      </c>
      <c r="AJ247" s="6">
        <f>(Table134[[#This Row],[Survived]]-AI247)^2</f>
        <v>2.7207423242569791E-4</v>
      </c>
    </row>
    <row r="248" spans="1:36" x14ac:dyDescent="0.2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Table134[[#This Row],[Age]]/$E$1</f>
        <v>0.375</v>
      </c>
      <c r="J248" s="6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>
        <f>IF(Table134[[#This Row],[Sex]]="male",1,0)</f>
        <v>1</v>
      </c>
      <c r="P248">
        <v>1</v>
      </c>
      <c r="AC248" s="5">
        <f>SUMPRODUCT(Table13[[#This Row],[SibSp]:[Ones]],$R$4:$AA$4)</f>
        <v>-0.24802330275353157</v>
      </c>
      <c r="AD248" s="5">
        <f>SUMPRODUCT(Table13[[#This Row],[SibSp]:[Ones]],$R$5:$AA$5)</f>
        <v>0.19492862752096474</v>
      </c>
      <c r="AE248" s="5">
        <f>SUMPRODUCT(Table13[[#This Row],[SibSp]:[Ones]],$R$6:$AA$6)</f>
        <v>-0.66988161046138239</v>
      </c>
      <c r="AF248" s="6">
        <f>IF(AC248&lt;0,0,AC248)</f>
        <v>0</v>
      </c>
      <c r="AG248" s="6">
        <f>IF(AD248&lt;0,0,AD248)</f>
        <v>0.19492862752096474</v>
      </c>
      <c r="AH248" s="5">
        <f t="shared" si="6"/>
        <v>0</v>
      </c>
      <c r="AI248" s="6">
        <f t="shared" si="7"/>
        <v>0.19492862752096474</v>
      </c>
      <c r="AJ248" s="6">
        <f>(Table134[[#This Row],[Survived]]-AI248)^2</f>
        <v>3.7997169827207009E-2</v>
      </c>
    </row>
    <row r="249" spans="1:36" x14ac:dyDescent="0.2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Table134[[#This Row],[Age]]/$E$1</f>
        <v>0.375</v>
      </c>
      <c r="J249" s="6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>
        <f>IF(Table134[[#This Row],[Sex]]="male",1,0)</f>
        <v>0</v>
      </c>
      <c r="P249">
        <v>1</v>
      </c>
      <c r="AC249" s="5">
        <f>SUMPRODUCT(Table13[[#This Row],[SibSp]:[Ones]],$R$4:$AA$4)</f>
        <v>0.2419179567244677</v>
      </c>
      <c r="AD249" s="5">
        <f>SUMPRODUCT(Table13[[#This Row],[SibSp]:[Ones]],$R$5:$AA$5)</f>
        <v>0.79395136179294934</v>
      </c>
      <c r="AE249" s="5">
        <f>SUMPRODUCT(Table13[[#This Row],[SibSp]:[Ones]],$R$6:$AA$6)</f>
        <v>-0.8542998539228307</v>
      </c>
      <c r="AF249" s="6">
        <f>IF(AC249&lt;0,0,AC249)</f>
        <v>0.2419179567244677</v>
      </c>
      <c r="AG249" s="6">
        <f>IF(AD249&lt;0,0,AD249)</f>
        <v>0.79395136179294934</v>
      </c>
      <c r="AH249" s="5">
        <f t="shared" si="6"/>
        <v>0</v>
      </c>
      <c r="AI249" s="6">
        <f t="shared" si="7"/>
        <v>1.035869318517417</v>
      </c>
      <c r="AJ249" s="6">
        <f>(Table134[[#This Row],[Survived]]-AI249)^2</f>
        <v>1.2866080109039167E-3</v>
      </c>
    </row>
    <row r="250" spans="1:36" x14ac:dyDescent="0.2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Table134[[#This Row],[Age]]/$E$1</f>
        <v>0.3</v>
      </c>
      <c r="J250" s="6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>
        <f>IF(Table134[[#This Row],[Sex]]="male",1,0)</f>
        <v>0</v>
      </c>
      <c r="P250">
        <v>1</v>
      </c>
      <c r="AC250" s="5">
        <f>SUMPRODUCT(Table13[[#This Row],[SibSp]:[Ones]],$R$4:$AA$4)</f>
        <v>0.16726717333246011</v>
      </c>
      <c r="AD250" s="5">
        <f>SUMPRODUCT(Table13[[#This Row],[SibSp]:[Ones]],$R$5:$AA$5)</f>
        <v>0.88106531509595509</v>
      </c>
      <c r="AE250" s="5">
        <f>SUMPRODUCT(Table13[[#This Row],[SibSp]:[Ones]],$R$6:$AA$6)</f>
        <v>-0.94658330343800723</v>
      </c>
      <c r="AF250" s="6">
        <f>IF(AC250&lt;0,0,AC250)</f>
        <v>0.16726717333246011</v>
      </c>
      <c r="AG250" s="6">
        <f>IF(AD250&lt;0,0,AD250)</f>
        <v>0.88106531509595509</v>
      </c>
      <c r="AH250" s="5">
        <f t="shared" si="6"/>
        <v>0</v>
      </c>
      <c r="AI250" s="6">
        <f t="shared" si="7"/>
        <v>1.0483324884284153</v>
      </c>
      <c r="AJ250" s="6">
        <f>(Table134[[#This Row],[Survived]]-AI250)^2</f>
        <v>2.3360294376828998E-3</v>
      </c>
    </row>
    <row r="251" spans="1:36" x14ac:dyDescent="0.2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Table134[[#This Row],[Age]]/$E$1</f>
        <v>0.22500000000000001</v>
      </c>
      <c r="J251" s="6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>
        <f>IF(Table134[[#This Row],[Sex]]="male",1,0)</f>
        <v>0</v>
      </c>
      <c r="P251">
        <v>1</v>
      </c>
      <c r="AC251" s="5">
        <f>SUMPRODUCT(Table13[[#This Row],[SibSp]:[Ones]],$R$4:$AA$4)</f>
        <v>2.9656084366049593E-2</v>
      </c>
      <c r="AD251" s="5">
        <f>SUMPRODUCT(Table13[[#This Row],[SibSp]:[Ones]],$R$5:$AA$5)</f>
        <v>0.86524005531039605</v>
      </c>
      <c r="AE251" s="5">
        <f>SUMPRODUCT(Table13[[#This Row],[SibSp]:[Ones]],$R$6:$AA$6)</f>
        <v>-0.65981007514921075</v>
      </c>
      <c r="AF251" s="6">
        <f>IF(AC251&lt;0,0,AC251)</f>
        <v>2.9656084366049593E-2</v>
      </c>
      <c r="AG251" s="6">
        <f>IF(AD251&lt;0,0,AD251)</f>
        <v>0.86524005531039605</v>
      </c>
      <c r="AH251" s="5">
        <f t="shared" si="6"/>
        <v>0</v>
      </c>
      <c r="AI251" s="6">
        <f t="shared" si="7"/>
        <v>0.89489613967644566</v>
      </c>
      <c r="AJ251" s="6">
        <f>(Table134[[#This Row],[Survived]]-AI251)^2</f>
        <v>1.1046821454913222E-2</v>
      </c>
    </row>
    <row r="252" spans="1:36" x14ac:dyDescent="0.2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Table134[[#This Row],[Age]]/$E$1</f>
        <v>0.32500000000000001</v>
      </c>
      <c r="J252" s="6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>
        <f>IF(Table134[[#This Row],[Sex]]="male",1,0)</f>
        <v>0</v>
      </c>
      <c r="P252">
        <v>1</v>
      </c>
      <c r="AC252" s="5">
        <f>SUMPRODUCT(Table13[[#This Row],[SibSp]:[Ones]],$R$4:$AA$4)</f>
        <v>0.53855028875443678</v>
      </c>
      <c r="AD252" s="5">
        <f>SUMPRODUCT(Table13[[#This Row],[SibSp]:[Ones]],$R$5:$AA$5)</f>
        <v>0.31357408210117355</v>
      </c>
      <c r="AE252" s="5">
        <f>SUMPRODUCT(Table13[[#This Row],[SibSp]:[Ones]],$R$6:$AA$6)</f>
        <v>-1.7327030242434011E-3</v>
      </c>
      <c r="AF252" s="6">
        <f>IF(AC252&lt;0,0,AC252)</f>
        <v>0.53855028875443678</v>
      </c>
      <c r="AG252" s="6">
        <f>IF(AD252&lt;0,0,AD252)</f>
        <v>0.31357408210117355</v>
      </c>
      <c r="AH252" s="5">
        <f t="shared" si="6"/>
        <v>0</v>
      </c>
      <c r="AI252" s="6">
        <f t="shared" si="7"/>
        <v>0.85212437085561032</v>
      </c>
      <c r="AJ252" s="6">
        <f>(Table134[[#This Row],[Survived]]-AI252)^2</f>
        <v>0.72611594340606966</v>
      </c>
    </row>
    <row r="253" spans="1:36" x14ac:dyDescent="0.2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Table134[[#This Row],[Age]]/$E$1</f>
        <v>0.35</v>
      </c>
      <c r="J253" s="6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>
        <f>IF(Table134[[#This Row],[Sex]]="male",1,0)</f>
        <v>1</v>
      </c>
      <c r="P253">
        <v>1</v>
      </c>
      <c r="AC253" s="5">
        <f>SUMPRODUCT(Table13[[#This Row],[SibSp]:[Ones]],$R$4:$AA$4)</f>
        <v>-0.55966386615172359</v>
      </c>
      <c r="AD253" s="5">
        <f>SUMPRODUCT(Table13[[#This Row],[SibSp]:[Ones]],$R$5:$AA$5)</f>
        <v>0.11723842723396027</v>
      </c>
      <c r="AE253" s="5">
        <f>SUMPRODUCT(Table13[[#This Row],[SibSp]:[Ones]],$R$6:$AA$6)</f>
        <v>-1.0839228696114336</v>
      </c>
      <c r="AF253" s="6">
        <f>IF(AC253&lt;0,0,AC253)</f>
        <v>0</v>
      </c>
      <c r="AG253" s="6">
        <f>IF(AD253&lt;0,0,AD253)</f>
        <v>0.11723842723396027</v>
      </c>
      <c r="AH253" s="5">
        <f t="shared" si="6"/>
        <v>0</v>
      </c>
      <c r="AI253" s="6">
        <f t="shared" si="7"/>
        <v>0.11723842723396027</v>
      </c>
      <c r="AJ253" s="6">
        <f>(Table134[[#This Row],[Survived]]-AI253)^2</f>
        <v>1.3744848820292598E-2</v>
      </c>
    </row>
    <row r="254" spans="1:36" x14ac:dyDescent="0.2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Table134[[#This Row],[Age]]/$E$1</f>
        <v>0.53749999999999998</v>
      </c>
      <c r="J254" s="6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>
        <f>IF(Table134[[#This Row],[Sex]]="male",1,0)</f>
        <v>1</v>
      </c>
      <c r="P254">
        <v>1</v>
      </c>
      <c r="AC254" s="5">
        <f>SUMPRODUCT(Table13[[#This Row],[SibSp]:[Ones]],$R$4:$AA$4)</f>
        <v>-4.3148593424185436E-2</v>
      </c>
      <c r="AD254" s="5">
        <f>SUMPRODUCT(Table13[[#This Row],[SibSp]:[Ones]],$R$5:$AA$5)</f>
        <v>-7.0279842071559795E-2</v>
      </c>
      <c r="AE254" s="5">
        <f>SUMPRODUCT(Table13[[#This Row],[SibSp]:[Ones]],$R$6:$AA$6)</f>
        <v>-0.49889672109545335</v>
      </c>
      <c r="AF254" s="6">
        <f>IF(AC254&lt;0,0,AC254)</f>
        <v>0</v>
      </c>
      <c r="AG254" s="6">
        <f>IF(AD254&lt;0,0,AD254)</f>
        <v>0</v>
      </c>
      <c r="AH254" s="5">
        <f t="shared" si="6"/>
        <v>0</v>
      </c>
      <c r="AI254" s="6">
        <f t="shared" si="7"/>
        <v>0</v>
      </c>
      <c r="AJ254" s="6">
        <f>(Table134[[#This Row],[Survived]]-AI254)^2</f>
        <v>0</v>
      </c>
    </row>
    <row r="255" spans="1:36" x14ac:dyDescent="0.2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Table134[[#This Row],[Age]]/$E$1</f>
        <v>0.32500000000000001</v>
      </c>
      <c r="J255" s="6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>
        <f>IF(Table134[[#This Row],[Sex]]="male",1,0)</f>
        <v>0</v>
      </c>
      <c r="P255">
        <v>1</v>
      </c>
      <c r="AC255" s="5">
        <f>SUMPRODUCT(Table13[[#This Row],[SibSp]:[Ones]],$R$4:$AA$4)</f>
        <v>0.16539790910816501</v>
      </c>
      <c r="AD255" s="5">
        <f>SUMPRODUCT(Table13[[#This Row],[SibSp]:[Ones]],$R$5:$AA$5)</f>
        <v>0.31717482680601755</v>
      </c>
      <c r="AE255" s="5">
        <f>SUMPRODUCT(Table13[[#This Row],[SibSp]:[Ones]],$R$6:$AA$6)</f>
        <v>-0.60417231704786423</v>
      </c>
      <c r="AF255" s="6">
        <f>IF(AC255&lt;0,0,AC255)</f>
        <v>0.16539790910816501</v>
      </c>
      <c r="AG255" s="6">
        <f>IF(AD255&lt;0,0,AD255)</f>
        <v>0.31717482680601755</v>
      </c>
      <c r="AH255" s="5">
        <f t="shared" si="6"/>
        <v>0</v>
      </c>
      <c r="AI255" s="6">
        <f t="shared" si="7"/>
        <v>0.48257273591418259</v>
      </c>
      <c r="AJ255" s="6">
        <f>(Table134[[#This Row],[Survived]]-AI255)^2</f>
        <v>0.26773097361933423</v>
      </c>
    </row>
    <row r="256" spans="1:36" x14ac:dyDescent="0.2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Table134[[#This Row],[Age]]/$E$1</f>
        <v>0.3</v>
      </c>
      <c r="J256" s="6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>
        <f>IF(Table134[[#This Row],[Sex]]="male",1,0)</f>
        <v>0</v>
      </c>
      <c r="P256">
        <v>1</v>
      </c>
      <c r="AC256" s="5">
        <f>SUMPRODUCT(Table13[[#This Row],[SibSp]:[Ones]],$R$4:$AA$4)</f>
        <v>0.56459889618385783</v>
      </c>
      <c r="AD256" s="5">
        <f>SUMPRODUCT(Table13[[#This Row],[SibSp]:[Ones]],$R$5:$AA$5)</f>
        <v>0.32396423420887344</v>
      </c>
      <c r="AE256" s="5">
        <f>SUMPRODUCT(Table13[[#This Row],[SibSp]:[Ones]],$R$6:$AA$6)</f>
        <v>-0.12152107912183037</v>
      </c>
      <c r="AF256" s="6">
        <f>IF(AC256&lt;0,0,AC256)</f>
        <v>0.56459889618385783</v>
      </c>
      <c r="AG256" s="6">
        <f>IF(AD256&lt;0,0,AD256)</f>
        <v>0.32396423420887344</v>
      </c>
      <c r="AH256" s="5">
        <f t="shared" si="6"/>
        <v>0</v>
      </c>
      <c r="AI256" s="6">
        <f t="shared" si="7"/>
        <v>0.88856313039273127</v>
      </c>
      <c r="AJ256" s="6">
        <f>(Table134[[#This Row],[Survived]]-AI256)^2</f>
        <v>1.2418175907867413E-2</v>
      </c>
    </row>
    <row r="257" spans="1:36" x14ac:dyDescent="0.2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Table134[[#This Row],[Age]]/$E$1</f>
        <v>0.67500000000000004</v>
      </c>
      <c r="J257" s="6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>
        <f>IF(Table134[[#This Row],[Sex]]="male",1,0)</f>
        <v>1</v>
      </c>
      <c r="P257">
        <v>1</v>
      </c>
      <c r="AC257" s="5">
        <f>SUMPRODUCT(Table13[[#This Row],[SibSp]:[Ones]],$R$4:$AA$4)</f>
        <v>0.10345347470296605</v>
      </c>
      <c r="AD257" s="5">
        <f>SUMPRODUCT(Table13[[#This Row],[SibSp]:[Ones]],$R$5:$AA$5)</f>
        <v>-0.16150263290033362</v>
      </c>
      <c r="AE257" s="5">
        <f>SUMPRODUCT(Table13[[#This Row],[SibSp]:[Ones]],$R$6:$AA$6)</f>
        <v>-0.64390667345036512</v>
      </c>
      <c r="AF257" s="6">
        <f>IF(AC257&lt;0,0,AC257)</f>
        <v>0.10345347470296605</v>
      </c>
      <c r="AG257" s="6">
        <f>IF(AD257&lt;0,0,AD257)</f>
        <v>0</v>
      </c>
      <c r="AH257" s="5">
        <f t="shared" si="6"/>
        <v>0</v>
      </c>
      <c r="AI257" s="6">
        <f t="shared" si="7"/>
        <v>0.10345347470296605</v>
      </c>
      <c r="AJ257" s="6">
        <f>(Table134[[#This Row],[Survived]]-AI257)^2</f>
        <v>1.0702621428117237E-2</v>
      </c>
    </row>
    <row r="258" spans="1:36" x14ac:dyDescent="0.2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Table134[[#This Row],[Age]]/$E$1</f>
        <v>0.38750000000000001</v>
      </c>
      <c r="J258" s="6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>
        <f>IF(Table134[[#This Row],[Sex]]="male",1,0)</f>
        <v>0</v>
      </c>
      <c r="P258">
        <v>1</v>
      </c>
      <c r="AC258" s="5">
        <f>SUMPRODUCT(Table13[[#This Row],[SibSp]:[Ones]],$R$4:$AA$4)</f>
        <v>0.24220878195407841</v>
      </c>
      <c r="AD258" s="5">
        <f>SUMPRODUCT(Table13[[#This Row],[SibSp]:[Ones]],$R$5:$AA$5)</f>
        <v>0.72502392644796365</v>
      </c>
      <c r="AE258" s="5">
        <f>SUMPRODUCT(Table13[[#This Row],[SibSp]:[Ones]],$R$6:$AA$6)</f>
        <v>-0.8038028181637954</v>
      </c>
      <c r="AF258" s="6">
        <f>IF(AC258&lt;0,0,AC258)</f>
        <v>0.24220878195407841</v>
      </c>
      <c r="AG258" s="6">
        <f>IF(AD258&lt;0,0,AD258)</f>
        <v>0.72502392644796365</v>
      </c>
      <c r="AH258" s="5">
        <f t="shared" si="6"/>
        <v>0</v>
      </c>
      <c r="AI258" s="6">
        <f t="shared" si="7"/>
        <v>0.96723270840204201</v>
      </c>
      <c r="AJ258" s="6">
        <f>(Table134[[#This Row],[Survived]]-AI258)^2</f>
        <v>1.0736953986656085E-3</v>
      </c>
    </row>
    <row r="259" spans="1:36" x14ac:dyDescent="0.2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Table134[[#This Row],[Age]]/$E$1</f>
        <v>0.5</v>
      </c>
      <c r="J259" s="6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>
        <f>IF(Table134[[#This Row],[Sex]]="male",1,0)</f>
        <v>0</v>
      </c>
      <c r="P259">
        <v>1</v>
      </c>
      <c r="AC259" s="5">
        <f>SUMPRODUCT(Table13[[#This Row],[SibSp]:[Ones]],$R$4:$AA$4)</f>
        <v>0.28466150402143836</v>
      </c>
      <c r="AD259" s="5">
        <f>SUMPRODUCT(Table13[[#This Row],[SibSp]:[Ones]],$R$5:$AA$5)</f>
        <v>0.63658419741358874</v>
      </c>
      <c r="AE259" s="5">
        <f>SUMPRODUCT(Table13[[#This Row],[SibSp]:[Ones]],$R$6:$AA$6)</f>
        <v>-0.79883301970436082</v>
      </c>
      <c r="AF259" s="6">
        <f>IF(AC259&lt;0,0,AC259)</f>
        <v>0.28466150402143836</v>
      </c>
      <c r="AG259" s="6">
        <f>IF(AD259&lt;0,0,AD259)</f>
        <v>0.63658419741358874</v>
      </c>
      <c r="AH259" s="5">
        <f t="shared" si="6"/>
        <v>0</v>
      </c>
      <c r="AI259" s="6">
        <f t="shared" si="7"/>
        <v>0.92124570143502704</v>
      </c>
      <c r="AJ259" s="6">
        <f>(Table134[[#This Row],[Survived]]-AI259)^2</f>
        <v>6.2022395424609017E-3</v>
      </c>
    </row>
    <row r="260" spans="1:36" x14ac:dyDescent="0.2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Table134[[#This Row],[Age]]/$E$1</f>
        <v>0.27500000000000002</v>
      </c>
      <c r="J260" s="6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>
        <f>IF(Table134[[#This Row],[Sex]]="male",1,0)</f>
        <v>1</v>
      </c>
      <c r="P260">
        <v>1</v>
      </c>
      <c r="AC260" s="5">
        <f>SUMPRODUCT(Table13[[#This Row],[SibSp]:[Ones]],$R$4:$AA$4)</f>
        <v>-0.61361723390592582</v>
      </c>
      <c r="AD260" s="5">
        <f>SUMPRODUCT(Table13[[#This Row],[SibSp]:[Ones]],$R$5:$AA$5)</f>
        <v>0.18815032480746874</v>
      </c>
      <c r="AE260" s="5">
        <f>SUMPRODUCT(Table13[[#This Row],[SibSp]:[Ones]],$R$6:$AA$6)</f>
        <v>-1.0575053610973781</v>
      </c>
      <c r="AF260" s="6">
        <f>IF(AC260&lt;0,0,AC260)</f>
        <v>0</v>
      </c>
      <c r="AG260" s="6">
        <f>IF(AD260&lt;0,0,AD260)</f>
        <v>0.18815032480746874</v>
      </c>
      <c r="AH260" s="5">
        <f t="shared" si="6"/>
        <v>0</v>
      </c>
      <c r="AI260" s="6">
        <f t="shared" si="7"/>
        <v>0.18815032480746874</v>
      </c>
      <c r="AJ260" s="6">
        <f>(Table134[[#This Row],[Survived]]-AI260)^2</f>
        <v>3.5400544725155983E-2</v>
      </c>
    </row>
    <row r="261" spans="1:36" x14ac:dyDescent="0.2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Table134[[#This Row],[Age]]/$E$1</f>
        <v>0.33750000000000002</v>
      </c>
      <c r="J261" s="6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>
        <f>IF(Table134[[#This Row],[Sex]]="male",1,0)</f>
        <v>1</v>
      </c>
      <c r="P261">
        <v>1</v>
      </c>
      <c r="AC261" s="5">
        <f>SUMPRODUCT(Table13[[#This Row],[SibSp]:[Ones]],$R$4:$AA$4)</f>
        <v>-0.56923531631378832</v>
      </c>
      <c r="AD261" s="5">
        <f>SUMPRODUCT(Table13[[#This Row],[SibSp]:[Ones]],$R$5:$AA$5)</f>
        <v>0.12951049529383529</v>
      </c>
      <c r="AE261" s="5">
        <f>SUMPRODUCT(Table13[[#This Row],[SibSp]:[Ones]],$R$6:$AA$6)</f>
        <v>-1.0828418266629609</v>
      </c>
      <c r="AF261" s="6">
        <f>IF(AC261&lt;0,0,AC261)</f>
        <v>0</v>
      </c>
      <c r="AG261" s="6">
        <f>IF(AD261&lt;0,0,AD261)</f>
        <v>0.12951049529383529</v>
      </c>
      <c r="AH261" s="5">
        <f t="shared" ref="AH261:AH324" si="8">IF(AE261&lt;0,0,AE261)</f>
        <v>0</v>
      </c>
      <c r="AI261" s="6">
        <f t="shared" ref="AI261:AI324" si="9">AF261+AG261+AH261</f>
        <v>0.12951049529383529</v>
      </c>
      <c r="AJ261" s="6">
        <f>(Table134[[#This Row],[Survived]]-AI261)^2</f>
        <v>1.6772968391254535E-2</v>
      </c>
    </row>
    <row r="262" spans="1:36" x14ac:dyDescent="0.2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Table134[[#This Row],[Age]]/$E$1</f>
        <v>0.375</v>
      </c>
      <c r="J262" s="6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>
        <f>IF(Table134[[#This Row],[Sex]]="male",1,0)</f>
        <v>0</v>
      </c>
      <c r="P262">
        <v>1</v>
      </c>
      <c r="AC262" s="5">
        <f>SUMPRODUCT(Table13[[#This Row],[SibSp]:[Ones]],$R$4:$AA$4)</f>
        <v>0.6832515755776265</v>
      </c>
      <c r="AD262" s="5">
        <f>SUMPRODUCT(Table13[[#This Row],[SibSp]:[Ones]],$R$5:$AA$5)</f>
        <v>0.27133785231762048</v>
      </c>
      <c r="AE262" s="5">
        <f>SUMPRODUCT(Table13[[#This Row],[SibSp]:[Ones]],$R$6:$AA$6)</f>
        <v>-0.17734035952558946</v>
      </c>
      <c r="AF262" s="6">
        <f>IF(AC262&lt;0,0,AC262)</f>
        <v>0.6832515755776265</v>
      </c>
      <c r="AG262" s="6">
        <f>IF(AD262&lt;0,0,AD262)</f>
        <v>0.27133785231762048</v>
      </c>
      <c r="AH262" s="5">
        <f t="shared" si="8"/>
        <v>0</v>
      </c>
      <c r="AI262" s="6">
        <f t="shared" si="9"/>
        <v>0.95458942789524692</v>
      </c>
      <c r="AJ262" s="6">
        <f>(Table134[[#This Row],[Survived]]-AI262)^2</f>
        <v>2.0621200588809784E-3</v>
      </c>
    </row>
    <row r="263" spans="1:36" x14ac:dyDescent="0.2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Table134[[#This Row],[Age]]/$E$1</f>
        <v>0.27500000000000002</v>
      </c>
      <c r="J263" s="6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>
        <f>IF(Table134[[#This Row],[Sex]]="male",1,0)</f>
        <v>0</v>
      </c>
      <c r="P263">
        <v>1</v>
      </c>
      <c r="AC263" s="5">
        <f>SUMPRODUCT(Table13[[#This Row],[SibSp]:[Ones]],$R$4:$AA$4)</f>
        <v>0.49540602894358338</v>
      </c>
      <c r="AD263" s="5">
        <f>SUMPRODUCT(Table13[[#This Row],[SibSp]:[Ones]],$R$5:$AA$5)</f>
        <v>0.36646558405250573</v>
      </c>
      <c r="AE263" s="5">
        <f>SUMPRODUCT(Table13[[#This Row],[SibSp]:[Ones]],$R$6:$AA$6)</f>
        <v>-2.527209483838451E-2</v>
      </c>
      <c r="AF263" s="6">
        <f>IF(AC263&lt;0,0,AC263)</f>
        <v>0.49540602894358338</v>
      </c>
      <c r="AG263" s="6">
        <f>IF(AD263&lt;0,0,AD263)</f>
        <v>0.36646558405250573</v>
      </c>
      <c r="AH263" s="5">
        <f t="shared" si="8"/>
        <v>0</v>
      </c>
      <c r="AI263" s="6">
        <f t="shared" si="9"/>
        <v>0.86187161299608905</v>
      </c>
      <c r="AJ263" s="6">
        <f>(Table134[[#This Row],[Survived]]-AI263)^2</f>
        <v>1.9079451296302195E-2</v>
      </c>
    </row>
    <row r="264" spans="1:36" x14ac:dyDescent="0.2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Table134[[#This Row],[Age]]/$E$1</f>
        <v>0.45</v>
      </c>
      <c r="J264" s="6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>
        <f>IF(Table134[[#This Row],[Sex]]="male",1,0)</f>
        <v>0</v>
      </c>
      <c r="P264">
        <v>1</v>
      </c>
      <c r="AC264" s="5">
        <f>SUMPRODUCT(Table13[[#This Row],[SibSp]:[Ones]],$R$4:$AA$4)</f>
        <v>0.25977830198974622</v>
      </c>
      <c r="AD264" s="5">
        <f>SUMPRODUCT(Table13[[#This Row],[SibSp]:[Ones]],$R$5:$AA$5)</f>
        <v>0.75129328933678519</v>
      </c>
      <c r="AE264" s="5">
        <f>SUMPRODUCT(Table13[[#This Row],[SibSp]:[Ones]],$R$6:$AA$6)</f>
        <v>-1.0877130773888706</v>
      </c>
      <c r="AF264" s="6">
        <f>IF(AC264&lt;0,0,AC264)</f>
        <v>0.25977830198974622</v>
      </c>
      <c r="AG264" s="6">
        <f>IF(AD264&lt;0,0,AD264)</f>
        <v>0.75129328933678519</v>
      </c>
      <c r="AH264" s="5">
        <f t="shared" si="8"/>
        <v>0</v>
      </c>
      <c r="AI264" s="6">
        <f t="shared" si="9"/>
        <v>1.0110715913265313</v>
      </c>
      <c r="AJ264" s="6">
        <f>(Table134[[#This Row],[Survived]]-AI264)^2</f>
        <v>1.2258013450172419E-4</v>
      </c>
    </row>
    <row r="265" spans="1:36" x14ac:dyDescent="0.2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Table134[[#This Row],[Age]]/$E$1</f>
        <v>0.76249999999999996</v>
      </c>
      <c r="J265" s="6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>
        <f>IF(Table134[[#This Row],[Sex]]="male",1,0)</f>
        <v>1</v>
      </c>
      <c r="P265">
        <v>1</v>
      </c>
      <c r="AC265" s="5">
        <f>SUMPRODUCT(Table13[[#This Row],[SibSp]:[Ones]],$R$4:$AA$4)</f>
        <v>-0.23429280087186272</v>
      </c>
      <c r="AD265" s="5">
        <f>SUMPRODUCT(Table13[[#This Row],[SibSp]:[Ones]],$R$5:$AA$5)</f>
        <v>-0.29518681406623293</v>
      </c>
      <c r="AE265" s="5">
        <f>SUMPRODUCT(Table13[[#This Row],[SibSp]:[Ones]],$R$6:$AA$6)</f>
        <v>-1.065038439923093</v>
      </c>
      <c r="AF265" s="6">
        <f>IF(AC265&lt;0,0,AC265)</f>
        <v>0</v>
      </c>
      <c r="AG265" s="6">
        <f>IF(AD265&lt;0,0,AD265)</f>
        <v>0</v>
      </c>
      <c r="AH265" s="5">
        <f t="shared" si="8"/>
        <v>0</v>
      </c>
      <c r="AI265" s="6">
        <f t="shared" si="9"/>
        <v>0</v>
      </c>
      <c r="AJ265" s="6">
        <f>(Table134[[#This Row],[Survived]]-AI265)^2</f>
        <v>0</v>
      </c>
    </row>
    <row r="266" spans="1:36" x14ac:dyDescent="0.2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Table134[[#This Row],[Age]]/$E$1</f>
        <v>0.45</v>
      </c>
      <c r="J266" s="6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>
        <f>IF(Table134[[#This Row],[Sex]]="male",1,0)</f>
        <v>0</v>
      </c>
      <c r="P266">
        <v>1</v>
      </c>
      <c r="AC266" s="5">
        <f>SUMPRODUCT(Table13[[#This Row],[SibSp]:[Ones]],$R$4:$AA$4)</f>
        <v>0.6783373501971699</v>
      </c>
      <c r="AD266" s="5">
        <f>SUMPRODUCT(Table13[[#This Row],[SibSp]:[Ones]],$R$5:$AA$5)</f>
        <v>0.23246559956064122</v>
      </c>
      <c r="AE266" s="5">
        <f>SUMPRODUCT(Table13[[#This Row],[SibSp]:[Ones]],$R$6:$AA$6)</f>
        <v>-0.12985323870539373</v>
      </c>
      <c r="AF266" s="6">
        <f>IF(AC266&lt;0,0,AC266)</f>
        <v>0.6783373501971699</v>
      </c>
      <c r="AG266" s="6">
        <f>IF(AD266&lt;0,0,AD266)</f>
        <v>0.23246559956064122</v>
      </c>
      <c r="AH266" s="5">
        <f t="shared" si="8"/>
        <v>0</v>
      </c>
      <c r="AI266" s="6">
        <f t="shared" si="9"/>
        <v>0.91080294975781118</v>
      </c>
      <c r="AJ266" s="6">
        <f>(Table134[[#This Row],[Survived]]-AI266)^2</f>
        <v>7.9561137719075577E-3</v>
      </c>
    </row>
    <row r="267" spans="1:36" x14ac:dyDescent="0.2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Table134[[#This Row],[Age]]/$E$1</f>
        <v>0.38750000000000001</v>
      </c>
      <c r="J267" s="6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>
        <f>IF(Table134[[#This Row],[Sex]]="male",1,0)</f>
        <v>0</v>
      </c>
      <c r="P267">
        <v>1</v>
      </c>
      <c r="AC267" s="5">
        <f>SUMPRODUCT(Table13[[#This Row],[SibSp]:[Ones]],$R$4:$AA$4)</f>
        <v>0.15850549705426659</v>
      </c>
      <c r="AD267" s="5">
        <f>SUMPRODUCT(Table13[[#This Row],[SibSp]:[Ones]],$R$5:$AA$5)</f>
        <v>0.22256038597835492</v>
      </c>
      <c r="AE267" s="5">
        <f>SUMPRODUCT(Table13[[#This Row],[SibSp]:[Ones]],$R$6:$AA$6)</f>
        <v>-0.55350127151239814</v>
      </c>
      <c r="AF267" s="6">
        <f>IF(AC267&lt;0,0,AC267)</f>
        <v>0.15850549705426659</v>
      </c>
      <c r="AG267" s="6">
        <f>IF(AD267&lt;0,0,AD267)</f>
        <v>0.22256038597835492</v>
      </c>
      <c r="AH267" s="5">
        <f t="shared" si="8"/>
        <v>0</v>
      </c>
      <c r="AI267" s="6">
        <f t="shared" si="9"/>
        <v>0.38106588303262151</v>
      </c>
      <c r="AJ267" s="6">
        <f>(Table134[[#This Row],[Survived]]-AI267)^2</f>
        <v>0.38307944114618864</v>
      </c>
    </row>
    <row r="268" spans="1:36" x14ac:dyDescent="0.2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Table134[[#This Row],[Age]]/$E$1</f>
        <v>0.2</v>
      </c>
      <c r="J268" s="6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>
        <f>IF(Table134[[#This Row],[Sex]]="male",1,0)</f>
        <v>0</v>
      </c>
      <c r="P268">
        <v>1</v>
      </c>
      <c r="AC268" s="5">
        <f>SUMPRODUCT(Table13[[#This Row],[SibSp]:[Ones]],$R$4:$AA$4)</f>
        <v>6.1897811868327088E-2</v>
      </c>
      <c r="AD268" s="5">
        <f>SUMPRODUCT(Table13[[#This Row],[SibSp]:[Ones]],$R$5:$AA$5)</f>
        <v>0.98056272390430044</v>
      </c>
      <c r="AE268" s="5">
        <f>SUMPRODUCT(Table13[[#This Row],[SibSp]:[Ones]],$R$6:$AA$6)</f>
        <v>-0.72196534212179764</v>
      </c>
      <c r="AF268" s="6">
        <f>IF(AC268&lt;0,0,AC268)</f>
        <v>6.1897811868327088E-2</v>
      </c>
      <c r="AG268" s="6">
        <f>IF(AD268&lt;0,0,AD268)</f>
        <v>0.98056272390430044</v>
      </c>
      <c r="AH268" s="5">
        <f t="shared" si="8"/>
        <v>0</v>
      </c>
      <c r="AI268" s="6">
        <f t="shared" si="9"/>
        <v>1.0424605357726275</v>
      </c>
      <c r="AJ268" s="6">
        <f>(Table134[[#This Row],[Survived]]-AI268)^2</f>
        <v>1.802897098098583E-3</v>
      </c>
    </row>
    <row r="269" spans="1:36" x14ac:dyDescent="0.2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Table134[[#This Row],[Age]]/$E$1</f>
        <v>0.56874999999999998</v>
      </c>
      <c r="J269" s="6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>
        <f>IF(Table134[[#This Row],[Sex]]="male",1,0)</f>
        <v>1</v>
      </c>
      <c r="P269">
        <v>1</v>
      </c>
      <c r="AC269" s="5">
        <f>SUMPRODUCT(Table13[[#This Row],[SibSp]:[Ones]],$R$4:$AA$4)</f>
        <v>-0.19298354118694544</v>
      </c>
      <c r="AD269" s="5">
        <f>SUMPRODUCT(Table13[[#This Row],[SibSp]:[Ones]],$R$5:$AA$5)</f>
        <v>0.28087690719368275</v>
      </c>
      <c r="AE269" s="5">
        <f>SUMPRODUCT(Table13[[#This Row],[SibSp]:[Ones]],$R$6:$AA$6)</f>
        <v>-1.0830610158308676</v>
      </c>
      <c r="AF269" s="6">
        <f>IF(AC269&lt;0,0,AC269)</f>
        <v>0</v>
      </c>
      <c r="AG269" s="6">
        <f>IF(AD269&lt;0,0,AD269)</f>
        <v>0.28087690719368275</v>
      </c>
      <c r="AH269" s="5">
        <f t="shared" si="8"/>
        <v>0</v>
      </c>
      <c r="AI269" s="6">
        <f t="shared" si="9"/>
        <v>0.28087690719368275</v>
      </c>
      <c r="AJ269" s="6">
        <f>(Table134[[#This Row],[Survived]]-AI269)^2</f>
        <v>7.8891836994688672E-2</v>
      </c>
    </row>
    <row r="270" spans="1:36" x14ac:dyDescent="0.2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Table134[[#This Row],[Age]]/$E$1</f>
        <v>0.47499999999999998</v>
      </c>
      <c r="J270" s="6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>
        <f>IF(Table134[[#This Row],[Sex]]="male",1,0)</f>
        <v>1</v>
      </c>
      <c r="P270">
        <v>1</v>
      </c>
      <c r="AC270" s="5">
        <f>SUMPRODUCT(Table13[[#This Row],[SibSp]:[Ones]],$R$4:$AA$4)</f>
        <v>-0.38630333742345746</v>
      </c>
      <c r="AD270" s="5">
        <f>SUMPRODUCT(Table13[[#This Row],[SibSp]:[Ones]],$R$5:$AA$5)</f>
        <v>0.44683268005433618</v>
      </c>
      <c r="AE270" s="5">
        <f>SUMPRODUCT(Table13[[#This Row],[SibSp]:[Ones]],$R$6:$AA$6)</f>
        <v>-1.3908311849457011</v>
      </c>
      <c r="AF270" s="6">
        <f>IF(AC270&lt;0,0,AC270)</f>
        <v>0</v>
      </c>
      <c r="AG270" s="6">
        <f>IF(AD270&lt;0,0,AD270)</f>
        <v>0.44683268005433618</v>
      </c>
      <c r="AH270" s="5">
        <f t="shared" si="8"/>
        <v>0</v>
      </c>
      <c r="AI270" s="6">
        <f t="shared" si="9"/>
        <v>0.44683268005433618</v>
      </c>
      <c r="AJ270" s="6">
        <f>(Table134[[#This Row],[Survived]]-AI270)^2</f>
        <v>0.19965944396454077</v>
      </c>
    </row>
    <row r="271" spans="1:36" x14ac:dyDescent="0.2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Table134[[#This Row],[Age]]/$E$1</f>
        <v>0.2</v>
      </c>
      <c r="J271" s="6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>
        <f>IF(Table134[[#This Row],[Sex]]="male",1,0)</f>
        <v>1</v>
      </c>
      <c r="P271">
        <v>1</v>
      </c>
      <c r="AC271" s="5">
        <f>SUMPRODUCT(Table13[[#This Row],[SibSp]:[Ones]],$R$4:$AA$4)</f>
        <v>-0.64670468066118425</v>
      </c>
      <c r="AD271" s="5">
        <f>SUMPRODUCT(Table13[[#This Row],[SibSp]:[Ones]],$R$5:$AA$5)</f>
        <v>0.1329477332705542</v>
      </c>
      <c r="AE271" s="5">
        <f>SUMPRODUCT(Table13[[#This Row],[SibSp]:[Ones]],$R$6:$AA$6)</f>
        <v>-0.93353568859102476</v>
      </c>
      <c r="AF271" s="6">
        <f>IF(AC271&lt;0,0,AC271)</f>
        <v>0</v>
      </c>
      <c r="AG271" s="6">
        <f>IF(AD271&lt;0,0,AD271)</f>
        <v>0.1329477332705542</v>
      </c>
      <c r="AH271" s="5">
        <f t="shared" si="8"/>
        <v>0</v>
      </c>
      <c r="AI271" s="6">
        <f t="shared" si="9"/>
        <v>0.1329477332705542</v>
      </c>
      <c r="AJ271" s="6">
        <f>(Table134[[#This Row],[Survived]]-AI271)^2</f>
        <v>1.7675099781778426E-2</v>
      </c>
    </row>
    <row r="272" spans="1:36" x14ac:dyDescent="0.2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Table134[[#This Row],[Age]]/$E$1</f>
        <v>0.36249999999999999</v>
      </c>
      <c r="J272" s="6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>
        <f>IF(Table134[[#This Row],[Sex]]="male",1,0)</f>
        <v>1</v>
      </c>
      <c r="P272">
        <v>1</v>
      </c>
      <c r="AC272" s="5">
        <f>SUMPRODUCT(Table13[[#This Row],[SibSp]:[Ones]],$R$4:$AA$4)</f>
        <v>-0.35774511329289893</v>
      </c>
      <c r="AD272" s="5">
        <f>SUMPRODUCT(Table13[[#This Row],[SibSp]:[Ones]],$R$5:$AA$5)</f>
        <v>0.43382440024209867</v>
      </c>
      <c r="AE272" s="5">
        <f>SUMPRODUCT(Table13[[#This Row],[SibSp]:[Ones]],$R$6:$AA$6)</f>
        <v>-1.1154670366859576</v>
      </c>
      <c r="AF272" s="6">
        <f>IF(AC272&lt;0,0,AC272)</f>
        <v>0</v>
      </c>
      <c r="AG272" s="6">
        <f>IF(AD272&lt;0,0,AD272)</f>
        <v>0.43382440024209867</v>
      </c>
      <c r="AH272" s="5">
        <f t="shared" si="8"/>
        <v>0</v>
      </c>
      <c r="AI272" s="6">
        <f t="shared" si="9"/>
        <v>0.43382440024209867</v>
      </c>
      <c r="AJ272" s="6">
        <f>(Table134[[#This Row],[Survived]]-AI272)^2</f>
        <v>0.18820361024541662</v>
      </c>
    </row>
    <row r="273" spans="1:36" x14ac:dyDescent="0.2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Table134[[#This Row],[Age]]/$E$1</f>
        <v>0.51249999999999996</v>
      </c>
      <c r="J273" s="6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>
        <f>IF(Table134[[#This Row],[Sex]]="male",1,0)</f>
        <v>0</v>
      </c>
      <c r="P273">
        <v>1</v>
      </c>
      <c r="AC273" s="5">
        <f>SUMPRODUCT(Table13[[#This Row],[SibSp]:[Ones]],$R$4:$AA$4)</f>
        <v>0.30801962809803474</v>
      </c>
      <c r="AD273" s="5">
        <f>SUMPRODUCT(Table13[[#This Row],[SibSp]:[Ones]],$R$5:$AA$5)</f>
        <v>0.68963229269021953</v>
      </c>
      <c r="AE273" s="5">
        <f>SUMPRODUCT(Table13[[#This Row],[SibSp]:[Ones]],$R$6:$AA$6)</f>
        <v>-1.0909155965569854</v>
      </c>
      <c r="AF273" s="6">
        <f>IF(AC273&lt;0,0,AC273)</f>
        <v>0.30801962809803474</v>
      </c>
      <c r="AG273" s="6">
        <f>IF(AD273&lt;0,0,AD273)</f>
        <v>0.68963229269021953</v>
      </c>
      <c r="AH273" s="5">
        <f t="shared" si="8"/>
        <v>0</v>
      </c>
      <c r="AI273" s="6">
        <f t="shared" si="9"/>
        <v>0.99765192078825427</v>
      </c>
      <c r="AJ273" s="6">
        <f>(Table134[[#This Row],[Survived]]-AI273)^2</f>
        <v>5.5134759846324718E-6</v>
      </c>
    </row>
    <row r="274" spans="1:36" x14ac:dyDescent="0.2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Table134[[#This Row],[Age]]/$E$1</f>
        <v>0.5625</v>
      </c>
      <c r="J274" s="6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>
        <f>IF(Table134[[#This Row],[Sex]]="male",1,0)</f>
        <v>1</v>
      </c>
      <c r="P274">
        <v>1</v>
      </c>
      <c r="AC274" s="5">
        <f>SUMPRODUCT(Table13[[#This Row],[SibSp]:[Ones]],$R$4:$AA$4)</f>
        <v>-0.3977416835304417</v>
      </c>
      <c r="AD274" s="5">
        <f>SUMPRODUCT(Table13[[#This Row],[SibSp]:[Ones]],$R$5:$AA$5)</f>
        <v>-9.076637961572076E-2</v>
      </c>
      <c r="AE274" s="5">
        <f>SUMPRODUCT(Table13[[#This Row],[SibSp]:[Ones]],$R$6:$AA$6)</f>
        <v>-1.1068454649370005</v>
      </c>
      <c r="AF274" s="6">
        <f>IF(AC274&lt;0,0,AC274)</f>
        <v>0</v>
      </c>
      <c r="AG274" s="6">
        <f>IF(AD274&lt;0,0,AD274)</f>
        <v>0</v>
      </c>
      <c r="AH274" s="5">
        <f t="shared" si="8"/>
        <v>0</v>
      </c>
      <c r="AI274" s="6">
        <f t="shared" si="9"/>
        <v>0</v>
      </c>
      <c r="AJ274" s="6">
        <f>(Table134[[#This Row],[Survived]]-AI274)^2</f>
        <v>1</v>
      </c>
    </row>
    <row r="275" spans="1:36" x14ac:dyDescent="0.2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Table134[[#This Row],[Age]]/$E$1</f>
        <v>0.5625</v>
      </c>
      <c r="J275" s="6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>
        <f>IF(Table134[[#This Row],[Sex]]="male",1,0)</f>
        <v>1</v>
      </c>
      <c r="P275">
        <v>1</v>
      </c>
      <c r="AC275" s="5">
        <f>SUMPRODUCT(Table13[[#This Row],[SibSp]:[Ones]],$R$4:$AA$4)</f>
        <v>-0.20758767710208142</v>
      </c>
      <c r="AD275" s="5">
        <f>SUMPRODUCT(Table13[[#This Row],[SibSp]:[Ones]],$R$5:$AA$5)</f>
        <v>0.29469884956565862</v>
      </c>
      <c r="AE275" s="5">
        <f>SUMPRODUCT(Table13[[#This Row],[SibSp]:[Ones]],$R$6:$AA$6)</f>
        <v>-1.138829687384765</v>
      </c>
      <c r="AF275" s="6">
        <f>IF(AC275&lt;0,0,AC275)</f>
        <v>0</v>
      </c>
      <c r="AG275" s="6">
        <f>IF(AD275&lt;0,0,AD275)</f>
        <v>0.29469884956565862</v>
      </c>
      <c r="AH275" s="5">
        <f t="shared" si="8"/>
        <v>0</v>
      </c>
      <c r="AI275" s="6">
        <f t="shared" si="9"/>
        <v>0.29469884956565862</v>
      </c>
      <c r="AJ275" s="6">
        <f>(Table134[[#This Row],[Survived]]-AI275)^2</f>
        <v>8.6847411935322694E-2</v>
      </c>
    </row>
    <row r="276" spans="1:36" x14ac:dyDescent="0.2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Table134[[#This Row],[Age]]/$E$1</f>
        <v>2.5000000000000001E-2</v>
      </c>
      <c r="J276" s="6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>
        <f>IF(Table134[[#This Row],[Sex]]="male",1,0)</f>
        <v>1</v>
      </c>
      <c r="P276">
        <v>1</v>
      </c>
      <c r="AC276" s="5">
        <f>SUMPRODUCT(Table13[[#This Row],[SibSp]:[Ones]],$R$4:$AA$4)</f>
        <v>-0.43515304510219543</v>
      </c>
      <c r="AD276" s="5">
        <f>SUMPRODUCT(Table13[[#This Row],[SibSp]:[Ones]],$R$5:$AA$5)</f>
        <v>0.43254225205661501</v>
      </c>
      <c r="AE276" s="5">
        <f>SUMPRODUCT(Table13[[#This Row],[SibSp]:[Ones]],$R$6:$AA$6)</f>
        <v>-0.4521365304540016</v>
      </c>
      <c r="AF276" s="6">
        <f>IF(AC276&lt;0,0,AC276)</f>
        <v>0</v>
      </c>
      <c r="AG276" s="6">
        <f>IF(AD276&lt;0,0,AD276)</f>
        <v>0.43254225205661501</v>
      </c>
      <c r="AH276" s="5">
        <f t="shared" si="8"/>
        <v>0</v>
      </c>
      <c r="AI276" s="6">
        <f t="shared" si="9"/>
        <v>0.43254225205661501</v>
      </c>
      <c r="AJ276" s="6">
        <f>(Table134[[#This Row],[Survived]]-AI276)^2</f>
        <v>0.32200829570097828</v>
      </c>
    </row>
    <row r="277" spans="1:36" x14ac:dyDescent="0.2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Table134[[#This Row],[Age]]/$E$1</f>
        <v>0.3</v>
      </c>
      <c r="J277" s="6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>
        <f>IF(Table134[[#This Row],[Sex]]="male",1,0)</f>
        <v>0</v>
      </c>
      <c r="P277">
        <v>1</v>
      </c>
      <c r="AC277" s="5">
        <f>SUMPRODUCT(Table13[[#This Row],[SibSp]:[Ones]],$R$4:$AA$4)</f>
        <v>0.24799157369870595</v>
      </c>
      <c r="AD277" s="5">
        <f>SUMPRODUCT(Table13[[#This Row],[SibSp]:[Ones]],$R$5:$AA$5)</f>
        <v>0.58928270790419313</v>
      </c>
      <c r="AE277" s="5">
        <f>SUMPRODUCT(Table13[[#This Row],[SibSp]:[Ones]],$R$6:$AA$6)</f>
        <v>-0.41199361530960715</v>
      </c>
      <c r="AF277" s="6">
        <f>IF(AC277&lt;0,0,AC277)</f>
        <v>0.24799157369870595</v>
      </c>
      <c r="AG277" s="6">
        <f>IF(AD277&lt;0,0,AD277)</f>
        <v>0.58928270790419313</v>
      </c>
      <c r="AH277" s="5">
        <f t="shared" si="8"/>
        <v>0</v>
      </c>
      <c r="AI277" s="6">
        <f t="shared" si="9"/>
        <v>0.83727428160289907</v>
      </c>
      <c r="AJ277" s="6">
        <f>(Table134[[#This Row],[Survived]]-AI277)^2</f>
        <v>2.6479659427852593E-2</v>
      </c>
    </row>
    <row r="278" spans="1:36" x14ac:dyDescent="0.2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Table134[[#This Row],[Age]]/$E$1</f>
        <v>0.35</v>
      </c>
      <c r="J278" s="6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>
        <f>IF(Table134[[#This Row],[Sex]]="male",1,0)</f>
        <v>1</v>
      </c>
      <c r="P278">
        <v>1</v>
      </c>
      <c r="AC278" s="5">
        <f>SUMPRODUCT(Table13[[#This Row],[SibSp]:[Ones]],$R$4:$AA$4)</f>
        <v>-0.14222278106642572</v>
      </c>
      <c r="AD278" s="5">
        <f>SUMPRODUCT(Table13[[#This Row],[SibSp]:[Ones]],$R$5:$AA$5)</f>
        <v>0.15508068055808222</v>
      </c>
      <c r="AE278" s="5">
        <f>SUMPRODUCT(Table13[[#This Row],[SibSp]:[Ones]],$R$6:$AA$6)</f>
        <v>-0.59755375331071248</v>
      </c>
      <c r="AF278" s="6">
        <f>IF(AC278&lt;0,0,AC278)</f>
        <v>0</v>
      </c>
      <c r="AG278" s="6">
        <f>IF(AD278&lt;0,0,AD278)</f>
        <v>0.15508068055808222</v>
      </c>
      <c r="AH278" s="5">
        <f t="shared" si="8"/>
        <v>0</v>
      </c>
      <c r="AI278" s="6">
        <f t="shared" si="9"/>
        <v>0.15508068055808222</v>
      </c>
      <c r="AJ278" s="6">
        <f>(Table134[[#This Row],[Survived]]-AI278)^2</f>
        <v>2.4050017482357942E-2</v>
      </c>
    </row>
    <row r="279" spans="1:36" x14ac:dyDescent="0.2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Table134[[#This Row],[Age]]/$E$1</f>
        <v>0.3125</v>
      </c>
      <c r="J279" s="6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>
        <f>IF(Table134[[#This Row],[Sex]]="male",1,0)</f>
        <v>1</v>
      </c>
      <c r="P279">
        <v>1</v>
      </c>
      <c r="AC279" s="5">
        <f>SUMPRODUCT(Table13[[#This Row],[SibSp]:[Ones]],$R$4:$AA$4)</f>
        <v>-0.17093713155262008</v>
      </c>
      <c r="AD279" s="5">
        <f>SUMPRODUCT(Table13[[#This Row],[SibSp]:[Ones]],$R$5:$AA$5)</f>
        <v>0.19189688473770727</v>
      </c>
      <c r="AE279" s="5">
        <f>SUMPRODUCT(Table13[[#This Row],[SibSp]:[Ones]],$R$6:$AA$6)</f>
        <v>-0.59431062446529492</v>
      </c>
      <c r="AF279" s="6">
        <f>IF(AC279&lt;0,0,AC279)</f>
        <v>0</v>
      </c>
      <c r="AG279" s="6">
        <f>IF(AD279&lt;0,0,AD279)</f>
        <v>0.19189688473770727</v>
      </c>
      <c r="AH279" s="5">
        <f t="shared" si="8"/>
        <v>0</v>
      </c>
      <c r="AI279" s="6">
        <f t="shared" si="9"/>
        <v>0.19189688473770727</v>
      </c>
      <c r="AJ279" s="6">
        <f>(Table134[[#This Row],[Survived]]-AI279)^2</f>
        <v>3.6824414372036908E-2</v>
      </c>
    </row>
    <row r="280" spans="1:36" x14ac:dyDescent="0.2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Table134[[#This Row],[Age]]/$E$1</f>
        <v>0.45</v>
      </c>
      <c r="J280" s="6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>
        <f>IF(Table134[[#This Row],[Sex]]="male",1,0)</f>
        <v>1</v>
      </c>
      <c r="P280">
        <v>1</v>
      </c>
      <c r="AC280" s="5">
        <f>SUMPRODUCT(Table13[[#This Row],[SibSp]:[Ones]],$R$4:$AA$4)</f>
        <v>-6.5651179769907433E-2</v>
      </c>
      <c r="AD280" s="5">
        <f>SUMPRODUCT(Table13[[#This Row],[SibSp]:[Ones]],$R$5:$AA$5)</f>
        <v>5.6904136079081846E-2</v>
      </c>
      <c r="AE280" s="5">
        <f>SUMPRODUCT(Table13[[#This Row],[SibSp]:[Ones]],$R$6:$AA$6)</f>
        <v>-0.60620209689849291</v>
      </c>
      <c r="AF280" s="6">
        <f>IF(AC280&lt;0,0,AC280)</f>
        <v>0</v>
      </c>
      <c r="AG280" s="6">
        <f>IF(AD280&lt;0,0,AD280)</f>
        <v>5.6904136079081846E-2</v>
      </c>
      <c r="AH280" s="5">
        <f t="shared" si="8"/>
        <v>0</v>
      </c>
      <c r="AI280" s="6">
        <f t="shared" si="9"/>
        <v>5.6904136079081846E-2</v>
      </c>
      <c r="AJ280" s="6">
        <f>(Table134[[#This Row],[Survived]]-AI280)^2</f>
        <v>3.2380807029066642E-3</v>
      </c>
    </row>
    <row r="281" spans="1:36" x14ac:dyDescent="0.2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Table134[[#This Row],[Age]]/$E$1</f>
        <v>0.3</v>
      </c>
      <c r="J281" s="6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>
        <f>IF(Table134[[#This Row],[Sex]]="male",1,0)</f>
        <v>0</v>
      </c>
      <c r="P281">
        <v>1</v>
      </c>
      <c r="AC281" s="5">
        <f>SUMPRODUCT(Table13[[#This Row],[SibSp]:[Ones]],$R$4:$AA$4)</f>
        <v>0.56347994825239245</v>
      </c>
      <c r="AD281" s="5">
        <f>SUMPRODUCT(Table13[[#This Row],[SibSp]:[Ones]],$R$5:$AA$5)</f>
        <v>0.37973041627914172</v>
      </c>
      <c r="AE281" s="5">
        <f>SUMPRODUCT(Table13[[#This Row],[SibSp]:[Ones]],$R$6:$AA$6)</f>
        <v>-0.11688072332372319</v>
      </c>
      <c r="AF281" s="6">
        <f>IF(AC281&lt;0,0,AC281)</f>
        <v>0.56347994825239245</v>
      </c>
      <c r="AG281" s="6">
        <f>IF(AD281&lt;0,0,AD281)</f>
        <v>0.37973041627914172</v>
      </c>
      <c r="AH281" s="5">
        <f t="shared" si="8"/>
        <v>0</v>
      </c>
      <c r="AI281" s="6">
        <f t="shared" si="9"/>
        <v>0.94321036453153417</v>
      </c>
      <c r="AJ281" s="6">
        <f>(Table134[[#This Row],[Survived]]-AI281)^2</f>
        <v>3.225062696641232E-3</v>
      </c>
    </row>
    <row r="282" spans="1:36" x14ac:dyDescent="0.2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Table134[[#This Row],[Age]]/$E$1</f>
        <v>0.5</v>
      </c>
      <c r="J282" s="6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>
        <f>IF(Table134[[#This Row],[Sex]]="male",1,0)</f>
        <v>0</v>
      </c>
      <c r="P282">
        <v>1</v>
      </c>
      <c r="AC282" s="5">
        <f>SUMPRODUCT(Table13[[#This Row],[SibSp]:[Ones]],$R$4:$AA$4)</f>
        <v>0.71662315084542905</v>
      </c>
      <c r="AD282" s="5">
        <f>SUMPRODUCT(Table13[[#This Row],[SibSp]:[Ones]],$R$5:$AA$5)</f>
        <v>0.18337732732114109</v>
      </c>
      <c r="AE282" s="5">
        <f>SUMPRODUCT(Table13[[#This Row],[SibSp]:[Ones]],$R$6:$AA$6)</f>
        <v>-0.13417741049928383</v>
      </c>
      <c r="AF282" s="6">
        <f>IF(AC282&lt;0,0,AC282)</f>
        <v>0.71662315084542905</v>
      </c>
      <c r="AG282" s="6">
        <f>IF(AD282&lt;0,0,AD282)</f>
        <v>0.18337732732114109</v>
      </c>
      <c r="AH282" s="5">
        <f t="shared" si="8"/>
        <v>0</v>
      </c>
      <c r="AI282" s="6">
        <f t="shared" si="9"/>
        <v>0.90000047816657014</v>
      </c>
      <c r="AJ282" s="6">
        <f>(Table134[[#This Row],[Survived]]-AI282)^2</f>
        <v>9.9999043669146154E-3</v>
      </c>
    </row>
    <row r="283" spans="1:36" x14ac:dyDescent="0.2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Table134[[#This Row],[Age]]/$E$1</f>
        <v>3.7499999999999999E-2</v>
      </c>
      <c r="J283" s="6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>
        <f>IF(Table134[[#This Row],[Sex]]="male",1,0)</f>
        <v>1</v>
      </c>
      <c r="P283">
        <v>1</v>
      </c>
      <c r="AC283" s="5">
        <f>SUMPRODUCT(Table13[[#This Row],[SibSp]:[Ones]],$R$4:$AA$4)</f>
        <v>-0.84232890644116887</v>
      </c>
      <c r="AD283" s="5">
        <f>SUMPRODUCT(Table13[[#This Row],[SibSp]:[Ones]],$R$5:$AA$5)</f>
        <v>0.38188484072977047</v>
      </c>
      <c r="AE283" s="5">
        <f>SUMPRODUCT(Table13[[#This Row],[SibSp]:[Ones]],$R$6:$AA$6)</f>
        <v>-0.93560785531400803</v>
      </c>
      <c r="AF283" s="6">
        <f>IF(AC283&lt;0,0,AC283)</f>
        <v>0</v>
      </c>
      <c r="AG283" s="6">
        <f>IF(AD283&lt;0,0,AD283)</f>
        <v>0.38188484072977047</v>
      </c>
      <c r="AH283" s="5">
        <f t="shared" si="8"/>
        <v>0</v>
      </c>
      <c r="AI283" s="6">
        <f t="shared" si="9"/>
        <v>0.38188484072977047</v>
      </c>
      <c r="AJ283" s="6">
        <f>(Table134[[#This Row],[Survived]]-AI283)^2</f>
        <v>0.38206635011966122</v>
      </c>
    </row>
    <row r="284" spans="1:36" x14ac:dyDescent="0.2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Table134[[#This Row],[Age]]/$E$1</f>
        <v>0.52500000000000002</v>
      </c>
      <c r="J284" s="6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>
        <f>IF(Table134[[#This Row],[Sex]]="male",1,0)</f>
        <v>1</v>
      </c>
      <c r="P284">
        <v>1</v>
      </c>
      <c r="AC284" s="5">
        <f>SUMPRODUCT(Table13[[#This Row],[SibSp]:[Ones]],$R$4:$AA$4)</f>
        <v>-0.42947584747638889</v>
      </c>
      <c r="AD284" s="5">
        <f>SUMPRODUCT(Table13[[#This Row],[SibSp]:[Ones]],$R$5:$AA$5)</f>
        <v>-5.1586248131170076E-2</v>
      </c>
      <c r="AE284" s="5">
        <f>SUMPRODUCT(Table13[[#This Row],[SibSp]:[Ones]],$R$6:$AA$6)</f>
        <v>-1.1209211529436487</v>
      </c>
      <c r="AF284" s="6">
        <f>IF(AC284&lt;0,0,AC284)</f>
        <v>0</v>
      </c>
      <c r="AG284" s="6">
        <f>IF(AD284&lt;0,0,AD284)</f>
        <v>0</v>
      </c>
      <c r="AH284" s="5">
        <f t="shared" si="8"/>
        <v>0</v>
      </c>
      <c r="AI284" s="6">
        <f t="shared" si="9"/>
        <v>0</v>
      </c>
      <c r="AJ284" s="6">
        <f>(Table134[[#This Row],[Survived]]-AI284)^2</f>
        <v>0</v>
      </c>
    </row>
    <row r="285" spans="1:36" x14ac:dyDescent="0.2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Table134[[#This Row],[Age]]/$E$1</f>
        <v>0.28749999999999998</v>
      </c>
      <c r="J285" s="6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>
        <f>IF(Table134[[#This Row],[Sex]]="male",1,0)</f>
        <v>1</v>
      </c>
      <c r="P285">
        <v>1</v>
      </c>
      <c r="AC285" s="5">
        <f>SUMPRODUCT(Table13[[#This Row],[SibSp]:[Ones]],$R$4:$AA$4)</f>
        <v>-0.61394260944560464</v>
      </c>
      <c r="AD285" s="5">
        <f>SUMPRODUCT(Table13[[#This Row],[SibSp]:[Ones]],$R$5:$AA$5)</f>
        <v>0.18362554869798964</v>
      </c>
      <c r="AE285" s="5">
        <f>SUMPRODUCT(Table13[[#This Row],[SibSp]:[Ones]],$R$6:$AA$6)</f>
        <v>-1.1153453111868705</v>
      </c>
      <c r="AF285" s="6">
        <f>IF(AC285&lt;0,0,AC285)</f>
        <v>0</v>
      </c>
      <c r="AG285" s="6">
        <f>IF(AD285&lt;0,0,AD285)</f>
        <v>0.18362554869798964</v>
      </c>
      <c r="AH285" s="5">
        <f t="shared" si="8"/>
        <v>0</v>
      </c>
      <c r="AI285" s="6">
        <f t="shared" si="9"/>
        <v>0.18362554869798964</v>
      </c>
      <c r="AJ285" s="6">
        <f>(Table134[[#This Row],[Survived]]-AI285)^2</f>
        <v>3.3718342134637765E-2</v>
      </c>
    </row>
    <row r="286" spans="1:36" x14ac:dyDescent="0.2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Table134[[#This Row],[Age]]/$E$1</f>
        <v>0.1875</v>
      </c>
      <c r="J286" s="6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>
        <f>IF(Table134[[#This Row],[Sex]]="male",1,0)</f>
        <v>1</v>
      </c>
      <c r="P286">
        <v>1</v>
      </c>
      <c r="AC286" s="5">
        <f>SUMPRODUCT(Table13[[#This Row],[SibSp]:[Ones]],$R$4:$AA$4)</f>
        <v>-0.82389890452336956</v>
      </c>
      <c r="AD286" s="5">
        <f>SUMPRODUCT(Table13[[#This Row],[SibSp]:[Ones]],$R$5:$AA$5)</f>
        <v>0.33157986465944733</v>
      </c>
      <c r="AE286" s="5">
        <f>SUMPRODUCT(Table13[[#This Row],[SibSp]:[Ones]],$R$6:$AA$6)</f>
        <v>-0.84414740189106818</v>
      </c>
      <c r="AF286" s="6">
        <f>IF(AC286&lt;0,0,AC286)</f>
        <v>0</v>
      </c>
      <c r="AG286" s="6">
        <f>IF(AD286&lt;0,0,AD286)</f>
        <v>0.33157986465944733</v>
      </c>
      <c r="AH286" s="5">
        <f t="shared" si="8"/>
        <v>0</v>
      </c>
      <c r="AI286" s="6">
        <f t="shared" si="9"/>
        <v>0.33157986465944733</v>
      </c>
      <c r="AJ286" s="6">
        <f>(Table134[[#This Row],[Survived]]-AI286)^2</f>
        <v>0.10994520664757741</v>
      </c>
    </row>
    <row r="287" spans="1:36" x14ac:dyDescent="0.2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Table134[[#This Row],[Age]]/$E$1</f>
        <v>0.3125</v>
      </c>
      <c r="J287" s="6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>
        <f>IF(Table134[[#This Row],[Sex]]="male",1,0)</f>
        <v>1</v>
      </c>
      <c r="P287">
        <v>1</v>
      </c>
      <c r="AC287" s="5">
        <f>SUMPRODUCT(Table13[[#This Row],[SibSp]:[Ones]],$R$4:$AA$4)</f>
        <v>-0.59147849327689828</v>
      </c>
      <c r="AD287" s="5">
        <f>SUMPRODUCT(Table13[[#This Row],[SibSp]:[Ones]],$R$5:$AA$5)</f>
        <v>0.10159128254828798</v>
      </c>
      <c r="AE287" s="5">
        <f>SUMPRODUCT(Table13[[#This Row],[SibSp]:[Ones]],$R$6:$AA$6)</f>
        <v>-1.1095176102738835</v>
      </c>
      <c r="AF287" s="6">
        <f>IF(AC287&lt;0,0,AC287)</f>
        <v>0</v>
      </c>
      <c r="AG287" s="6">
        <f>IF(AD287&lt;0,0,AD287)</f>
        <v>0.10159128254828798</v>
      </c>
      <c r="AH287" s="5">
        <f t="shared" si="8"/>
        <v>0</v>
      </c>
      <c r="AI287" s="6">
        <f t="shared" si="9"/>
        <v>0.10159128254828798</v>
      </c>
      <c r="AJ287" s="6">
        <f>(Table134[[#This Row],[Survived]]-AI287)^2</f>
        <v>1.0320788689806081E-2</v>
      </c>
    </row>
    <row r="288" spans="1:36" x14ac:dyDescent="0.2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Table134[[#This Row],[Age]]/$E$1</f>
        <v>0.35</v>
      </c>
      <c r="J288" s="6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>
        <f>IF(Table134[[#This Row],[Sex]]="male",1,0)</f>
        <v>1</v>
      </c>
      <c r="P288">
        <v>1</v>
      </c>
      <c r="AC288" s="5">
        <f>SUMPRODUCT(Table13[[#This Row],[SibSp]:[Ones]],$R$4:$AA$4)</f>
        <v>-0.56730916951448651</v>
      </c>
      <c r="AD288" s="5">
        <f>SUMPRODUCT(Table13[[#This Row],[SibSp]:[Ones]],$R$5:$AA$5)</f>
        <v>0.12322321457746521</v>
      </c>
      <c r="AE288" s="5">
        <f>SUMPRODUCT(Table13[[#This Row],[SibSp]:[Ones]],$R$6:$AA$6)</f>
        <v>-1.1277691569675443</v>
      </c>
      <c r="AF288" s="6">
        <f>IF(AC288&lt;0,0,AC288)</f>
        <v>0</v>
      </c>
      <c r="AG288" s="6">
        <f>IF(AD288&lt;0,0,AD288)</f>
        <v>0.12322321457746521</v>
      </c>
      <c r="AH288" s="5">
        <f t="shared" si="8"/>
        <v>0</v>
      </c>
      <c r="AI288" s="6">
        <f t="shared" si="9"/>
        <v>0.12322321457746521</v>
      </c>
      <c r="AJ288" s="6">
        <f>(Table134[[#This Row],[Survived]]-AI288)^2</f>
        <v>1.5183960610804036E-2</v>
      </c>
    </row>
    <row r="289" spans="1:36" x14ac:dyDescent="0.2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Table134[[#This Row],[Age]]/$E$1</f>
        <v>0.27500000000000002</v>
      </c>
      <c r="J289" s="6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>
        <f>IF(Table134[[#This Row],[Sex]]="male",1,0)</f>
        <v>0</v>
      </c>
      <c r="P289">
        <v>1</v>
      </c>
      <c r="AC289" s="5">
        <f>SUMPRODUCT(Table13[[#This Row],[SibSp]:[Ones]],$R$4:$AA$4)</f>
        <v>0.25132793222238309</v>
      </c>
      <c r="AD289" s="5">
        <f>SUMPRODUCT(Table13[[#This Row],[SibSp]:[Ones]],$R$5:$AA$5)</f>
        <v>0.78212292841120934</v>
      </c>
      <c r="AE289" s="5">
        <f>SUMPRODUCT(Table13[[#This Row],[SibSp]:[Ones]],$R$6:$AA$6)</f>
        <v>-0.62886536872066057</v>
      </c>
      <c r="AF289" s="6">
        <f>IF(AC289&lt;0,0,AC289)</f>
        <v>0.25132793222238309</v>
      </c>
      <c r="AG289" s="6">
        <f>IF(AD289&lt;0,0,AD289)</f>
        <v>0.78212292841120934</v>
      </c>
      <c r="AH289" s="5">
        <f t="shared" si="8"/>
        <v>0</v>
      </c>
      <c r="AI289" s="6">
        <f t="shared" si="9"/>
        <v>1.0334508606335924</v>
      </c>
      <c r="AJ289" s="6">
        <f>(Table134[[#This Row],[Survived]]-AI289)^2</f>
        <v>1.1189600771280199E-3</v>
      </c>
    </row>
    <row r="290" spans="1:36" x14ac:dyDescent="0.2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Table134[[#This Row],[Age]]/$E$1</f>
        <v>0.47499999999999998</v>
      </c>
      <c r="J290" s="6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>
        <f>IF(Table134[[#This Row],[Sex]]="male",1,0)</f>
        <v>0</v>
      </c>
      <c r="P290">
        <v>1</v>
      </c>
      <c r="AC290" s="5">
        <f>SUMPRODUCT(Table13[[#This Row],[SibSp]:[Ones]],$R$4:$AA$4)</f>
        <v>0.69748025052129947</v>
      </c>
      <c r="AD290" s="5">
        <f>SUMPRODUCT(Table13[[#This Row],[SibSp]:[Ones]],$R$5:$AA$5)</f>
        <v>0.20792146344089119</v>
      </c>
      <c r="AE290" s="5">
        <f>SUMPRODUCT(Table13[[#This Row],[SibSp]:[Ones]],$R$6:$AA$6)</f>
        <v>-0.13201532460233872</v>
      </c>
      <c r="AF290" s="6">
        <f>IF(AC290&lt;0,0,AC290)</f>
        <v>0.69748025052129947</v>
      </c>
      <c r="AG290" s="6">
        <f>IF(AD290&lt;0,0,AD290)</f>
        <v>0.20792146344089119</v>
      </c>
      <c r="AH290" s="5">
        <f t="shared" si="8"/>
        <v>0</v>
      </c>
      <c r="AI290" s="6">
        <f t="shared" si="9"/>
        <v>0.9054017139621906</v>
      </c>
      <c r="AJ290" s="6">
        <f>(Table134[[#This Row],[Survived]]-AI290)^2</f>
        <v>0.81975226364567244</v>
      </c>
    </row>
    <row r="291" spans="1:36" x14ac:dyDescent="0.2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Table134[[#This Row],[Age]]/$E$1</f>
        <v>0.5</v>
      </c>
      <c r="J291" s="6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>
        <f>IF(Table134[[#This Row],[Sex]]="male",1,0)</f>
        <v>1</v>
      </c>
      <c r="P291">
        <v>1</v>
      </c>
      <c r="AC291" s="5">
        <f>SUMPRODUCT(Table13[[#This Row],[SibSp]:[Ones]],$R$4:$AA$4)</f>
        <v>-0.64850053385693662</v>
      </c>
      <c r="AD291" s="5">
        <f>SUMPRODUCT(Table13[[#This Row],[SibSp]:[Ones]],$R$5:$AA$5)</f>
        <v>-1.0352516432656556E-2</v>
      </c>
      <c r="AE291" s="5">
        <f>SUMPRODUCT(Table13[[#This Row],[SibSp]:[Ones]],$R$6:$AA$6)</f>
        <v>-0.75164484716601621</v>
      </c>
      <c r="AF291" s="6">
        <f>IF(AC291&lt;0,0,AC291)</f>
        <v>0</v>
      </c>
      <c r="AG291" s="6">
        <f>IF(AD291&lt;0,0,AD291)</f>
        <v>0</v>
      </c>
      <c r="AH291" s="5">
        <f t="shared" si="8"/>
        <v>0</v>
      </c>
      <c r="AI291" s="6">
        <f t="shared" si="9"/>
        <v>0</v>
      </c>
      <c r="AJ291" s="6">
        <f>(Table134[[#This Row],[Survived]]-AI291)^2</f>
        <v>0</v>
      </c>
    </row>
    <row r="292" spans="1:36" x14ac:dyDescent="0.2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Table134[[#This Row],[Age]]/$E$1</f>
        <v>0.36249999999999999</v>
      </c>
      <c r="J292" s="6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>
        <f>IF(Table134[[#This Row],[Sex]]="male",1,0)</f>
        <v>1</v>
      </c>
      <c r="P292">
        <v>1</v>
      </c>
      <c r="AC292" s="5">
        <f>SUMPRODUCT(Table13[[#This Row],[SibSp]:[Ones]],$R$4:$AA$4)</f>
        <v>-0.26399269689989902</v>
      </c>
      <c r="AD292" s="5">
        <f>SUMPRODUCT(Table13[[#This Row],[SibSp]:[Ones]],$R$5:$AA$5)</f>
        <v>0.21220904284514897</v>
      </c>
      <c r="AE292" s="5">
        <f>SUMPRODUCT(Table13[[#This Row],[SibSp]:[Ones]],$R$6:$AA$6)</f>
        <v>-0.70549317173190829</v>
      </c>
      <c r="AF292" s="6">
        <f>IF(AC292&lt;0,0,AC292)</f>
        <v>0</v>
      </c>
      <c r="AG292" s="6">
        <f>IF(AD292&lt;0,0,AD292)</f>
        <v>0.21220904284514897</v>
      </c>
      <c r="AH292" s="5">
        <f t="shared" si="8"/>
        <v>0</v>
      </c>
      <c r="AI292" s="6">
        <f t="shared" si="9"/>
        <v>0.21220904284514897</v>
      </c>
      <c r="AJ292" s="6">
        <f>(Table134[[#This Row],[Survived]]-AI292)^2</f>
        <v>4.5032677865254271E-2</v>
      </c>
    </row>
    <row r="293" spans="1:36" x14ac:dyDescent="0.2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Table134[[#This Row],[Age]]/$E$1</f>
        <v>0.5625</v>
      </c>
      <c r="J293" s="6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>
        <f>IF(Table134[[#This Row],[Sex]]="male",1,0)</f>
        <v>0</v>
      </c>
      <c r="P293">
        <v>1</v>
      </c>
      <c r="AC293" s="5">
        <f>SUMPRODUCT(Table13[[#This Row],[SibSp]:[Ones]],$R$4:$AA$4)</f>
        <v>0.14676843368236175</v>
      </c>
      <c r="AD293" s="5">
        <f>SUMPRODUCT(Table13[[#This Row],[SibSp]:[Ones]],$R$5:$AA$5)</f>
        <v>0.24120166103539048</v>
      </c>
      <c r="AE293" s="5">
        <f>SUMPRODUCT(Table13[[#This Row],[SibSp]:[Ones]],$R$6:$AA$6)</f>
        <v>-0.73594101337465601</v>
      </c>
      <c r="AF293" s="6">
        <f>IF(AC293&lt;0,0,AC293)</f>
        <v>0.14676843368236175</v>
      </c>
      <c r="AG293" s="6">
        <f>IF(AD293&lt;0,0,AD293)</f>
        <v>0.24120166103539048</v>
      </c>
      <c r="AH293" s="5">
        <f t="shared" si="8"/>
        <v>0</v>
      </c>
      <c r="AI293" s="6">
        <f t="shared" si="9"/>
        <v>0.38797009471775223</v>
      </c>
      <c r="AJ293" s="6">
        <f>(Table134[[#This Row],[Survived]]-AI293)^2</f>
        <v>0.15052079439530164</v>
      </c>
    </row>
    <row r="294" spans="1:36" x14ac:dyDescent="0.2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Table134[[#This Row],[Age]]/$E$1</f>
        <v>0.4375</v>
      </c>
      <c r="J294" s="6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>
        <f>IF(Table134[[#This Row],[Sex]]="male",1,0)</f>
        <v>1</v>
      </c>
      <c r="P294">
        <v>1</v>
      </c>
      <c r="AC294" s="5">
        <f>SUMPRODUCT(Table13[[#This Row],[SibSp]:[Ones]],$R$4:$AA$4)</f>
        <v>-0.48805672470031847</v>
      </c>
      <c r="AD294" s="5">
        <f>SUMPRODUCT(Table13[[#This Row],[SibSp]:[Ones]],$R$5:$AA$5)</f>
        <v>2.7727572358378749E-2</v>
      </c>
      <c r="AE294" s="5">
        <f>SUMPRODUCT(Table13[[#This Row],[SibSp]:[Ones]],$R$6:$AA$6)</f>
        <v>-1.0650687960162366</v>
      </c>
      <c r="AF294" s="6">
        <f>IF(AC294&lt;0,0,AC294)</f>
        <v>0</v>
      </c>
      <c r="AG294" s="6">
        <f>IF(AD294&lt;0,0,AD294)</f>
        <v>2.7727572358378749E-2</v>
      </c>
      <c r="AH294" s="5">
        <f t="shared" si="8"/>
        <v>0</v>
      </c>
      <c r="AI294" s="6">
        <f t="shared" si="9"/>
        <v>2.7727572358378749E-2</v>
      </c>
      <c r="AJ294" s="6">
        <f>(Table134[[#This Row],[Survived]]-AI294)^2</f>
        <v>7.6881826888912928E-4</v>
      </c>
    </row>
    <row r="295" spans="1:36" x14ac:dyDescent="0.2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Table134[[#This Row],[Age]]/$E$1</f>
        <v>0.375</v>
      </c>
      <c r="J295" s="6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>
        <f>IF(Table134[[#This Row],[Sex]]="male",1,0)</f>
        <v>1</v>
      </c>
      <c r="P295">
        <v>1</v>
      </c>
      <c r="AC295" s="5">
        <f>SUMPRODUCT(Table13[[#This Row],[SibSp]:[Ones]],$R$4:$AA$4)</f>
        <v>-0.53704563260940752</v>
      </c>
      <c r="AD295" s="5">
        <f>SUMPRODUCT(Table13[[#This Row],[SibSp]:[Ones]],$R$5:$AA$5)</f>
        <v>8.9973780328468478E-2</v>
      </c>
      <c r="AE295" s="5">
        <f>SUMPRODUCT(Table13[[#This Row],[SibSp]:[Ones]],$R$6:$AA$6)</f>
        <v>-1.0661537046851584</v>
      </c>
      <c r="AF295" s="6">
        <f>IF(AC295&lt;0,0,AC295)</f>
        <v>0</v>
      </c>
      <c r="AG295" s="6">
        <f>IF(AD295&lt;0,0,AD295)</f>
        <v>8.9973780328468478E-2</v>
      </c>
      <c r="AH295" s="5">
        <f t="shared" si="8"/>
        <v>0</v>
      </c>
      <c r="AI295" s="6">
        <f t="shared" si="9"/>
        <v>8.9973780328468478E-2</v>
      </c>
      <c r="AJ295" s="6">
        <f>(Table134[[#This Row],[Survived]]-AI295)^2</f>
        <v>8.0952811465955007E-3</v>
      </c>
    </row>
    <row r="296" spans="1:36" x14ac:dyDescent="0.2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Table134[[#This Row],[Age]]/$E$1</f>
        <v>0.75</v>
      </c>
      <c r="J296" s="6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>
        <f>IF(Table134[[#This Row],[Sex]]="male",1,0)</f>
        <v>0</v>
      </c>
      <c r="P296">
        <v>1</v>
      </c>
      <c r="AC296" s="5">
        <f>SUMPRODUCT(Table13[[#This Row],[SibSp]:[Ones]],$R$4:$AA$4)</f>
        <v>0.54779471386051259</v>
      </c>
      <c r="AD296" s="5">
        <f>SUMPRODUCT(Table13[[#This Row],[SibSp]:[Ones]],$R$5:$AA$5)</f>
        <v>0.3562345594106453</v>
      </c>
      <c r="AE296" s="5">
        <f>SUMPRODUCT(Table13[[#This Row],[SibSp]:[Ones]],$R$6:$AA$6)</f>
        <v>-0.79035237399662106</v>
      </c>
      <c r="AF296" s="6">
        <f>IF(AC296&lt;0,0,AC296)</f>
        <v>0.54779471386051259</v>
      </c>
      <c r="AG296" s="6">
        <f>IF(AD296&lt;0,0,AD296)</f>
        <v>0.3562345594106453</v>
      </c>
      <c r="AH296" s="5">
        <f t="shared" si="8"/>
        <v>0</v>
      </c>
      <c r="AI296" s="6">
        <f t="shared" si="9"/>
        <v>0.9040292732711579</v>
      </c>
      <c r="AJ296" s="6">
        <f>(Table134[[#This Row],[Survived]]-AI296)^2</f>
        <v>9.210380388862089E-3</v>
      </c>
    </row>
    <row r="297" spans="1:36" x14ac:dyDescent="0.2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Table134[[#This Row],[Age]]/$E$1</f>
        <v>0.3</v>
      </c>
      <c r="J297" s="6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>
        <f>IF(Table134[[#This Row],[Sex]]="male",1,0)</f>
        <v>0</v>
      </c>
      <c r="P297">
        <v>1</v>
      </c>
      <c r="AC297" s="5">
        <f>SUMPRODUCT(Table13[[#This Row],[SibSp]:[Ones]],$R$4:$AA$4)</f>
        <v>0.17556412994690052</v>
      </c>
      <c r="AD297" s="5">
        <f>SUMPRODUCT(Table13[[#This Row],[SibSp]:[Ones]],$R$5:$AA$5)</f>
        <v>0.87457040984764756</v>
      </c>
      <c r="AE297" s="5">
        <f>SUMPRODUCT(Table13[[#This Row],[SibSp]:[Ones]],$R$6:$AA$6)</f>
        <v>-0.89899974440360564</v>
      </c>
      <c r="AF297" s="6">
        <f>IF(AC297&lt;0,0,AC297)</f>
        <v>0.17556412994690052</v>
      </c>
      <c r="AG297" s="6">
        <f>IF(AD297&lt;0,0,AD297)</f>
        <v>0.87457040984764756</v>
      </c>
      <c r="AH297" s="5">
        <f t="shared" si="8"/>
        <v>0</v>
      </c>
      <c r="AI297" s="6">
        <f t="shared" si="9"/>
        <v>1.0501345397945481</v>
      </c>
      <c r="AJ297" s="6">
        <f>(Table134[[#This Row],[Survived]]-AI297)^2</f>
        <v>2.513472080411124E-3</v>
      </c>
    </row>
    <row r="298" spans="1:36" x14ac:dyDescent="0.2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Table134[[#This Row],[Age]]/$E$1</f>
        <v>0.3125</v>
      </c>
      <c r="J298" s="6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>
        <f>IF(Table134[[#This Row],[Sex]]="male",1,0)</f>
        <v>1</v>
      </c>
      <c r="P298">
        <v>1</v>
      </c>
      <c r="AC298" s="5">
        <f>SUMPRODUCT(Table13[[#This Row],[SibSp]:[Ones]],$R$4:$AA$4)</f>
        <v>-0.51732344508926587</v>
      </c>
      <c r="AD298" s="5">
        <f>SUMPRODUCT(Table13[[#This Row],[SibSp]:[Ones]],$R$5:$AA$5)</f>
        <v>0.59933708045527023</v>
      </c>
      <c r="AE298" s="5">
        <f>SUMPRODUCT(Table13[[#This Row],[SibSp]:[Ones]],$R$6:$AA$6)</f>
        <v>-1.1493129600279333</v>
      </c>
      <c r="AF298" s="6">
        <f>IF(AC298&lt;0,0,AC298)</f>
        <v>0</v>
      </c>
      <c r="AG298" s="6">
        <f>IF(AD298&lt;0,0,AD298)</f>
        <v>0.59933708045527023</v>
      </c>
      <c r="AH298" s="5">
        <f t="shared" si="8"/>
        <v>0</v>
      </c>
      <c r="AI298" s="6">
        <f t="shared" si="9"/>
        <v>0.59933708045527023</v>
      </c>
      <c r="AJ298" s="6">
        <f>(Table134[[#This Row],[Survived]]-AI298)^2</f>
        <v>0.16053077509810659</v>
      </c>
    </row>
    <row r="299" spans="1:36" x14ac:dyDescent="0.2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Table134[[#This Row],[Age]]/$E$1</f>
        <v>0.22500000000000001</v>
      </c>
      <c r="J299" s="6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>
        <f>IF(Table134[[#This Row],[Sex]]="male",1,0)</f>
        <v>1</v>
      </c>
      <c r="P299">
        <v>1</v>
      </c>
      <c r="AC299" s="5">
        <f>SUMPRODUCT(Table13[[#This Row],[SibSp]:[Ones]],$R$4:$AA$4)</f>
        <v>-0.6160773594477077</v>
      </c>
      <c r="AD299" s="5">
        <f>SUMPRODUCT(Table13[[#This Row],[SibSp]:[Ones]],$R$5:$AA$5)</f>
        <v>0.15430378978608117</v>
      </c>
      <c r="AE299" s="5">
        <f>SUMPRODUCT(Table13[[#This Row],[SibSp]:[Ones]],$R$6:$AA$6)</f>
        <v>-0.85877631946443145</v>
      </c>
      <c r="AF299" s="6">
        <f>IF(AC299&lt;0,0,AC299)</f>
        <v>0</v>
      </c>
      <c r="AG299" s="6">
        <f>IF(AD299&lt;0,0,AD299)</f>
        <v>0.15430378978608117</v>
      </c>
      <c r="AH299" s="5">
        <f t="shared" si="8"/>
        <v>0</v>
      </c>
      <c r="AI299" s="6">
        <f t="shared" si="9"/>
        <v>0.15430378978608117</v>
      </c>
      <c r="AJ299" s="6">
        <f>(Table134[[#This Row],[Survived]]-AI299)^2</f>
        <v>2.3809659542347126E-2</v>
      </c>
    </row>
    <row r="300" spans="1:36" x14ac:dyDescent="0.2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Table134[[#This Row],[Age]]/$E$1</f>
        <v>0.23749999999999999</v>
      </c>
      <c r="J300" s="6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>
        <f>IF(Table134[[#This Row],[Sex]]="male",1,0)</f>
        <v>1</v>
      </c>
      <c r="P300">
        <v>1</v>
      </c>
      <c r="AC300" s="5">
        <f>SUMPRODUCT(Table13[[#This Row],[SibSp]:[Ones]],$R$4:$AA$4)</f>
        <v>-0.64659938774412629</v>
      </c>
      <c r="AD300" s="5">
        <f>SUMPRODUCT(Table13[[#This Row],[SibSp]:[Ones]],$R$5:$AA$5)</f>
        <v>0.22830738994103028</v>
      </c>
      <c r="AE300" s="5">
        <f>SUMPRODUCT(Table13[[#This Row],[SibSp]:[Ones]],$R$6:$AA$6)</f>
        <v>-1.0787383482767143</v>
      </c>
      <c r="AF300" s="6">
        <f>IF(AC300&lt;0,0,AC300)</f>
        <v>0</v>
      </c>
      <c r="AG300" s="6">
        <f>IF(AD300&lt;0,0,AD300)</f>
        <v>0.22830738994103028</v>
      </c>
      <c r="AH300" s="5">
        <f t="shared" si="8"/>
        <v>0</v>
      </c>
      <c r="AI300" s="6">
        <f t="shared" si="9"/>
        <v>0.22830738994103028</v>
      </c>
      <c r="AJ300" s="6">
        <f>(Table134[[#This Row],[Survived]]-AI300)^2</f>
        <v>5.2124264301685652E-2</v>
      </c>
    </row>
    <row r="301" spans="1:36" x14ac:dyDescent="0.2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Table134[[#This Row],[Age]]/$E$1</f>
        <v>0.27500000000000002</v>
      </c>
      <c r="J301" s="6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>
        <f>IF(Table134[[#This Row],[Sex]]="male",1,0)</f>
        <v>1</v>
      </c>
      <c r="P301">
        <v>1</v>
      </c>
      <c r="AC301" s="5">
        <f>SUMPRODUCT(Table13[[#This Row],[SibSp]:[Ones]],$R$4:$AA$4)</f>
        <v>-0.61821053024623818</v>
      </c>
      <c r="AD301" s="5">
        <f>SUMPRODUCT(Table13[[#This Row],[SibSp]:[Ones]],$R$5:$AA$5)</f>
        <v>0.74754077869347635</v>
      </c>
      <c r="AE301" s="5">
        <f>SUMPRODUCT(Table13[[#This Row],[SibSp]:[Ones]],$R$6:$AA$6)</f>
        <v>-1.5489273343033543</v>
      </c>
      <c r="AF301" s="6">
        <f>IF(AC301&lt;0,0,AC301)</f>
        <v>0</v>
      </c>
      <c r="AG301" s="6">
        <f>IF(AD301&lt;0,0,AD301)</f>
        <v>0.74754077869347635</v>
      </c>
      <c r="AH301" s="5">
        <f t="shared" si="8"/>
        <v>0</v>
      </c>
      <c r="AI301" s="6">
        <f t="shared" si="9"/>
        <v>0.74754077869347635</v>
      </c>
      <c r="AJ301" s="6">
        <f>(Table134[[#This Row],[Survived]]-AI301)^2</f>
        <v>0.55881721580964894</v>
      </c>
    </row>
    <row r="302" spans="1:36" x14ac:dyDescent="0.2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Table134[[#This Row],[Age]]/$E$1</f>
        <v>3.7499999999999999E-2</v>
      </c>
      <c r="J302" s="6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>
        <f>IF(Table134[[#This Row],[Sex]]="male",1,0)</f>
        <v>0</v>
      </c>
      <c r="P302">
        <v>1</v>
      </c>
      <c r="AC302" s="5">
        <f>SUMPRODUCT(Table13[[#This Row],[SibSp]:[Ones]],$R$4:$AA$4)</f>
        <v>-4.7848895643312558E-2</v>
      </c>
      <c r="AD302" s="5">
        <f>SUMPRODUCT(Table13[[#This Row],[SibSp]:[Ones]],$R$5:$AA$5)</f>
        <v>0.40814075686384854</v>
      </c>
      <c r="AE302" s="5">
        <f>SUMPRODUCT(Table13[[#This Row],[SibSp]:[Ones]],$R$6:$AA$6)</f>
        <v>-0.19180241628113431</v>
      </c>
      <c r="AF302" s="6">
        <f>IF(AC302&lt;0,0,AC302)</f>
        <v>0</v>
      </c>
      <c r="AG302" s="6">
        <f>IF(AD302&lt;0,0,AD302)</f>
        <v>0.40814075686384854</v>
      </c>
      <c r="AH302" s="5">
        <f t="shared" si="8"/>
        <v>0</v>
      </c>
      <c r="AI302" s="6">
        <f t="shared" si="9"/>
        <v>0.40814075686384854</v>
      </c>
      <c r="AJ302" s="6">
        <f>(Table134[[#This Row],[Survived]]-AI302)^2</f>
        <v>0.16657887741339514</v>
      </c>
    </row>
    <row r="303" spans="1:36" x14ac:dyDescent="0.2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Table134[[#This Row],[Age]]/$E$1</f>
        <v>0.27500000000000002</v>
      </c>
      <c r="J303" s="6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>
        <f>IF(Table134[[#This Row],[Sex]]="male",1,0)</f>
        <v>0</v>
      </c>
      <c r="P303">
        <v>1</v>
      </c>
      <c r="AC303" s="5">
        <f>SUMPRODUCT(Table13[[#This Row],[SibSp]:[Ones]],$R$4:$AA$4)</f>
        <v>0.13037129606115144</v>
      </c>
      <c r="AD303" s="5">
        <f>SUMPRODUCT(Table13[[#This Row],[SibSp]:[Ones]],$R$5:$AA$5)</f>
        <v>0.36371178828902817</v>
      </c>
      <c r="AE303" s="5">
        <f>SUMPRODUCT(Table13[[#This Row],[SibSp]:[Ones]],$R$6:$AA$6)</f>
        <v>-0.58115650290427878</v>
      </c>
      <c r="AF303" s="6">
        <f>IF(AC303&lt;0,0,AC303)</f>
        <v>0.13037129606115144</v>
      </c>
      <c r="AG303" s="6">
        <f>IF(AD303&lt;0,0,AD303)</f>
        <v>0.36371178828902817</v>
      </c>
      <c r="AH303" s="5">
        <f t="shared" si="8"/>
        <v>0</v>
      </c>
      <c r="AI303" s="6">
        <f t="shared" si="9"/>
        <v>0.49408308435017961</v>
      </c>
      <c r="AJ303" s="6">
        <f>(Table134[[#This Row],[Survived]]-AI303)^2</f>
        <v>0.25595192554062751</v>
      </c>
    </row>
    <row r="304" spans="1:36" x14ac:dyDescent="0.2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Table134[[#This Row],[Age]]/$E$1</f>
        <v>0.33750000000000002</v>
      </c>
      <c r="J304" s="6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>
        <f>IF(Table134[[#This Row],[Sex]]="male",1,0)</f>
        <v>1</v>
      </c>
      <c r="P304">
        <v>1</v>
      </c>
      <c r="AC304" s="5">
        <f>SUMPRODUCT(Table13[[#This Row],[SibSp]:[Ones]],$R$4:$AA$4)</f>
        <v>-0.68110157291751872</v>
      </c>
      <c r="AD304" s="5">
        <f>SUMPRODUCT(Table13[[#This Row],[SibSp]:[Ones]],$R$5:$AA$5)</f>
        <v>0.7304304628789563</v>
      </c>
      <c r="AE304" s="5">
        <f>SUMPRODUCT(Table13[[#This Row],[SibSp]:[Ones]],$R$6:$AA$6)</f>
        <v>-1.4272277530567901</v>
      </c>
      <c r="AF304" s="6">
        <f>IF(AC304&lt;0,0,AC304)</f>
        <v>0</v>
      </c>
      <c r="AG304" s="6">
        <f>IF(AD304&lt;0,0,AD304)</f>
        <v>0.7304304628789563</v>
      </c>
      <c r="AH304" s="5">
        <f t="shared" si="8"/>
        <v>0</v>
      </c>
      <c r="AI304" s="6">
        <f t="shared" si="9"/>
        <v>0.7304304628789563</v>
      </c>
      <c r="AJ304" s="6">
        <f>(Table134[[#This Row],[Survived]]-AI304)^2</f>
        <v>0.53352866110156638</v>
      </c>
    </row>
    <row r="305" spans="1:36" x14ac:dyDescent="0.2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Table134[[#This Row],[Age]]/$E$1</f>
        <v>0.25</v>
      </c>
      <c r="J305" s="6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>
        <f>IF(Table134[[#This Row],[Sex]]="male",1,0)</f>
        <v>1</v>
      </c>
      <c r="P305">
        <v>1</v>
      </c>
      <c r="AC305" s="5">
        <f>SUMPRODUCT(Table13[[#This Row],[SibSp]:[Ones]],$R$4:$AA$4)</f>
        <v>-0.73939441759563962</v>
      </c>
      <c r="AD305" s="5">
        <f>SUMPRODUCT(Table13[[#This Row],[SibSp]:[Ones]],$R$5:$AA$5)</f>
        <v>0.31764430842313546</v>
      </c>
      <c r="AE305" s="5">
        <f>SUMPRODUCT(Table13[[#This Row],[SibSp]:[Ones]],$R$6:$AA$6)</f>
        <v>-1.0094474132494984</v>
      </c>
      <c r="AF305" s="6">
        <f>IF(AC305&lt;0,0,AC305)</f>
        <v>0</v>
      </c>
      <c r="AG305" s="6">
        <f>IF(AD305&lt;0,0,AD305)</f>
        <v>0.31764430842313546</v>
      </c>
      <c r="AH305" s="5">
        <f t="shared" si="8"/>
        <v>0</v>
      </c>
      <c r="AI305" s="6">
        <f t="shared" si="9"/>
        <v>0.31764430842313546</v>
      </c>
      <c r="AJ305" s="6">
        <f>(Table134[[#This Row],[Survived]]-AI305)^2</f>
        <v>0.10089790667361201</v>
      </c>
    </row>
    <row r="306" spans="1:36" x14ac:dyDescent="0.2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Table134[[#This Row],[Age]]/$E$1</f>
        <v>0.23749999999999999</v>
      </c>
      <c r="J306" s="6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>
        <f>IF(Table134[[#This Row],[Sex]]="male",1,0)</f>
        <v>1</v>
      </c>
      <c r="P306">
        <v>1</v>
      </c>
      <c r="AC306" s="5">
        <f>SUMPRODUCT(Table13[[#This Row],[SibSp]:[Ones]],$R$4:$AA$4)</f>
        <v>-0.64517644219995951</v>
      </c>
      <c r="AD306" s="5">
        <f>SUMPRODUCT(Table13[[#This Row],[SibSp]:[Ones]],$R$5:$AA$5)</f>
        <v>0.22719350000375144</v>
      </c>
      <c r="AE306" s="5">
        <f>SUMPRODUCT(Table13[[#This Row],[SibSp]:[Ones]],$R$6:$AA$6)</f>
        <v>-1.0705776676259622</v>
      </c>
      <c r="AF306" s="6">
        <f>IF(AC306&lt;0,0,AC306)</f>
        <v>0</v>
      </c>
      <c r="AG306" s="6">
        <f>IF(AD306&lt;0,0,AD306)</f>
        <v>0.22719350000375144</v>
      </c>
      <c r="AH306" s="5">
        <f t="shared" si="8"/>
        <v>0</v>
      </c>
      <c r="AI306" s="6">
        <f t="shared" si="9"/>
        <v>0.22719350000375144</v>
      </c>
      <c r="AJ306" s="6">
        <f>(Table134[[#This Row],[Survived]]-AI306)^2</f>
        <v>5.1616886443954603E-2</v>
      </c>
    </row>
    <row r="307" spans="1:36" x14ac:dyDescent="0.2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Table134[[#This Row],[Age]]/$E$1</f>
        <v>0.52500000000000002</v>
      </c>
      <c r="J307" s="6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>
        <f>IF(Table134[[#This Row],[Sex]]="male",1,0)</f>
        <v>0</v>
      </c>
      <c r="P307">
        <v>1</v>
      </c>
      <c r="AC307" s="5">
        <f>SUMPRODUCT(Table13[[#This Row],[SibSp]:[Ones]],$R$4:$AA$4)</f>
        <v>0.29348916362551342</v>
      </c>
      <c r="AD307" s="5">
        <f>SUMPRODUCT(Table13[[#This Row],[SibSp]:[Ones]],$R$5:$AA$5)</f>
        <v>0.69622734171059819</v>
      </c>
      <c r="AE307" s="5">
        <f>SUMPRODUCT(Table13[[#This Row],[SibSp]:[Ones]],$R$6:$AA$6)</f>
        <v>-1.2302226097197526</v>
      </c>
      <c r="AF307" s="6">
        <f>IF(AC307&lt;0,0,AC307)</f>
        <v>0.29348916362551342</v>
      </c>
      <c r="AG307" s="6">
        <f>IF(AD307&lt;0,0,AD307)</f>
        <v>0.69622734171059819</v>
      </c>
      <c r="AH307" s="5">
        <f t="shared" si="8"/>
        <v>0</v>
      </c>
      <c r="AI307" s="6">
        <f t="shared" si="9"/>
        <v>0.98971650533611166</v>
      </c>
      <c r="AJ307" s="6">
        <f>(Table134[[#This Row],[Survived]]-AI307)^2</f>
        <v>1.0575026250221991E-4</v>
      </c>
    </row>
    <row r="308" spans="1:36" x14ac:dyDescent="0.2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Table134[[#This Row],[Age]]/$E$1</f>
        <v>1.2500000000000001E-2</v>
      </c>
      <c r="J308" s="6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>
        <f>IF(Table134[[#This Row],[Sex]]="male",1,0)</f>
        <v>0</v>
      </c>
      <c r="P308">
        <v>1</v>
      </c>
      <c r="AC308" s="5">
        <f>SUMPRODUCT(Table13[[#This Row],[SibSp]:[Ones]],$R$4:$AA$4)</f>
        <v>-0.32325690354823883</v>
      </c>
      <c r="AD308" s="5">
        <f>SUMPRODUCT(Table13[[#This Row],[SibSp]:[Ones]],$R$5:$AA$5)</f>
        <v>0.79821521034904563</v>
      </c>
      <c r="AE308" s="5">
        <f>SUMPRODUCT(Table13[[#This Row],[SibSp]:[Ones]],$R$6:$AA$6)</f>
        <v>-0.58758716789004706</v>
      </c>
      <c r="AF308" s="6">
        <f>IF(AC308&lt;0,0,AC308)</f>
        <v>0</v>
      </c>
      <c r="AG308" s="6">
        <f>IF(AD308&lt;0,0,AD308)</f>
        <v>0.79821521034904563</v>
      </c>
      <c r="AH308" s="5">
        <f t="shared" si="8"/>
        <v>0</v>
      </c>
      <c r="AI308" s="6">
        <f t="shared" si="9"/>
        <v>0.79821521034904563</v>
      </c>
      <c r="AJ308" s="6">
        <f>(Table134[[#This Row],[Survived]]-AI308)^2</f>
        <v>4.0717101334479901E-2</v>
      </c>
    </row>
    <row r="309" spans="1:36" x14ac:dyDescent="0.2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Table134[[#This Row],[Age]]/$E$1</f>
        <v>0.4</v>
      </c>
      <c r="J309" s="6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>
        <f>IF(Table134[[#This Row],[Sex]]="male",1,0)</f>
        <v>1</v>
      </c>
      <c r="P309">
        <v>1</v>
      </c>
      <c r="AC309" s="5">
        <f>SUMPRODUCT(Table13[[#This Row],[SibSp]:[Ones]],$R$4:$AA$4)</f>
        <v>-0.52152918020187222</v>
      </c>
      <c r="AD309" s="5">
        <f>SUMPRODUCT(Table13[[#This Row],[SibSp]:[Ones]],$R$5:$AA$5)</f>
        <v>6.8268448447517005E-2</v>
      </c>
      <c r="AE309" s="5">
        <f>SUMPRODUCT(Table13[[#This Row],[SibSp]:[Ones]],$R$6:$AA$6)</f>
        <v>-1.0891136935413783</v>
      </c>
      <c r="AF309" s="6">
        <f>IF(AC309&lt;0,0,AC309)</f>
        <v>0</v>
      </c>
      <c r="AG309" s="6">
        <f>IF(AD309&lt;0,0,AD309)</f>
        <v>6.8268448447517005E-2</v>
      </c>
      <c r="AH309" s="5">
        <f t="shared" si="8"/>
        <v>0</v>
      </c>
      <c r="AI309" s="6">
        <f t="shared" si="9"/>
        <v>6.8268448447517005E-2</v>
      </c>
      <c r="AJ309" s="6">
        <f>(Table134[[#This Row],[Survived]]-AI309)^2</f>
        <v>4.6605810534312868E-3</v>
      </c>
    </row>
    <row r="310" spans="1:36" x14ac:dyDescent="0.2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Table134[[#This Row],[Age]]/$E$1</f>
        <v>0.4375</v>
      </c>
      <c r="J310" s="6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>
        <f>IF(Table134[[#This Row],[Sex]]="male",1,0)</f>
        <v>0</v>
      </c>
      <c r="P310">
        <v>1</v>
      </c>
      <c r="AC310" s="5">
        <f>SUMPRODUCT(Table13[[#This Row],[SibSp]:[Ones]],$R$4:$AA$4)</f>
        <v>0.45489208159484856</v>
      </c>
      <c r="AD310" s="5">
        <f>SUMPRODUCT(Table13[[#This Row],[SibSp]:[Ones]],$R$5:$AA$5)</f>
        <v>0.52697040320204236</v>
      </c>
      <c r="AE310" s="5">
        <f>SUMPRODUCT(Table13[[#This Row],[SibSp]:[Ones]],$R$6:$AA$6)</f>
        <v>-0.5812572494131002</v>
      </c>
      <c r="AF310" s="6">
        <f>IF(AC310&lt;0,0,AC310)</f>
        <v>0.45489208159484856</v>
      </c>
      <c r="AG310" s="6">
        <f>IF(AD310&lt;0,0,AD310)</f>
        <v>0.52697040320204236</v>
      </c>
      <c r="AH310" s="5">
        <f t="shared" si="8"/>
        <v>0</v>
      </c>
      <c r="AI310" s="6">
        <f t="shared" si="9"/>
        <v>0.98186248479689087</v>
      </c>
      <c r="AJ310" s="6">
        <f>(Table134[[#This Row],[Survived]]-AI310)^2</f>
        <v>3.2896945774301496E-4</v>
      </c>
    </row>
    <row r="311" spans="1:36" x14ac:dyDescent="0.2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Table134[[#This Row],[Age]]/$E$1</f>
        <v>0.22500000000000001</v>
      </c>
      <c r="J311" s="6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>
        <f>IF(Table134[[#This Row],[Sex]]="male",1,0)</f>
        <v>1</v>
      </c>
      <c r="P311">
        <v>1</v>
      </c>
      <c r="AC311" s="5">
        <f>SUMPRODUCT(Table13[[#This Row],[SibSp]:[Ones]],$R$4:$AA$4)</f>
        <v>-0.31502583141371016</v>
      </c>
      <c r="AD311" s="5">
        <f>SUMPRODUCT(Table13[[#This Row],[SibSp]:[Ones]],$R$5:$AA$5)</f>
        <v>0.3381467194581681</v>
      </c>
      <c r="AE311" s="5">
        <f>SUMPRODUCT(Table13[[#This Row],[SibSp]:[Ones]],$R$6:$AA$6)</f>
        <v>-1.0288509157622923</v>
      </c>
      <c r="AF311" s="6">
        <f>IF(AC311&lt;0,0,AC311)</f>
        <v>0</v>
      </c>
      <c r="AG311" s="6">
        <f>IF(AD311&lt;0,0,AD311)</f>
        <v>0.3381467194581681</v>
      </c>
      <c r="AH311" s="5">
        <f t="shared" si="8"/>
        <v>0</v>
      </c>
      <c r="AI311" s="6">
        <f t="shared" si="9"/>
        <v>0.3381467194581681</v>
      </c>
      <c r="AJ311" s="6">
        <f>(Table134[[#This Row],[Survived]]-AI311)^2</f>
        <v>0.11434320388032104</v>
      </c>
    </row>
    <row r="312" spans="1:36" x14ac:dyDescent="0.2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Table134[[#This Row],[Age]]/$E$1</f>
        <v>1.2500000000000001E-2</v>
      </c>
      <c r="J312" s="6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>
        <f>IF(Table134[[#This Row],[Sex]]="male",1,0)</f>
        <v>1</v>
      </c>
      <c r="P312">
        <v>1</v>
      </c>
      <c r="AC312" s="5">
        <f>SUMPRODUCT(Table13[[#This Row],[SibSp]:[Ones]],$R$4:$AA$4)</f>
        <v>-0.82908428980456239</v>
      </c>
      <c r="AD312" s="5">
        <f>SUMPRODUCT(Table13[[#This Row],[SibSp]:[Ones]],$R$5:$AA$5)</f>
        <v>0.14029260230801821</v>
      </c>
      <c r="AE312" s="5">
        <f>SUMPRODUCT(Table13[[#This Row],[SibSp]:[Ones]],$R$6:$AA$6)</f>
        <v>-0.41080517077720391</v>
      </c>
      <c r="AF312" s="6">
        <f>IF(AC312&lt;0,0,AC312)</f>
        <v>0</v>
      </c>
      <c r="AG312" s="6">
        <f>IF(AD312&lt;0,0,AD312)</f>
        <v>0.14029260230801821</v>
      </c>
      <c r="AH312" s="5">
        <f t="shared" si="8"/>
        <v>0</v>
      </c>
      <c r="AI312" s="6">
        <f t="shared" si="9"/>
        <v>0.14029260230801821</v>
      </c>
      <c r="AJ312" s="6">
        <f>(Table134[[#This Row],[Survived]]-AI312)^2</f>
        <v>1.9682014262355756E-2</v>
      </c>
    </row>
    <row r="313" spans="1:36" x14ac:dyDescent="0.2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Table134[[#This Row],[Age]]/$E$1</f>
        <v>0.45</v>
      </c>
      <c r="J313" s="6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>
        <f>IF(Table134[[#This Row],[Sex]]="male",1,0)</f>
        <v>0</v>
      </c>
      <c r="P313">
        <v>1</v>
      </c>
      <c r="AC313" s="5">
        <f>SUMPRODUCT(Table13[[#This Row],[SibSp]:[Ones]],$R$4:$AA$4)</f>
        <v>0.6783373501971699</v>
      </c>
      <c r="AD313" s="5">
        <f>SUMPRODUCT(Table13[[#This Row],[SibSp]:[Ones]],$R$5:$AA$5)</f>
        <v>0.23246559956064122</v>
      </c>
      <c r="AE313" s="5">
        <f>SUMPRODUCT(Table13[[#This Row],[SibSp]:[Ones]],$R$6:$AA$6)</f>
        <v>-0.12985323870539373</v>
      </c>
      <c r="AF313" s="6">
        <f>IF(AC313&lt;0,0,AC313)</f>
        <v>0.6783373501971699</v>
      </c>
      <c r="AG313" s="6">
        <f>IF(AD313&lt;0,0,AD313)</f>
        <v>0.23246559956064122</v>
      </c>
      <c r="AH313" s="5">
        <f t="shared" si="8"/>
        <v>0</v>
      </c>
      <c r="AI313" s="6">
        <f t="shared" si="9"/>
        <v>0.91080294975781118</v>
      </c>
      <c r="AJ313" s="6">
        <f>(Table134[[#This Row],[Survived]]-AI313)^2</f>
        <v>7.9561137719075577E-3</v>
      </c>
    </row>
    <row r="314" spans="1:36" x14ac:dyDescent="0.2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Table134[[#This Row],[Age]]/$E$1</f>
        <v>0.21249999999999999</v>
      </c>
      <c r="J314" s="6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>
        <f>IF(Table134[[#This Row],[Sex]]="male",1,0)</f>
        <v>0</v>
      </c>
      <c r="P314">
        <v>1</v>
      </c>
      <c r="AC314" s="5">
        <f>SUMPRODUCT(Table13[[#This Row],[SibSp]:[Ones]],$R$4:$AA$4)</f>
        <v>0.37028586442563938</v>
      </c>
      <c r="AD314" s="5">
        <f>SUMPRODUCT(Table13[[#This Row],[SibSp]:[Ones]],$R$5:$AA$5)</f>
        <v>0.58589614592650185</v>
      </c>
      <c r="AE314" s="5">
        <f>SUMPRODUCT(Table13[[#This Row],[SibSp]:[Ones]],$R$6:$AA$6)</f>
        <v>-0.17559335864112413</v>
      </c>
      <c r="AF314" s="6">
        <f>IF(AC314&lt;0,0,AC314)</f>
        <v>0.37028586442563938</v>
      </c>
      <c r="AG314" s="6">
        <f>IF(AD314&lt;0,0,AD314)</f>
        <v>0.58589614592650185</v>
      </c>
      <c r="AH314" s="5">
        <f t="shared" si="8"/>
        <v>0</v>
      </c>
      <c r="AI314" s="6">
        <f t="shared" si="9"/>
        <v>0.95618201035214123</v>
      </c>
      <c r="AJ314" s="6">
        <f>(Table134[[#This Row],[Survived]]-AI314)^2</f>
        <v>1.9200162167798583E-3</v>
      </c>
    </row>
    <row r="315" spans="1:36" x14ac:dyDescent="0.2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Table134[[#This Row],[Age]]/$E$1</f>
        <v>0.45</v>
      </c>
      <c r="J315" s="6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>
        <f>IF(Table134[[#This Row],[Sex]]="male",1,0)</f>
        <v>1</v>
      </c>
      <c r="P315">
        <v>1</v>
      </c>
      <c r="AC315" s="5">
        <f>SUMPRODUCT(Table13[[#This Row],[SibSp]:[Ones]],$R$4:$AA$4)</f>
        <v>-0.40797399476837798</v>
      </c>
      <c r="AD315" s="5">
        <f>SUMPRODUCT(Table13[[#This Row],[SibSp]:[Ones]],$R$5:$AA$5)</f>
        <v>0.39724310808598517</v>
      </c>
      <c r="AE315" s="5">
        <f>SUMPRODUCT(Table13[[#This Row],[SibSp]:[Ones]],$R$6:$AA$6)</f>
        <v>-1.0330969808240467</v>
      </c>
      <c r="AF315" s="6">
        <f>IF(AC315&lt;0,0,AC315)</f>
        <v>0</v>
      </c>
      <c r="AG315" s="6">
        <f>IF(AD315&lt;0,0,AD315)</f>
        <v>0.39724310808598517</v>
      </c>
      <c r="AH315" s="5">
        <f t="shared" si="8"/>
        <v>0</v>
      </c>
      <c r="AI315" s="6">
        <f t="shared" si="9"/>
        <v>0.39724310808598517</v>
      </c>
      <c r="AJ315" s="6">
        <f>(Table134[[#This Row],[Survived]]-AI315)^2</f>
        <v>0.36331587074984334</v>
      </c>
    </row>
    <row r="316" spans="1:36" x14ac:dyDescent="0.2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Table134[[#This Row],[Age]]/$E$1</f>
        <v>0.26250000000000001</v>
      </c>
      <c r="J316" s="6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>
        <f>IF(Table134[[#This Row],[Sex]]="male",1,0)</f>
        <v>1</v>
      </c>
      <c r="P316">
        <v>1</v>
      </c>
      <c r="AC316" s="5">
        <f>SUMPRODUCT(Table13[[#This Row],[SibSp]:[Ones]],$R$4:$AA$4)</f>
        <v>-0.62614271674175348</v>
      </c>
      <c r="AD316" s="5">
        <f>SUMPRODUCT(Table13[[#This Row],[SibSp]:[Ones]],$R$5:$AA$5)</f>
        <v>0.20273482659552566</v>
      </c>
      <c r="AE316" s="5">
        <f>SUMPRODUCT(Table13[[#This Row],[SibSp]:[Ones]],$R$6:$AA$6)</f>
        <v>-1.0733658781272837</v>
      </c>
      <c r="AF316" s="6">
        <f>IF(AC316&lt;0,0,AC316)</f>
        <v>0</v>
      </c>
      <c r="AG316" s="6">
        <f>IF(AD316&lt;0,0,AD316)</f>
        <v>0.20273482659552566</v>
      </c>
      <c r="AH316" s="5">
        <f t="shared" si="8"/>
        <v>0</v>
      </c>
      <c r="AI316" s="6">
        <f t="shared" si="9"/>
        <v>0.20273482659552566</v>
      </c>
      <c r="AJ316" s="6">
        <f>(Table134[[#This Row],[Survived]]-AI316)^2</f>
        <v>0.63563175672366656</v>
      </c>
    </row>
    <row r="317" spans="1:36" x14ac:dyDescent="0.2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Table134[[#This Row],[Age]]/$E$1</f>
        <v>0.35</v>
      </c>
      <c r="J317" s="6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>
        <f>IF(Table134[[#This Row],[Sex]]="male",1,0)</f>
        <v>1</v>
      </c>
      <c r="P317">
        <v>1</v>
      </c>
      <c r="AC317" s="5">
        <f>SUMPRODUCT(Table13[[#This Row],[SibSp]:[Ones]],$R$4:$AA$4)</f>
        <v>-0.4970053131720934</v>
      </c>
      <c r="AD317" s="5">
        <f>SUMPRODUCT(Table13[[#This Row],[SibSp]:[Ones]],$R$5:$AA$5)</f>
        <v>-4.1591574010094723E-2</v>
      </c>
      <c r="AE317" s="5">
        <f>SUMPRODUCT(Table13[[#This Row],[SibSp]:[Ones]],$R$6:$AA$6)</f>
        <v>-0.74668737792824824</v>
      </c>
      <c r="AF317" s="6">
        <f>IF(AC317&lt;0,0,AC317)</f>
        <v>0</v>
      </c>
      <c r="AG317" s="6">
        <f>IF(AD317&lt;0,0,AD317)</f>
        <v>0</v>
      </c>
      <c r="AH317" s="5">
        <f t="shared" si="8"/>
        <v>0</v>
      </c>
      <c r="AI317" s="6">
        <f t="shared" si="9"/>
        <v>0</v>
      </c>
      <c r="AJ317" s="6">
        <f>(Table134[[#This Row],[Survived]]-AI317)^2</f>
        <v>0</v>
      </c>
    </row>
    <row r="318" spans="1:36" x14ac:dyDescent="0.2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Table134[[#This Row],[Age]]/$E$1</f>
        <v>0.28749999999999998</v>
      </c>
      <c r="J318" s="6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>
        <f>IF(Table134[[#This Row],[Sex]]="male",1,0)</f>
        <v>0</v>
      </c>
      <c r="P318">
        <v>1</v>
      </c>
      <c r="AC318" s="5">
        <f>SUMPRODUCT(Table13[[#This Row],[SibSp]:[Ones]],$R$4:$AA$4)</f>
        <v>0.17499429668445959</v>
      </c>
      <c r="AD318" s="5">
        <f>SUMPRODUCT(Table13[[#This Row],[SibSp]:[Ones]],$R$5:$AA$5)</f>
        <v>0.82490569733576791</v>
      </c>
      <c r="AE318" s="5">
        <f>SUMPRODUCT(Table13[[#This Row],[SibSp]:[Ones]],$R$6:$AA$6)</f>
        <v>-0.85735146347816904</v>
      </c>
      <c r="AF318" s="6">
        <f>IF(AC318&lt;0,0,AC318)</f>
        <v>0.17499429668445959</v>
      </c>
      <c r="AG318" s="6">
        <f>IF(AD318&lt;0,0,AD318)</f>
        <v>0.82490569733576791</v>
      </c>
      <c r="AH318" s="5">
        <f t="shared" si="8"/>
        <v>0</v>
      </c>
      <c r="AI318" s="6">
        <f t="shared" si="9"/>
        <v>0.99989999402022756</v>
      </c>
      <c r="AJ318" s="6">
        <f>(Table134[[#This Row],[Survived]]-AI318)^2</f>
        <v>1.0001195990246471E-8</v>
      </c>
    </row>
    <row r="319" spans="1:36" x14ac:dyDescent="0.2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Table134[[#This Row],[Age]]/$E$1</f>
        <v>0.3</v>
      </c>
      <c r="J319" s="6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>
        <f>IF(Table134[[#This Row],[Sex]]="male",1,0)</f>
        <v>0</v>
      </c>
      <c r="P319">
        <v>1</v>
      </c>
      <c r="AC319" s="5">
        <f>SUMPRODUCT(Table13[[#This Row],[SibSp]:[Ones]],$R$4:$AA$4)</f>
        <v>2.3930975459038883E-2</v>
      </c>
      <c r="AD319" s="5">
        <f>SUMPRODUCT(Table13[[#This Row],[SibSp]:[Ones]],$R$5:$AA$5)</f>
        <v>0.39503054298523393</v>
      </c>
      <c r="AE319" s="5">
        <f>SUMPRODUCT(Table13[[#This Row],[SibSp]:[Ones]],$R$6:$AA$6)</f>
        <v>-0.54129301868222601</v>
      </c>
      <c r="AF319" s="6">
        <f>IF(AC319&lt;0,0,AC319)</f>
        <v>2.3930975459038883E-2</v>
      </c>
      <c r="AG319" s="6">
        <f>IF(AD319&lt;0,0,AD319)</f>
        <v>0.39503054298523393</v>
      </c>
      <c r="AH319" s="5">
        <f t="shared" si="8"/>
        <v>0</v>
      </c>
      <c r="AI319" s="6">
        <f t="shared" si="9"/>
        <v>0.41896151844427282</v>
      </c>
      <c r="AJ319" s="6">
        <f>(Table134[[#This Row],[Survived]]-AI319)^2</f>
        <v>0.33760571704858516</v>
      </c>
    </row>
    <row r="320" spans="1:36" x14ac:dyDescent="0.2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Table134[[#This Row],[Age]]/$E$1</f>
        <v>0.27500000000000002</v>
      </c>
      <c r="J320" s="6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>
        <f>IF(Table134[[#This Row],[Sex]]="male",1,0)</f>
        <v>1</v>
      </c>
      <c r="P320">
        <v>1</v>
      </c>
      <c r="AC320" s="5">
        <f>SUMPRODUCT(Table13[[#This Row],[SibSp]:[Ones]],$R$4:$AA$4)</f>
        <v>-0.61657126657968864</v>
      </c>
      <c r="AD320" s="5">
        <f>SUMPRODUCT(Table13[[#This Row],[SibSp]:[Ones]],$R$5:$AA$5)</f>
        <v>0.19046275853565064</v>
      </c>
      <c r="AE320" s="5">
        <f>SUMPRODUCT(Table13[[#This Row],[SibSp]:[Ones]],$R$6:$AA$6)</f>
        <v>-1.0744469210757563</v>
      </c>
      <c r="AF320" s="6">
        <f>IF(AC320&lt;0,0,AC320)</f>
        <v>0</v>
      </c>
      <c r="AG320" s="6">
        <f>IF(AD320&lt;0,0,AD320)</f>
        <v>0.19046275853565064</v>
      </c>
      <c r="AH320" s="5">
        <f t="shared" si="8"/>
        <v>0</v>
      </c>
      <c r="AI320" s="6">
        <f t="shared" si="9"/>
        <v>0.19046275853565064</v>
      </c>
      <c r="AJ320" s="6">
        <f>(Table134[[#This Row],[Survived]]-AI320)^2</f>
        <v>3.6276062389009565E-2</v>
      </c>
    </row>
    <row r="321" spans="1:36" x14ac:dyDescent="0.2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Table134[[#This Row],[Age]]/$E$1</f>
        <v>0.38750000000000001</v>
      </c>
      <c r="J321" s="6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>
        <f>IF(Table134[[#This Row],[Sex]]="male",1,0)</f>
        <v>0</v>
      </c>
      <c r="P321">
        <v>1</v>
      </c>
      <c r="AC321" s="5">
        <f>SUMPRODUCT(Table13[[#This Row],[SibSp]:[Ones]],$R$4:$AA$4)</f>
        <v>0.21325515991848898</v>
      </c>
      <c r="AD321" s="5">
        <f>SUMPRODUCT(Table13[[#This Row],[SibSp]:[Ones]],$R$5:$AA$5)</f>
        <v>0.25581448650664235</v>
      </c>
      <c r="AE321" s="5">
        <f>SUMPRODUCT(Table13[[#This Row],[SibSp]:[Ones]],$R$6:$AA$6)</f>
        <v>-0.60957753179022689</v>
      </c>
      <c r="AF321" s="6">
        <f>IF(AC321&lt;0,0,AC321)</f>
        <v>0.21325515991848898</v>
      </c>
      <c r="AG321" s="6">
        <f>IF(AD321&lt;0,0,AD321)</f>
        <v>0.25581448650664235</v>
      </c>
      <c r="AH321" s="5">
        <f t="shared" si="8"/>
        <v>0</v>
      </c>
      <c r="AI321" s="6">
        <f t="shared" si="9"/>
        <v>0.46906964642513133</v>
      </c>
      <c r="AJ321" s="6">
        <f>(Table134[[#This Row],[Survived]]-AI321)^2</f>
        <v>0.22002633319739773</v>
      </c>
    </row>
    <row r="322" spans="1:36" x14ac:dyDescent="0.2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Table134[[#This Row],[Age]]/$E$1</f>
        <v>0.57499999999999996</v>
      </c>
      <c r="J322" s="6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>
        <f>IF(Table134[[#This Row],[Sex]]="male",1,0)</f>
        <v>1</v>
      </c>
      <c r="P322">
        <v>1</v>
      </c>
      <c r="AC322" s="5">
        <f>SUMPRODUCT(Table13[[#This Row],[SibSp]:[Ones]],$R$4:$AA$4)</f>
        <v>-2.2256405681310432E-4</v>
      </c>
      <c r="AD322" s="5">
        <f>SUMPRODUCT(Table13[[#This Row],[SibSp]:[Ones]],$R$5:$AA$5)</f>
        <v>-4.2108579241380895E-2</v>
      </c>
      <c r="AE322" s="5">
        <f>SUMPRODUCT(Table13[[#This Row],[SibSp]:[Ones]],$R$6:$AA$6)</f>
        <v>-0.7907039540909454</v>
      </c>
      <c r="AF322" s="6">
        <f>IF(AC322&lt;0,0,AC322)</f>
        <v>0</v>
      </c>
      <c r="AG322" s="6">
        <f>IF(AD322&lt;0,0,AD322)</f>
        <v>0</v>
      </c>
      <c r="AH322" s="5">
        <f t="shared" si="8"/>
        <v>0</v>
      </c>
      <c r="AI322" s="6">
        <f t="shared" si="9"/>
        <v>0</v>
      </c>
      <c r="AJ322" s="6">
        <f>(Table134[[#This Row],[Survived]]-AI322)^2</f>
        <v>0</v>
      </c>
    </row>
    <row r="323" spans="1:36" x14ac:dyDescent="0.2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Table134[[#This Row],[Age]]/$E$1</f>
        <v>0.28749999999999998</v>
      </c>
      <c r="J323" s="6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>
        <f>IF(Table134[[#This Row],[Sex]]="male",1,0)</f>
        <v>1</v>
      </c>
      <c r="P323">
        <v>1</v>
      </c>
      <c r="AC323" s="5">
        <f>SUMPRODUCT(Table13[[#This Row],[SibSp]:[Ones]],$R$4:$AA$4)</f>
        <v>-0.18100918664132787</v>
      </c>
      <c r="AD323" s="5">
        <f>SUMPRODUCT(Table13[[#This Row],[SibSp]:[Ones]],$R$5:$AA$5)</f>
        <v>0.20934031115583152</v>
      </c>
      <c r="AE323" s="5">
        <f>SUMPRODUCT(Table13[[#This Row],[SibSp]:[Ones]],$R$6:$AA$6)</f>
        <v>-0.54012668045710066</v>
      </c>
      <c r="AF323" s="6">
        <f>IF(AC323&lt;0,0,AC323)</f>
        <v>0</v>
      </c>
      <c r="AG323" s="6">
        <f>IF(AD323&lt;0,0,AD323)</f>
        <v>0.20934031115583152</v>
      </c>
      <c r="AH323" s="5">
        <f t="shared" si="8"/>
        <v>0</v>
      </c>
      <c r="AI323" s="6">
        <f t="shared" si="9"/>
        <v>0.20934031115583152</v>
      </c>
      <c r="AJ323" s="6">
        <f>(Table134[[#This Row],[Survived]]-AI323)^2</f>
        <v>4.3823365874820358E-2</v>
      </c>
    </row>
    <row r="324" spans="1:36" x14ac:dyDescent="0.2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Table134[[#This Row],[Age]]/$E$1</f>
        <v>0.35</v>
      </c>
      <c r="J324" s="6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>
        <f>IF(Table134[[#This Row],[Sex]]="male",1,0)</f>
        <v>0</v>
      </c>
      <c r="P324">
        <v>1</v>
      </c>
      <c r="AC324" s="5">
        <f>SUMPRODUCT(Table13[[#This Row],[SibSp]:[Ones]],$R$4:$AA$4)</f>
        <v>0.60293322170021102</v>
      </c>
      <c r="AD324" s="5">
        <f>SUMPRODUCT(Table13[[#This Row],[SibSp]:[Ones]],$R$5:$AA$5)</f>
        <v>0.32972823963282355</v>
      </c>
      <c r="AE324" s="5">
        <f>SUMPRODUCT(Table13[[#This Row],[SibSp]:[Ones]],$R$6:$AA$6)</f>
        <v>-0.11450936644843686</v>
      </c>
      <c r="AF324" s="6">
        <f>IF(AC324&lt;0,0,AC324)</f>
        <v>0.60293322170021102</v>
      </c>
      <c r="AG324" s="6">
        <f>IF(AD324&lt;0,0,AD324)</f>
        <v>0.32972823963282355</v>
      </c>
      <c r="AH324" s="5">
        <f t="shared" si="8"/>
        <v>0</v>
      </c>
      <c r="AI324" s="6">
        <f t="shared" si="9"/>
        <v>0.93266146133303462</v>
      </c>
      <c r="AJ324" s="6">
        <f>(Table134[[#This Row],[Survived]]-AI324)^2</f>
        <v>4.5344787898023908E-3</v>
      </c>
    </row>
    <row r="325" spans="1:36" x14ac:dyDescent="0.2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Table134[[#This Row],[Age]]/$E$1</f>
        <v>0.48749999999999999</v>
      </c>
      <c r="J325" s="6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>
        <f>IF(Table134[[#This Row],[Sex]]="male",1,0)</f>
        <v>1</v>
      </c>
      <c r="P325">
        <v>1</v>
      </c>
      <c r="AC325" s="5">
        <f>SUMPRODUCT(Table13[[#This Row],[SibSp]:[Ones]],$R$4:$AA$4)</f>
        <v>-0.45452902906741866</v>
      </c>
      <c r="AD325" s="5">
        <f>SUMPRODUCT(Table13[[#This Row],[SibSp]:[Ones]],$R$5:$AA$5)</f>
        <v>-1.7636027971608237E-2</v>
      </c>
      <c r="AE325" s="5">
        <f>SUMPRODUCT(Table13[[#This Row],[SibSp]:[Ones]],$R$6:$AA$6)</f>
        <v>-1.0966809941806861</v>
      </c>
      <c r="AF325" s="6">
        <f>IF(AC325&lt;0,0,AC325)</f>
        <v>0</v>
      </c>
      <c r="AG325" s="6">
        <f>IF(AD325&lt;0,0,AD325)</f>
        <v>0</v>
      </c>
      <c r="AH325" s="5">
        <f t="shared" ref="AH325:AH388" si="10">IF(AE325&lt;0,0,AE325)</f>
        <v>0</v>
      </c>
      <c r="AI325" s="6">
        <f t="shared" ref="AI325:AI388" si="11">AF325+AG325+AH325</f>
        <v>0</v>
      </c>
      <c r="AJ325" s="6">
        <f>(Table134[[#This Row],[Survived]]-AI325)^2</f>
        <v>1</v>
      </c>
    </row>
    <row r="326" spans="1:36" x14ac:dyDescent="0.2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Table134[[#This Row],[Age]]/$E$1</f>
        <v>0.32500000000000001</v>
      </c>
      <c r="J326" s="6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>
        <f>IF(Table134[[#This Row],[Sex]]="male",1,0)</f>
        <v>1</v>
      </c>
      <c r="P326">
        <v>1</v>
      </c>
      <c r="AC326" s="5">
        <f>SUMPRODUCT(Table13[[#This Row],[SibSp]:[Ones]],$R$4:$AA$4)</f>
        <v>-0.57959923660967272</v>
      </c>
      <c r="AD326" s="5">
        <f>SUMPRODUCT(Table13[[#This Row],[SibSp]:[Ones]],$R$5:$AA$5)</f>
        <v>0.14240291352190498</v>
      </c>
      <c r="AE326" s="5">
        <f>SUMPRODUCT(Table13[[#This Row],[SibSp]:[Ones]],$R$6:$AA$6)</f>
        <v>-1.0863056489160223</v>
      </c>
      <c r="AF326" s="6">
        <f>IF(AC326&lt;0,0,AC326)</f>
        <v>0</v>
      </c>
      <c r="AG326" s="6">
        <f>IF(AD326&lt;0,0,AD326)</f>
        <v>0.14240291352190498</v>
      </c>
      <c r="AH326" s="5">
        <f t="shared" si="10"/>
        <v>0</v>
      </c>
      <c r="AI326" s="6">
        <f t="shared" si="11"/>
        <v>0.14240291352190498</v>
      </c>
      <c r="AJ326" s="6">
        <f>(Table134[[#This Row],[Survived]]-AI326)^2</f>
        <v>2.0278589779527151E-2</v>
      </c>
    </row>
    <row r="327" spans="1:36" x14ac:dyDescent="0.2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Table134[[#This Row],[Age]]/$E$1</f>
        <v>0.26250000000000001</v>
      </c>
      <c r="J327" s="6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>
        <f>IF(Table134[[#This Row],[Sex]]="male",1,0)</f>
        <v>0</v>
      </c>
      <c r="P327">
        <v>1</v>
      </c>
      <c r="AC327" s="5">
        <f>SUMPRODUCT(Table13[[#This Row],[SibSp]:[Ones]],$R$4:$AA$4)</f>
        <v>0.13967838857216514</v>
      </c>
      <c r="AD327" s="5">
        <f>SUMPRODUCT(Table13[[#This Row],[SibSp]:[Ones]],$R$5:$AA$5)</f>
        <v>0.30631536160480916</v>
      </c>
      <c r="AE327" s="5">
        <f>SUMPRODUCT(Table13[[#This Row],[SibSp]:[Ones]],$R$6:$AA$6)</f>
        <v>-0.48286344215661126</v>
      </c>
      <c r="AF327" s="6">
        <f>IF(AC327&lt;0,0,AC327)</f>
        <v>0.13967838857216514</v>
      </c>
      <c r="AG327" s="6">
        <f>IF(AD327&lt;0,0,AD327)</f>
        <v>0.30631536160480916</v>
      </c>
      <c r="AH327" s="5">
        <f t="shared" si="10"/>
        <v>0</v>
      </c>
      <c r="AI327" s="6">
        <f t="shared" si="11"/>
        <v>0.44599375017697429</v>
      </c>
      <c r="AJ327" s="6">
        <f>(Table134[[#This Row],[Survived]]-AI327)^2</f>
        <v>0.19891042519692134</v>
      </c>
    </row>
    <row r="328" spans="1:36" x14ac:dyDescent="0.2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Table134[[#This Row],[Age]]/$E$1</f>
        <v>0.35</v>
      </c>
      <c r="J328" s="6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>
        <f>IF(Table134[[#This Row],[Sex]]="male",1,0)</f>
        <v>1</v>
      </c>
      <c r="P328">
        <v>1</v>
      </c>
      <c r="AC328" s="5">
        <f>SUMPRODUCT(Table13[[#This Row],[SibSp]:[Ones]],$R$4:$AA$4)</f>
        <v>-0.55771451427691565</v>
      </c>
      <c r="AD328" s="5">
        <f>SUMPRODUCT(Table13[[#This Row],[SibSp]:[Ones]],$R$5:$AA$5)</f>
        <v>6.0822200191726794E-2</v>
      </c>
      <c r="AE328" s="5">
        <f>SUMPRODUCT(Table13[[#This Row],[SibSp]:[Ones]],$R$6:$AA$6)</f>
        <v>-1.0838008074656327</v>
      </c>
      <c r="AF328" s="6">
        <f>IF(AC328&lt;0,0,AC328)</f>
        <v>0</v>
      </c>
      <c r="AG328" s="6">
        <f>IF(AD328&lt;0,0,AD328)</f>
        <v>6.0822200191726794E-2</v>
      </c>
      <c r="AH328" s="5">
        <f t="shared" si="10"/>
        <v>0</v>
      </c>
      <c r="AI328" s="6">
        <f t="shared" si="11"/>
        <v>6.0822200191726794E-2</v>
      </c>
      <c r="AJ328" s="6">
        <f>(Table134[[#This Row],[Survived]]-AI328)^2</f>
        <v>3.6993400361624907E-3</v>
      </c>
    </row>
    <row r="329" spans="1:36" x14ac:dyDescent="0.2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Table134[[#This Row],[Age]]/$E$1</f>
        <v>0.25</v>
      </c>
      <c r="J329" s="6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>
        <f>IF(Table134[[#This Row],[Sex]]="male",1,0)</f>
        <v>0</v>
      </c>
      <c r="P329">
        <v>1</v>
      </c>
      <c r="AC329" s="5">
        <f>SUMPRODUCT(Table13[[#This Row],[SibSp]:[Ones]],$R$4:$AA$4)</f>
        <v>0.10394077892526302</v>
      </c>
      <c r="AD329" s="5">
        <f>SUMPRODUCT(Table13[[#This Row],[SibSp]:[Ones]],$R$5:$AA$5)</f>
        <v>0.39396071266764021</v>
      </c>
      <c r="AE329" s="5">
        <f>SUMPRODUCT(Table13[[#This Row],[SibSp]:[Ones]],$R$6:$AA$6)</f>
        <v>-0.62078934988415335</v>
      </c>
      <c r="AF329" s="6">
        <f>IF(AC329&lt;0,0,AC329)</f>
        <v>0.10394077892526302</v>
      </c>
      <c r="AG329" s="6">
        <f>IF(AD329&lt;0,0,AD329)</f>
        <v>0.39396071266764021</v>
      </c>
      <c r="AH329" s="5">
        <f t="shared" si="10"/>
        <v>0</v>
      </c>
      <c r="AI329" s="6">
        <f t="shared" si="11"/>
        <v>0.4979014915929032</v>
      </c>
      <c r="AJ329" s="6">
        <f>(Table134[[#This Row],[Survived]]-AI329)^2</f>
        <v>0.24790589533043786</v>
      </c>
    </row>
    <row r="330" spans="1:36" x14ac:dyDescent="0.2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Table134[[#This Row],[Age]]/$E$1</f>
        <v>0.42499999999999999</v>
      </c>
      <c r="J330" s="6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>
        <f>IF(Table134[[#This Row],[Sex]]="male",1,0)</f>
        <v>1</v>
      </c>
      <c r="P330">
        <v>1</v>
      </c>
      <c r="AC330" s="5">
        <f>SUMPRODUCT(Table13[[#This Row],[SibSp]:[Ones]],$R$4:$AA$4)</f>
        <v>-7.4231506299923825E-2</v>
      </c>
      <c r="AD330" s="5">
        <f>SUMPRODUCT(Table13[[#This Row],[SibSp]:[Ones]],$R$5:$AA$5)</f>
        <v>1.8289565612813807E-2</v>
      </c>
      <c r="AE330" s="5">
        <f>SUMPRODUCT(Table13[[#This Row],[SibSp]:[Ones]],$R$6:$AA$6)</f>
        <v>-0.5545205887489888</v>
      </c>
      <c r="AF330" s="6">
        <f>IF(AC330&lt;0,0,AC330)</f>
        <v>0</v>
      </c>
      <c r="AG330" s="6">
        <f>IF(AD330&lt;0,0,AD330)</f>
        <v>1.8289565612813807E-2</v>
      </c>
      <c r="AH330" s="5">
        <f t="shared" si="10"/>
        <v>0</v>
      </c>
      <c r="AI330" s="6">
        <f t="shared" si="11"/>
        <v>1.8289565612813807E-2</v>
      </c>
      <c r="AJ330" s="6">
        <f>(Table134[[#This Row],[Survived]]-AI330)^2</f>
        <v>3.3450821030542131E-4</v>
      </c>
    </row>
    <row r="331" spans="1:36" x14ac:dyDescent="0.2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Table134[[#This Row],[Age]]/$E$1</f>
        <v>0.63749999999999996</v>
      </c>
      <c r="J331" s="6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>
        <f>IF(Table134[[#This Row],[Sex]]="male",1,0)</f>
        <v>1</v>
      </c>
      <c r="P331">
        <v>1</v>
      </c>
      <c r="AC331" s="5">
        <f>SUMPRODUCT(Table13[[#This Row],[SibSp]:[Ones]],$R$4:$AA$4)</f>
        <v>-0.33875847426428757</v>
      </c>
      <c r="AD331" s="5">
        <f>SUMPRODUCT(Table13[[#This Row],[SibSp]:[Ones]],$R$5:$AA$5)</f>
        <v>-0.16561566598758382</v>
      </c>
      <c r="AE331" s="5">
        <f>SUMPRODUCT(Table13[[#This Row],[SibSp]:[Ones]],$R$6:$AA$6)</f>
        <v>-1.1044165214759922</v>
      </c>
      <c r="AF331" s="6">
        <f>IF(AC331&lt;0,0,AC331)</f>
        <v>0</v>
      </c>
      <c r="AG331" s="6">
        <f>IF(AD331&lt;0,0,AD331)</f>
        <v>0</v>
      </c>
      <c r="AH331" s="5">
        <f t="shared" si="10"/>
        <v>0</v>
      </c>
      <c r="AI331" s="6">
        <f t="shared" si="11"/>
        <v>0</v>
      </c>
      <c r="AJ331" s="6">
        <f>(Table134[[#This Row],[Survived]]-AI331)^2</f>
        <v>0</v>
      </c>
    </row>
    <row r="332" spans="1:36" x14ac:dyDescent="0.2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Table134[[#This Row],[Age]]/$E$1</f>
        <v>3.7499999999999999E-2</v>
      </c>
      <c r="J332" s="6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>
        <f>IF(Table134[[#This Row],[Sex]]="male",1,0)</f>
        <v>1</v>
      </c>
      <c r="P332">
        <v>1</v>
      </c>
      <c r="AC332" s="5">
        <f>SUMPRODUCT(Table13[[#This Row],[SibSp]:[Ones]],$R$4:$AA$4)</f>
        <v>-0.41116291639523933</v>
      </c>
      <c r="AD332" s="5">
        <f>SUMPRODUCT(Table13[[#This Row],[SibSp]:[Ones]],$R$5:$AA$5)</f>
        <v>0.40898315969292665</v>
      </c>
      <c r="AE332" s="5">
        <f>SUMPRODUCT(Table13[[#This Row],[SibSp]:[Ones]],$R$6:$AA$6)</f>
        <v>-0.37052556070172238</v>
      </c>
      <c r="AF332" s="6">
        <f>IF(AC332&lt;0,0,AC332)</f>
        <v>0</v>
      </c>
      <c r="AG332" s="6">
        <f>IF(AD332&lt;0,0,AD332)</f>
        <v>0.40898315969292665</v>
      </c>
      <c r="AH332" s="5">
        <f t="shared" si="10"/>
        <v>0</v>
      </c>
      <c r="AI332" s="6">
        <f t="shared" si="11"/>
        <v>0.40898315969292665</v>
      </c>
      <c r="AJ332" s="6">
        <f>(Table134[[#This Row],[Survived]]-AI332)^2</f>
        <v>0.34930090552655663</v>
      </c>
    </row>
    <row r="333" spans="1:36" x14ac:dyDescent="0.2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Table134[[#This Row],[Age]]/$E$1</f>
        <v>0.26250000000000001</v>
      </c>
      <c r="J333" s="6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>
        <f>IF(Table134[[#This Row],[Sex]]="male",1,0)</f>
        <v>1</v>
      </c>
      <c r="P333">
        <v>1</v>
      </c>
      <c r="AC333" s="5">
        <f>SUMPRODUCT(Table13[[#This Row],[SibSp]:[Ones]],$R$4:$AA$4)</f>
        <v>-0.62603354187582994</v>
      </c>
      <c r="AD333" s="5">
        <f>SUMPRODUCT(Table13[[#This Row],[SibSp]:[Ones]],$R$5:$AA$5)</f>
        <v>0.20264936388400134</v>
      </c>
      <c r="AE333" s="5">
        <f>SUMPRODUCT(Table13[[#This Row],[SibSp]:[Ones]],$R$6:$AA$6)</f>
        <v>-1.0727397535229073</v>
      </c>
      <c r="AF333" s="6">
        <f>IF(AC333&lt;0,0,AC333)</f>
        <v>0</v>
      </c>
      <c r="AG333" s="6">
        <f>IF(AD333&lt;0,0,AD333)</f>
        <v>0.20264936388400134</v>
      </c>
      <c r="AH333" s="5">
        <f t="shared" si="10"/>
        <v>0</v>
      </c>
      <c r="AI333" s="6">
        <f t="shared" si="11"/>
        <v>0.20264936388400134</v>
      </c>
      <c r="AJ333" s="6">
        <f>(Table134[[#This Row],[Survived]]-AI333)^2</f>
        <v>4.1066764682590386E-2</v>
      </c>
    </row>
    <row r="334" spans="1:36" x14ac:dyDescent="0.2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Table134[[#This Row],[Age]]/$E$1</f>
        <v>0.41249999999999998</v>
      </c>
      <c r="J334" s="6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>
        <f>IF(Table134[[#This Row],[Sex]]="male",1,0)</f>
        <v>0</v>
      </c>
      <c r="P334">
        <v>1</v>
      </c>
      <c r="AC334" s="5">
        <f>SUMPRODUCT(Table13[[#This Row],[SibSp]:[Ones]],$R$4:$AA$4)</f>
        <v>0.47097282773097249</v>
      </c>
      <c r="AD334" s="5">
        <f>SUMPRODUCT(Table13[[#This Row],[SibSp]:[Ones]],$R$5:$AA$5)</f>
        <v>0.53798351163832447</v>
      </c>
      <c r="AE334" s="5">
        <f>SUMPRODUCT(Table13[[#This Row],[SibSp]:[Ones]],$R$6:$AA$6)</f>
        <v>-0.78859928850519834</v>
      </c>
      <c r="AF334" s="6">
        <f>IF(AC334&lt;0,0,AC334)</f>
        <v>0.47097282773097249</v>
      </c>
      <c r="AG334" s="6">
        <f>IF(AD334&lt;0,0,AD334)</f>
        <v>0.53798351163832447</v>
      </c>
      <c r="AH334" s="5">
        <f t="shared" si="10"/>
        <v>0</v>
      </c>
      <c r="AI334" s="6">
        <f t="shared" si="11"/>
        <v>1.0089563393692971</v>
      </c>
      <c r="AJ334" s="6">
        <f>(Table134[[#This Row],[Survived]]-AI334)^2</f>
        <v>8.0216014898020689E-5</v>
      </c>
    </row>
    <row r="335" spans="1:36" x14ac:dyDescent="0.2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Table134[[#This Row],[Age]]/$E$1</f>
        <v>0.55000000000000004</v>
      </c>
      <c r="J335" s="6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>
        <f>IF(Table134[[#This Row],[Sex]]="male",1,0)</f>
        <v>1</v>
      </c>
      <c r="P335">
        <v>1</v>
      </c>
      <c r="AC335" s="5">
        <f>SUMPRODUCT(Table13[[#This Row],[SibSp]:[Ones]],$R$4:$AA$4)</f>
        <v>-0.40667177825709472</v>
      </c>
      <c r="AD335" s="5">
        <f>SUMPRODUCT(Table13[[#This Row],[SibSp]:[Ones]],$R$5:$AA$5)</f>
        <v>-7.8996368270983441E-2</v>
      </c>
      <c r="AE335" s="5">
        <f>SUMPRODUCT(Table13[[#This Row],[SibSp]:[Ones]],$R$6:$AA$6)</f>
        <v>-1.1020862089230488</v>
      </c>
      <c r="AF335" s="6">
        <f>IF(AC335&lt;0,0,AC335)</f>
        <v>0</v>
      </c>
      <c r="AG335" s="6">
        <f>IF(AD335&lt;0,0,AD335)</f>
        <v>0</v>
      </c>
      <c r="AH335" s="5">
        <f t="shared" si="10"/>
        <v>0</v>
      </c>
      <c r="AI335" s="6">
        <f t="shared" si="11"/>
        <v>0</v>
      </c>
      <c r="AJ335" s="6">
        <f>(Table134[[#This Row],[Survived]]-AI335)^2</f>
        <v>1</v>
      </c>
    </row>
    <row r="336" spans="1:36" x14ac:dyDescent="0.2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Table134[[#This Row],[Age]]/$E$1</f>
        <v>0.42499999999999999</v>
      </c>
      <c r="J336" s="6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>
        <f>IF(Table134[[#This Row],[Sex]]="male",1,0)</f>
        <v>0</v>
      </c>
      <c r="P336">
        <v>1</v>
      </c>
      <c r="AC336" s="5">
        <f>SUMPRODUCT(Table13[[#This Row],[SibSp]:[Ones]],$R$4:$AA$4)</f>
        <v>0.60517498265821268</v>
      </c>
      <c r="AD336" s="5">
        <f>SUMPRODUCT(Table13[[#This Row],[SibSp]:[Ones]],$R$5:$AA$5)</f>
        <v>0.22318403380766749</v>
      </c>
      <c r="AE336" s="5">
        <f>SUMPRODUCT(Table13[[#This Row],[SibSp]:[Ones]],$R$6:$AA$6)</f>
        <v>-6.7427175346566573E-2</v>
      </c>
      <c r="AF336" s="6">
        <f>IF(AC336&lt;0,0,AC336)</f>
        <v>0.60517498265821268</v>
      </c>
      <c r="AG336" s="6">
        <f>IF(AD336&lt;0,0,AD336)</f>
        <v>0.22318403380766749</v>
      </c>
      <c r="AH336" s="5">
        <f t="shared" si="10"/>
        <v>0</v>
      </c>
      <c r="AI336" s="6">
        <f t="shared" si="11"/>
        <v>0.82835901646588017</v>
      </c>
      <c r="AJ336" s="6">
        <f>(Table134[[#This Row],[Survived]]-AI336)^2</f>
        <v>2.9460627228559993E-2</v>
      </c>
    </row>
    <row r="337" spans="1:36" x14ac:dyDescent="0.2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Table134[[#This Row],[Age]]/$E$1</f>
        <v>0.22500000000000001</v>
      </c>
      <c r="J337" s="6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>
        <f>IF(Table134[[#This Row],[Sex]]="male",1,0)</f>
        <v>0</v>
      </c>
      <c r="P337">
        <v>1</v>
      </c>
      <c r="AC337" s="5">
        <f>SUMPRODUCT(Table13[[#This Row],[SibSp]:[Ones]],$R$4:$AA$4)</f>
        <v>0.41566823177290241</v>
      </c>
      <c r="AD337" s="5">
        <f>SUMPRODUCT(Table13[[#This Row],[SibSp]:[Ones]],$R$5:$AA$5)</f>
        <v>0.48167079266249224</v>
      </c>
      <c r="AE337" s="5">
        <f>SUMPRODUCT(Table13[[#This Row],[SibSp]:[Ones]],$R$6:$AA$6)</f>
        <v>0.13350645835617619</v>
      </c>
      <c r="AF337" s="6">
        <f>IF(AC337&lt;0,0,AC337)</f>
        <v>0.41566823177290241</v>
      </c>
      <c r="AG337" s="6">
        <f>IF(AD337&lt;0,0,AD337)</f>
        <v>0.48167079266249224</v>
      </c>
      <c r="AH337" s="5">
        <f t="shared" si="10"/>
        <v>0.13350645835617619</v>
      </c>
      <c r="AI337" s="6">
        <f t="shared" si="11"/>
        <v>1.030845482791571</v>
      </c>
      <c r="AJ337" s="6">
        <f>(Table134[[#This Row],[Survived]]-AI337)^2</f>
        <v>9.5144380864509994E-4</v>
      </c>
    </row>
    <row r="338" spans="1:36" x14ac:dyDescent="0.2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Table134[[#This Row],[Age]]/$E$1</f>
        <v>0.375</v>
      </c>
      <c r="J338" s="6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>
        <f>IF(Table134[[#This Row],[Sex]]="male",1,0)</f>
        <v>1</v>
      </c>
      <c r="P338">
        <v>1</v>
      </c>
      <c r="AC338" s="5">
        <f>SUMPRODUCT(Table13[[#This Row],[SibSp]:[Ones]],$R$4:$AA$4)</f>
        <v>-0.12307988074229616</v>
      </c>
      <c r="AD338" s="5">
        <f>SUMPRODUCT(Table13[[#This Row],[SibSp]:[Ones]],$R$5:$AA$5)</f>
        <v>0.13053654443833207</v>
      </c>
      <c r="AE338" s="5">
        <f>SUMPRODUCT(Table13[[#This Row],[SibSp]:[Ones]],$R$6:$AA$6)</f>
        <v>-0.59971583920765759</v>
      </c>
      <c r="AF338" s="6">
        <f>IF(AC338&lt;0,0,AC338)</f>
        <v>0</v>
      </c>
      <c r="AG338" s="6">
        <f>IF(AD338&lt;0,0,AD338)</f>
        <v>0.13053654443833207</v>
      </c>
      <c r="AH338" s="5">
        <f t="shared" si="10"/>
        <v>0</v>
      </c>
      <c r="AI338" s="6">
        <f t="shared" si="11"/>
        <v>0.13053654443833207</v>
      </c>
      <c r="AJ338" s="6">
        <f>(Table134[[#This Row],[Survived]]-AI338)^2</f>
        <v>1.7039789433900644E-2</v>
      </c>
    </row>
    <row r="339" spans="1:36" x14ac:dyDescent="0.2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Table134[[#This Row],[Age]]/$E$1</f>
        <v>0.125</v>
      </c>
      <c r="J339" s="6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>
        <f>IF(Table134[[#This Row],[Sex]]="male",1,0)</f>
        <v>0</v>
      </c>
      <c r="P339">
        <v>1</v>
      </c>
      <c r="AC339" s="5">
        <f>SUMPRODUCT(Table13[[#This Row],[SibSp]:[Ones]],$R$4:$AA$4)</f>
        <v>-0.12626841175556824</v>
      </c>
      <c r="AD339" s="5">
        <f>SUMPRODUCT(Table13[[#This Row],[SibSp]:[Ones]],$R$5:$AA$5)</f>
        <v>0.57952023247437789</v>
      </c>
      <c r="AE339" s="5">
        <f>SUMPRODUCT(Table13[[#This Row],[SibSp]:[Ones]],$R$6:$AA$6)</f>
        <v>-0.61906117086328882</v>
      </c>
      <c r="AF339" s="6">
        <f>IF(AC339&lt;0,0,AC339)</f>
        <v>0</v>
      </c>
      <c r="AG339" s="6">
        <f>IF(AD339&lt;0,0,AD339)</f>
        <v>0.57952023247437789</v>
      </c>
      <c r="AH339" s="5">
        <f t="shared" si="10"/>
        <v>0</v>
      </c>
      <c r="AI339" s="6">
        <f t="shared" si="11"/>
        <v>0.57952023247437789</v>
      </c>
      <c r="AJ339" s="6">
        <f>(Table134[[#This Row],[Survived]]-AI339)^2</f>
        <v>0.33584369984715701</v>
      </c>
    </row>
    <row r="340" spans="1:36" x14ac:dyDescent="0.2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Table134[[#This Row],[Age]]/$E$1</f>
        <v>0.26250000000000001</v>
      </c>
      <c r="J340" s="6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>
        <f>IF(Table134[[#This Row],[Sex]]="male",1,0)</f>
        <v>1</v>
      </c>
      <c r="P340">
        <v>1</v>
      </c>
      <c r="AC340" s="5">
        <f>SUMPRODUCT(Table13[[#This Row],[SibSp]:[Ones]],$R$4:$AA$4)</f>
        <v>-0.56566320119071867</v>
      </c>
      <c r="AD340" s="5">
        <f>SUMPRODUCT(Table13[[#This Row],[SibSp]:[Ones]],$R$5:$AA$5)</f>
        <v>0.16943335966174394</v>
      </c>
      <c r="AE340" s="5">
        <f>SUMPRODUCT(Table13[[#This Row],[SibSp]:[Ones]],$R$6:$AA$6)</f>
        <v>-1.138026032767645</v>
      </c>
      <c r="AF340" s="6">
        <f>IF(AC340&lt;0,0,AC340)</f>
        <v>0</v>
      </c>
      <c r="AG340" s="6">
        <f>IF(AD340&lt;0,0,AD340)</f>
        <v>0.16943335966174394</v>
      </c>
      <c r="AH340" s="5">
        <f t="shared" si="10"/>
        <v>0</v>
      </c>
      <c r="AI340" s="6">
        <f t="shared" si="11"/>
        <v>0.16943335966174394</v>
      </c>
      <c r="AJ340" s="6">
        <f>(Table134[[#This Row],[Survived]]-AI340)^2</f>
        <v>2.870766336626588E-2</v>
      </c>
    </row>
    <row r="341" spans="1:36" x14ac:dyDescent="0.2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Table134[[#This Row],[Age]]/$E$1</f>
        <v>0.36249999999999999</v>
      </c>
      <c r="J341" s="6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>
        <f>IF(Table134[[#This Row],[Sex]]="male",1,0)</f>
        <v>1</v>
      </c>
      <c r="P341">
        <v>1</v>
      </c>
      <c r="AC341" s="5">
        <f>SUMPRODUCT(Table13[[#This Row],[SibSp]:[Ones]],$R$4:$AA$4)</f>
        <v>-0.54998446982436999</v>
      </c>
      <c r="AD341" s="5">
        <f>SUMPRODUCT(Table13[[#This Row],[SibSp]:[Ones]],$R$5:$AA$5)</f>
        <v>0.10488185829646846</v>
      </c>
      <c r="AE341" s="5">
        <f>SUMPRODUCT(Table13[[#This Row],[SibSp]:[Ones]],$R$6:$AA$6)</f>
        <v>-1.0843848346296183</v>
      </c>
      <c r="AF341" s="6">
        <f>IF(AC341&lt;0,0,AC341)</f>
        <v>0</v>
      </c>
      <c r="AG341" s="6">
        <f>IF(AD341&lt;0,0,AD341)</f>
        <v>0.10488185829646846</v>
      </c>
      <c r="AH341" s="5">
        <f t="shared" si="10"/>
        <v>0</v>
      </c>
      <c r="AI341" s="6">
        <f t="shared" si="11"/>
        <v>0.10488185829646846</v>
      </c>
      <c r="AJ341" s="6">
        <f>(Table134[[#This Row],[Survived]]-AI341)^2</f>
        <v>1.100020419972049E-2</v>
      </c>
    </row>
    <row r="342" spans="1:36" x14ac:dyDescent="0.2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Table134[[#This Row],[Age]]/$E$1</f>
        <v>0.35</v>
      </c>
      <c r="J342" s="6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>
        <f>IF(Table134[[#This Row],[Sex]]="male",1,0)</f>
        <v>0</v>
      </c>
      <c r="P342">
        <v>1</v>
      </c>
      <c r="AC342" s="5">
        <f>SUMPRODUCT(Table13[[#This Row],[SibSp]:[Ones]],$R$4:$AA$4)</f>
        <v>0.14523187493744605</v>
      </c>
      <c r="AD342" s="5">
        <f>SUMPRODUCT(Table13[[#This Row],[SibSp]:[Ones]],$R$5:$AA$5)</f>
        <v>0.24728949938672129</v>
      </c>
      <c r="AE342" s="5">
        <f>SUMPRODUCT(Table13[[#This Row],[SibSp]:[Ones]],$R$6:$AA$6)</f>
        <v>-0.46170461104798777</v>
      </c>
      <c r="AF342" s="6">
        <f>IF(AC342&lt;0,0,AC342)</f>
        <v>0.14523187493744605</v>
      </c>
      <c r="AG342" s="6">
        <f>IF(AD342&lt;0,0,AD342)</f>
        <v>0.24728949938672129</v>
      </c>
      <c r="AH342" s="5">
        <f t="shared" si="10"/>
        <v>0</v>
      </c>
      <c r="AI342" s="6">
        <f t="shared" si="11"/>
        <v>0.39252137432416734</v>
      </c>
      <c r="AJ342" s="6">
        <f>(Table134[[#This Row],[Survived]]-AI342)^2</f>
        <v>0.1540730293013331</v>
      </c>
    </row>
    <row r="343" spans="1:36" x14ac:dyDescent="0.2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Table134[[#This Row],[Age]]/$E$1</f>
        <v>0.22500000000000001</v>
      </c>
      <c r="J343" s="6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>
        <f>IF(Table134[[#This Row],[Sex]]="male",1,0)</f>
        <v>1</v>
      </c>
      <c r="P343">
        <v>1</v>
      </c>
      <c r="AC343" s="5">
        <f>SUMPRODUCT(Table13[[#This Row],[SibSp]:[Ones]],$R$4:$AA$4)</f>
        <v>-0.70923751335674723</v>
      </c>
      <c r="AD343" s="5">
        <f>SUMPRODUCT(Table13[[#This Row],[SibSp]:[Ones]],$R$5:$AA$5)</f>
        <v>0.20600790526769353</v>
      </c>
      <c r="AE343" s="5">
        <f>SUMPRODUCT(Table13[[#This Row],[SibSp]:[Ones]],$R$6:$AA$6)</f>
        <v>-1.0119290082044017</v>
      </c>
      <c r="AF343" s="6">
        <f>IF(AC343&lt;0,0,AC343)</f>
        <v>0</v>
      </c>
      <c r="AG343" s="6">
        <f>IF(AD343&lt;0,0,AD343)</f>
        <v>0.20600790526769353</v>
      </c>
      <c r="AH343" s="5">
        <f t="shared" si="10"/>
        <v>0</v>
      </c>
      <c r="AI343" s="6">
        <f t="shared" si="11"/>
        <v>0.20600790526769353</v>
      </c>
      <c r="AJ343" s="6">
        <f>(Table134[[#This Row],[Survived]]-AI343)^2</f>
        <v>4.2439257032782993E-2</v>
      </c>
    </row>
    <row r="344" spans="1:36" x14ac:dyDescent="0.2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Table134[[#This Row],[Age]]/$E$1</f>
        <v>0.35</v>
      </c>
      <c r="J344" s="6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>
        <f>IF(Table134[[#This Row],[Sex]]="male",1,0)</f>
        <v>0</v>
      </c>
      <c r="P344">
        <v>1</v>
      </c>
      <c r="AC344" s="5">
        <f>SUMPRODUCT(Table13[[#This Row],[SibSp]:[Ones]],$R$4:$AA$4)</f>
        <v>0.60288469683211698</v>
      </c>
      <c r="AD344" s="5">
        <f>SUMPRODUCT(Table13[[#This Row],[SibSp]:[Ones]],$R$5:$AA$5)</f>
        <v>0.27487596196937325</v>
      </c>
      <c r="AE344" s="5">
        <f>SUMPRODUCT(Table13[[#This Row],[SibSp]:[Ones]],$R$6:$AA$6)</f>
        <v>-0.12584525091572057</v>
      </c>
      <c r="AF344" s="6">
        <f>IF(AC344&lt;0,0,AC344)</f>
        <v>0.60288469683211698</v>
      </c>
      <c r="AG344" s="6">
        <f>IF(AD344&lt;0,0,AD344)</f>
        <v>0.27487596196937325</v>
      </c>
      <c r="AH344" s="5">
        <f t="shared" si="10"/>
        <v>0</v>
      </c>
      <c r="AI344" s="6">
        <f t="shared" si="11"/>
        <v>0.87776065880149023</v>
      </c>
      <c r="AJ344" s="6">
        <f>(Table134[[#This Row],[Survived]]-AI344)^2</f>
        <v>1.4942456536645686E-2</v>
      </c>
    </row>
    <row r="345" spans="1:36" x14ac:dyDescent="0.2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Table134[[#This Row],[Age]]/$E$1</f>
        <v>0.23749999999999999</v>
      </c>
      <c r="J345" s="6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>
        <f>IF(Table134[[#This Row],[Sex]]="male",1,0)</f>
        <v>0</v>
      </c>
      <c r="P345">
        <v>1</v>
      </c>
      <c r="AC345" s="5">
        <f>SUMPRODUCT(Table13[[#This Row],[SibSp]:[Ones]],$R$4:$AA$4)</f>
        <v>0.48533681153451497</v>
      </c>
      <c r="AD345" s="5">
        <f>SUMPRODUCT(Table13[[#This Row],[SibSp]:[Ones]],$R$5:$AA$5)</f>
        <v>0.4647987218568046</v>
      </c>
      <c r="AE345" s="5">
        <f>SUMPRODUCT(Table13[[#This Row],[SibSp]:[Ones]],$R$6:$AA$6)</f>
        <v>-0.28516693628908746</v>
      </c>
      <c r="AF345" s="6">
        <f>IF(AC345&lt;0,0,AC345)</f>
        <v>0.48533681153451497</v>
      </c>
      <c r="AG345" s="6">
        <f>IF(AD345&lt;0,0,AD345)</f>
        <v>0.4647987218568046</v>
      </c>
      <c r="AH345" s="5">
        <f t="shared" si="10"/>
        <v>0</v>
      </c>
      <c r="AI345" s="6">
        <f t="shared" si="11"/>
        <v>0.95013553339131951</v>
      </c>
      <c r="AJ345" s="6">
        <f>(Table134[[#This Row],[Survived]]-AI345)^2</f>
        <v>2.4864650301682119E-3</v>
      </c>
    </row>
    <row r="346" spans="1:36" x14ac:dyDescent="0.2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Table134[[#This Row],[Age]]/$E$1</f>
        <v>0.4</v>
      </c>
      <c r="J346" s="6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>
        <f>IF(Table134[[#This Row],[Sex]]="male",1,0)</f>
        <v>1</v>
      </c>
      <c r="P346">
        <v>1</v>
      </c>
      <c r="AC346" s="5">
        <f>SUMPRODUCT(Table13[[#This Row],[SibSp]:[Ones]],$R$4:$AA$4)</f>
        <v>-0.52217053563728388</v>
      </c>
      <c r="AD346" s="5">
        <f>SUMPRODUCT(Table13[[#This Row],[SibSp]:[Ones]],$R$5:$AA$5)</f>
        <v>6.8770505162654705E-2</v>
      </c>
      <c r="AE346" s="5">
        <f>SUMPRODUCT(Table13[[#This Row],[SibSp]:[Ones]],$R$6:$AA$6)</f>
        <v>-1.0927919066068574</v>
      </c>
      <c r="AF346" s="6">
        <f>IF(AC346&lt;0,0,AC346)</f>
        <v>0</v>
      </c>
      <c r="AG346" s="6">
        <f>IF(AD346&lt;0,0,AD346)</f>
        <v>6.8770505162654705E-2</v>
      </c>
      <c r="AH346" s="5">
        <f t="shared" si="10"/>
        <v>0</v>
      </c>
      <c r="AI346" s="6">
        <f t="shared" si="11"/>
        <v>6.8770505162654705E-2</v>
      </c>
      <c r="AJ346" s="6">
        <f>(Table134[[#This Row],[Survived]]-AI346)^2</f>
        <v>0.86718837205501731</v>
      </c>
    </row>
    <row r="347" spans="1:36" x14ac:dyDescent="0.2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Table134[[#This Row],[Age]]/$E$1</f>
        <v>0.35</v>
      </c>
      <c r="J347" s="6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>
        <f>IF(Table134[[#This Row],[Sex]]="male",1,0)</f>
        <v>1</v>
      </c>
      <c r="P347">
        <v>1</v>
      </c>
      <c r="AC347" s="5">
        <f>SUMPRODUCT(Table13[[#This Row],[SibSp]:[Ones]],$R$4:$AA$4)</f>
        <v>-0.3573303753980675</v>
      </c>
      <c r="AD347" s="5">
        <f>SUMPRODUCT(Table13[[#This Row],[SibSp]:[Ones]],$R$5:$AA$5)</f>
        <v>0.49316948619582024</v>
      </c>
      <c r="AE347" s="5">
        <f>SUMPRODUCT(Table13[[#This Row],[SibSp]:[Ones]],$R$6:$AA$6)</f>
        <v>-1.0460569966166575</v>
      </c>
      <c r="AF347" s="6">
        <f>IF(AC347&lt;0,0,AC347)</f>
        <v>0</v>
      </c>
      <c r="AG347" s="6">
        <f>IF(AD347&lt;0,0,AD347)</f>
        <v>0.49316948619582024</v>
      </c>
      <c r="AH347" s="5">
        <f t="shared" si="10"/>
        <v>0</v>
      </c>
      <c r="AI347" s="6">
        <f t="shared" si="11"/>
        <v>0.49316948619582024</v>
      </c>
      <c r="AJ347" s="6">
        <f>(Table134[[#This Row],[Survived]]-AI347)^2</f>
        <v>0.25687716972300884</v>
      </c>
    </row>
    <row r="348" spans="1:36" x14ac:dyDescent="0.2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Table134[[#This Row],[Age]]/$E$1</f>
        <v>0.52500000000000002</v>
      </c>
      <c r="J348" s="6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>
        <f>IF(Table134[[#This Row],[Sex]]="male",1,0)</f>
        <v>0</v>
      </c>
      <c r="P348">
        <v>1</v>
      </c>
      <c r="AC348" s="5">
        <f>SUMPRODUCT(Table13[[#This Row],[SibSp]:[Ones]],$R$4:$AA$4)</f>
        <v>0.73688499910102401</v>
      </c>
      <c r="AD348" s="5">
        <f>SUMPRODUCT(Table13[[#This Row],[SibSp]:[Ones]],$R$5:$AA$5)</f>
        <v>0.10306700913112266</v>
      </c>
      <c r="AE348" s="5">
        <f>SUMPRODUCT(Table13[[#This Row],[SibSp]:[Ones]],$R$6:$AA$6)</f>
        <v>-0.14097985219433623</v>
      </c>
      <c r="AF348" s="6">
        <f>IF(AC348&lt;0,0,AC348)</f>
        <v>0.73688499910102401</v>
      </c>
      <c r="AG348" s="6">
        <f>IF(AD348&lt;0,0,AD348)</f>
        <v>0.10306700913112266</v>
      </c>
      <c r="AH348" s="5">
        <f t="shared" si="10"/>
        <v>0</v>
      </c>
      <c r="AI348" s="6">
        <f t="shared" si="11"/>
        <v>0.83995200823214666</v>
      </c>
      <c r="AJ348" s="6">
        <f>(Table134[[#This Row],[Survived]]-AI348)^2</f>
        <v>2.5615359668922848E-2</v>
      </c>
    </row>
    <row r="349" spans="1:36" x14ac:dyDescent="0.2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Table134[[#This Row],[Age]]/$E$1</f>
        <v>0.21249999999999999</v>
      </c>
      <c r="J349" s="6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>
        <f>IF(Table134[[#This Row],[Sex]]="male",1,0)</f>
        <v>1</v>
      </c>
      <c r="P349">
        <v>1</v>
      </c>
      <c r="AC349" s="5">
        <f>SUMPRODUCT(Table13[[#This Row],[SibSp]:[Ones]],$R$4:$AA$4)</f>
        <v>-0.66077046016397467</v>
      </c>
      <c r="AD349" s="5">
        <f>SUMPRODUCT(Table13[[#This Row],[SibSp]:[Ones]],$R$5:$AA$5)</f>
        <v>0.2489595506474106</v>
      </c>
      <c r="AE349" s="5">
        <f>SUMPRODUCT(Table13[[#This Row],[SibSp]:[Ones]],$R$6:$AA$6)</f>
        <v>-1.0480625220306277</v>
      </c>
      <c r="AF349" s="6">
        <f>IF(AC349&lt;0,0,AC349)</f>
        <v>0</v>
      </c>
      <c r="AG349" s="6">
        <f>IF(AD349&lt;0,0,AD349)</f>
        <v>0.2489595506474106</v>
      </c>
      <c r="AH349" s="5">
        <f t="shared" si="10"/>
        <v>0</v>
      </c>
      <c r="AI349" s="6">
        <f t="shared" si="11"/>
        <v>0.2489595506474106</v>
      </c>
      <c r="AJ349" s="6">
        <f>(Table134[[#This Row],[Survived]]-AI349)^2</f>
        <v>6.1980857858560605E-2</v>
      </c>
    </row>
    <row r="350" spans="1:36" x14ac:dyDescent="0.2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Table134[[#This Row],[Age]]/$E$1</f>
        <v>0.625</v>
      </c>
      <c r="J350" s="6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>
        <f>IF(Table134[[#This Row],[Sex]]="male",1,0)</f>
        <v>1</v>
      </c>
      <c r="P350">
        <v>1</v>
      </c>
      <c r="AC350" s="5">
        <f>SUMPRODUCT(Table13[[#This Row],[SibSp]:[Ones]],$R$4:$AA$4)</f>
        <v>-0.14879885658054981</v>
      </c>
      <c r="AD350" s="5">
        <f>SUMPRODUCT(Table13[[#This Row],[SibSp]:[Ones]],$R$5:$AA$5)</f>
        <v>0.16989095055895009</v>
      </c>
      <c r="AE350" s="5">
        <f>SUMPRODUCT(Table13[[#This Row],[SibSp]:[Ones]],$R$6:$AA$6)</f>
        <v>-1.0925992654816956</v>
      </c>
      <c r="AF350" s="6">
        <f>IF(AC350&lt;0,0,AC350)</f>
        <v>0</v>
      </c>
      <c r="AG350" s="6">
        <f>IF(AD350&lt;0,0,AD350)</f>
        <v>0.16989095055895009</v>
      </c>
      <c r="AH350" s="5">
        <f t="shared" si="10"/>
        <v>0</v>
      </c>
      <c r="AI350" s="6">
        <f t="shared" si="11"/>
        <v>0.16989095055895009</v>
      </c>
      <c r="AJ350" s="6">
        <f>(Table134[[#This Row],[Survived]]-AI350)^2</f>
        <v>2.8862935081823624E-2</v>
      </c>
    </row>
    <row r="351" spans="1:36" x14ac:dyDescent="0.2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Table134[[#This Row],[Age]]/$E$1</f>
        <v>0.17499999999999999</v>
      </c>
      <c r="J351" s="6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>
        <f>IF(Table134[[#This Row],[Sex]]="male",1,0)</f>
        <v>0</v>
      </c>
      <c r="P351">
        <v>1</v>
      </c>
      <c r="AC351" s="5">
        <f>SUMPRODUCT(Table13[[#This Row],[SibSp]:[Ones]],$R$4:$AA$4)</f>
        <v>0.12544263163327396</v>
      </c>
      <c r="AD351" s="5">
        <f>SUMPRODUCT(Table13[[#This Row],[SibSp]:[Ones]],$R$5:$AA$5)</f>
        <v>0.84279006888479546</v>
      </c>
      <c r="AE351" s="5">
        <f>SUMPRODUCT(Table13[[#This Row],[SibSp]:[Ones]],$R$6:$AA$6)</f>
        <v>-0.53296517776455143</v>
      </c>
      <c r="AF351" s="6">
        <f>IF(AC351&lt;0,0,AC351)</f>
        <v>0.12544263163327396</v>
      </c>
      <c r="AG351" s="6">
        <f>IF(AD351&lt;0,0,AD351)</f>
        <v>0.84279006888479546</v>
      </c>
      <c r="AH351" s="5">
        <f t="shared" si="10"/>
        <v>0</v>
      </c>
      <c r="AI351" s="6">
        <f t="shared" si="11"/>
        <v>0.96823270051806942</v>
      </c>
      <c r="AJ351" s="6">
        <f>(Table134[[#This Row],[Survived]]-AI351)^2</f>
        <v>1.0091613163746667E-3</v>
      </c>
    </row>
    <row r="352" spans="1:36" x14ac:dyDescent="0.2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Table134[[#This Row],[Age]]/$E$1</f>
        <v>0.26250000000000001</v>
      </c>
      <c r="J352" s="6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>
        <f>IF(Table134[[#This Row],[Sex]]="male",1,0)</f>
        <v>0</v>
      </c>
      <c r="P352">
        <v>1</v>
      </c>
      <c r="AC352" s="5">
        <f>SUMPRODUCT(Table13[[#This Row],[SibSp]:[Ones]],$R$4:$AA$4)</f>
        <v>2.6095973004449824E-2</v>
      </c>
      <c r="AD352" s="5">
        <f>SUMPRODUCT(Table13[[#This Row],[SibSp]:[Ones]],$R$5:$AA$5)</f>
        <v>0.29789368991310278</v>
      </c>
      <c r="AE352" s="5">
        <f>SUMPRODUCT(Table13[[#This Row],[SibSp]:[Ones]],$R$6:$AA$6)</f>
        <v>-0.38307010286332827</v>
      </c>
      <c r="AF352" s="6">
        <f>IF(AC352&lt;0,0,AC352)</f>
        <v>2.6095973004449824E-2</v>
      </c>
      <c r="AG352" s="6">
        <f>IF(AD352&lt;0,0,AD352)</f>
        <v>0.29789368991310278</v>
      </c>
      <c r="AH352" s="5">
        <f t="shared" si="10"/>
        <v>0</v>
      </c>
      <c r="AI352" s="6">
        <f t="shared" si="11"/>
        <v>0.3239896629175526</v>
      </c>
      <c r="AJ352" s="6">
        <f>(Table134[[#This Row],[Survived]]-AI352)^2</f>
        <v>0.10496930167742936</v>
      </c>
    </row>
    <row r="353" spans="1:36" x14ac:dyDescent="0.2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Table134[[#This Row],[Age]]/$E$1</f>
        <v>0.3</v>
      </c>
      <c r="J353" s="6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>
        <f>IF(Table134[[#This Row],[Sex]]="male",1,0)</f>
        <v>0</v>
      </c>
      <c r="P353">
        <v>1</v>
      </c>
      <c r="AC353" s="5">
        <f>SUMPRODUCT(Table13[[#This Row],[SibSp]:[Ones]],$R$4:$AA$4)</f>
        <v>0.47484788530711619</v>
      </c>
      <c r="AD353" s="5">
        <f>SUMPRODUCT(Table13[[#This Row],[SibSp]:[Ones]],$R$5:$AA$5)</f>
        <v>0.27566501459265463</v>
      </c>
      <c r="AE353" s="5">
        <f>SUMPRODUCT(Table13[[#This Row],[SibSp]:[Ones]],$R$6:$AA$6)</f>
        <v>0.49607339147213725</v>
      </c>
      <c r="AF353" s="6">
        <f>IF(AC353&lt;0,0,AC353)</f>
        <v>0.47484788530711619</v>
      </c>
      <c r="AG353" s="6">
        <f>IF(AD353&lt;0,0,AD353)</f>
        <v>0.27566501459265463</v>
      </c>
      <c r="AH353" s="5">
        <f t="shared" si="10"/>
        <v>0.49607339147213725</v>
      </c>
      <c r="AI353" s="6">
        <f t="shared" si="11"/>
        <v>1.2465862913719081</v>
      </c>
      <c r="AJ353" s="6">
        <f>(Table134[[#This Row],[Survived]]-AI353)^2</f>
        <v>6.080479909255157E-2</v>
      </c>
    </row>
    <row r="354" spans="1:36" x14ac:dyDescent="0.2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Table134[[#This Row],[Age]]/$E$1</f>
        <v>0.8</v>
      </c>
      <c r="J354" s="6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>
        <f>IF(Table134[[#This Row],[Sex]]="male",1,0)</f>
        <v>1</v>
      </c>
      <c r="P354">
        <v>1</v>
      </c>
      <c r="AC354" s="5">
        <f>SUMPRODUCT(Table13[[#This Row],[SibSp]:[Ones]],$R$4:$AA$4)</f>
        <v>-0.26633163297091916</v>
      </c>
      <c r="AD354" s="5">
        <f>SUMPRODUCT(Table13[[#This Row],[SibSp]:[Ones]],$R$5:$AA$5)</f>
        <v>0.11009478474884438</v>
      </c>
      <c r="AE354" s="5">
        <f>SUMPRODUCT(Table13[[#This Row],[SibSp]:[Ones]],$R$6:$AA$6)</f>
        <v>-1.0257854112717837</v>
      </c>
      <c r="AF354" s="6">
        <f>IF(AC354&lt;0,0,AC354)</f>
        <v>0</v>
      </c>
      <c r="AG354" s="6">
        <f>IF(AD354&lt;0,0,AD354)</f>
        <v>0.11009478474884438</v>
      </c>
      <c r="AH354" s="5">
        <f t="shared" si="10"/>
        <v>0</v>
      </c>
      <c r="AI354" s="6">
        <f t="shared" si="11"/>
        <v>0.11009478474884438</v>
      </c>
      <c r="AJ354" s="6">
        <f>(Table134[[#This Row],[Survived]]-AI354)^2</f>
        <v>1.2120861628894376E-2</v>
      </c>
    </row>
    <row r="355" spans="1:36" x14ac:dyDescent="0.2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Table134[[#This Row],[Age]]/$E$1</f>
        <v>0.38750000000000001</v>
      </c>
      <c r="J355" s="6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>
        <f>IF(Table134[[#This Row],[Sex]]="male",1,0)</f>
        <v>1</v>
      </c>
      <c r="P355">
        <v>1</v>
      </c>
      <c r="AC355" s="5">
        <f>SUMPRODUCT(Table13[[#This Row],[SibSp]:[Ones]],$R$4:$AA$4)</f>
        <v>-0.10443758534480964</v>
      </c>
      <c r="AD355" s="5">
        <f>SUMPRODUCT(Table13[[#This Row],[SibSp]:[Ones]],$R$5:$AA$5)</f>
        <v>0.11116376667683114</v>
      </c>
      <c r="AE355" s="5">
        <f>SUMPRODUCT(Table13[[#This Row],[SibSp]:[Ones]],$R$6:$AA$6)</f>
        <v>-0.54877502404488099</v>
      </c>
      <c r="AF355" s="6">
        <f>IF(AC355&lt;0,0,AC355)</f>
        <v>0</v>
      </c>
      <c r="AG355" s="6">
        <f>IF(AD355&lt;0,0,AD355)</f>
        <v>0.11116376667683114</v>
      </c>
      <c r="AH355" s="5">
        <f t="shared" si="10"/>
        <v>0</v>
      </c>
      <c r="AI355" s="6">
        <f t="shared" si="11"/>
        <v>0.11116376667683114</v>
      </c>
      <c r="AJ355" s="6">
        <f>(Table134[[#This Row],[Survived]]-AI355)^2</f>
        <v>1.2357383021780955E-2</v>
      </c>
    </row>
    <row r="356" spans="1:36" x14ac:dyDescent="0.2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Table134[[#This Row],[Age]]/$E$1</f>
        <v>0.5625</v>
      </c>
      <c r="J356" s="6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>
        <f>IF(Table134[[#This Row],[Sex]]="male",1,0)</f>
        <v>0</v>
      </c>
      <c r="P356">
        <v>1</v>
      </c>
      <c r="AC356" s="5">
        <f>SUMPRODUCT(Table13[[#This Row],[SibSp]:[Ones]],$R$4:$AA$4)</f>
        <v>0.71998283686702147</v>
      </c>
      <c r="AD356" s="5">
        <f>SUMPRODUCT(Table13[[#This Row],[SibSp]:[Ones]],$R$5:$AA$5)</f>
        <v>8.0737485290249489E-2</v>
      </c>
      <c r="AE356" s="5">
        <f>SUMPRODUCT(Table13[[#This Row],[SibSp]:[Ones]],$R$6:$AA$6)</f>
        <v>-2.4709948799299289E-2</v>
      </c>
      <c r="AF356" s="6">
        <f>IF(AC356&lt;0,0,AC356)</f>
        <v>0.71998283686702147</v>
      </c>
      <c r="AG356" s="6">
        <f>IF(AD356&lt;0,0,AD356)</f>
        <v>8.0737485290249489E-2</v>
      </c>
      <c r="AH356" s="5">
        <f t="shared" si="10"/>
        <v>0</v>
      </c>
      <c r="AI356" s="6">
        <f t="shared" si="11"/>
        <v>0.80072032215727096</v>
      </c>
      <c r="AJ356" s="6">
        <f>(Table134[[#This Row],[Survived]]-AI356)^2</f>
        <v>3.9712390001101869E-2</v>
      </c>
    </row>
    <row r="357" spans="1:36" x14ac:dyDescent="0.2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Table134[[#This Row],[Age]]/$E$1</f>
        <v>0.25</v>
      </c>
      <c r="J357" s="6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>
        <f>IF(Table134[[#This Row],[Sex]]="male",1,0)</f>
        <v>1</v>
      </c>
      <c r="P357">
        <v>1</v>
      </c>
      <c r="AC357" s="5">
        <f>SUMPRODUCT(Table13[[#This Row],[SibSp]:[Ones]],$R$4:$AA$4)</f>
        <v>-0.64388077081100481</v>
      </c>
      <c r="AD357" s="5">
        <f>SUMPRODUCT(Table13[[#This Row],[SibSp]:[Ones]],$R$5:$AA$5)</f>
        <v>0.22139975905646547</v>
      </c>
      <c r="AE357" s="5">
        <f>SUMPRODUCT(Table13[[#This Row],[SibSp]:[Ones]],$R$6:$AA$6)</f>
        <v>-1.1191208133797639</v>
      </c>
      <c r="AF357" s="6">
        <f>IF(AC357&lt;0,0,AC357)</f>
        <v>0</v>
      </c>
      <c r="AG357" s="6">
        <f>IF(AD357&lt;0,0,AD357)</f>
        <v>0.22139975905646547</v>
      </c>
      <c r="AH357" s="5">
        <f t="shared" si="10"/>
        <v>0</v>
      </c>
      <c r="AI357" s="6">
        <f t="shared" si="11"/>
        <v>0.22139975905646547</v>
      </c>
      <c r="AJ357" s="6">
        <f>(Table134[[#This Row],[Survived]]-AI357)^2</f>
        <v>4.9017853310260963E-2</v>
      </c>
    </row>
    <row r="358" spans="1:36" x14ac:dyDescent="0.2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Table134[[#This Row],[Age]]/$E$1</f>
        <v>0.3125</v>
      </c>
      <c r="J358" s="6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>
        <f>IF(Table134[[#This Row],[Sex]]="male",1,0)</f>
        <v>1</v>
      </c>
      <c r="P358">
        <v>1</v>
      </c>
      <c r="AC358" s="5">
        <f>SUMPRODUCT(Table13[[#This Row],[SibSp]:[Ones]],$R$4:$AA$4)</f>
        <v>-0.55634290738855174</v>
      </c>
      <c r="AD358" s="5">
        <f>SUMPRODUCT(Table13[[#This Row],[SibSp]:[Ones]],$R$5:$AA$5)</f>
        <v>7.4086944295945201E-2</v>
      </c>
      <c r="AE358" s="5">
        <f>SUMPRODUCT(Table13[[#This Row],[SibSp]:[Ones]],$R$6:$AA$6)</f>
        <v>-0.90801285340717741</v>
      </c>
      <c r="AF358" s="6">
        <f>IF(AC358&lt;0,0,AC358)</f>
        <v>0</v>
      </c>
      <c r="AG358" s="6">
        <f>IF(AD358&lt;0,0,AD358)</f>
        <v>7.4086944295945201E-2</v>
      </c>
      <c r="AH358" s="5">
        <f t="shared" si="10"/>
        <v>0</v>
      </c>
      <c r="AI358" s="6">
        <f t="shared" si="11"/>
        <v>7.4086944295945201E-2</v>
      </c>
      <c r="AJ358" s="6">
        <f>(Table134[[#This Row],[Survived]]-AI358)^2</f>
        <v>5.488875315110487E-3</v>
      </c>
    </row>
    <row r="359" spans="1:36" x14ac:dyDescent="0.2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Table134[[#This Row],[Age]]/$E$1</f>
        <v>0.35</v>
      </c>
      <c r="J359" s="6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>
        <f>IF(Table134[[#This Row],[Sex]]="male",1,0)</f>
        <v>0</v>
      </c>
      <c r="P359">
        <v>1</v>
      </c>
      <c r="AC359" s="5">
        <f>SUMPRODUCT(Table13[[#This Row],[SibSp]:[Ones]],$R$4:$AA$4)</f>
        <v>0.6017657489006516</v>
      </c>
      <c r="AD359" s="5">
        <f>SUMPRODUCT(Table13[[#This Row],[SibSp]:[Ones]],$R$5:$AA$5)</f>
        <v>0.33064214403964159</v>
      </c>
      <c r="AE359" s="5">
        <f>SUMPRODUCT(Table13[[#This Row],[SibSp]:[Ones]],$R$6:$AA$6)</f>
        <v>-0.1212048951176133</v>
      </c>
      <c r="AF359" s="6">
        <f>IF(AC359&lt;0,0,AC359)</f>
        <v>0.6017657489006516</v>
      </c>
      <c r="AG359" s="6">
        <f>IF(AD359&lt;0,0,AD359)</f>
        <v>0.33064214403964159</v>
      </c>
      <c r="AH359" s="5">
        <f t="shared" si="10"/>
        <v>0</v>
      </c>
      <c r="AI359" s="6">
        <f t="shared" si="11"/>
        <v>0.93240789294029325</v>
      </c>
      <c r="AJ359" s="6">
        <f>(Table134[[#This Row],[Survived]]-AI359)^2</f>
        <v>4.5686929367708597E-3</v>
      </c>
    </row>
    <row r="360" spans="1:36" x14ac:dyDescent="0.2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Table134[[#This Row],[Age]]/$E$1</f>
        <v>0.05</v>
      </c>
      <c r="J360" s="6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>
        <f>IF(Table134[[#This Row],[Sex]]="male",1,0)</f>
        <v>1</v>
      </c>
      <c r="P360">
        <v>1</v>
      </c>
      <c r="AC360" s="5">
        <f>SUMPRODUCT(Table13[[#This Row],[SibSp]:[Ones]],$R$4:$AA$4)</f>
        <v>-0.72820425746849937</v>
      </c>
      <c r="AD360" s="5">
        <f>SUMPRODUCT(Table13[[#This Row],[SibSp]:[Ones]],$R$5:$AA$5)</f>
        <v>0.85575488088682972</v>
      </c>
      <c r="AE360" s="5">
        <f>SUMPRODUCT(Table13[[#This Row],[SibSp]:[Ones]],$R$6:$AA$6)</f>
        <v>-1.0674148998628554</v>
      </c>
      <c r="AF360" s="6">
        <f>IF(AC360&lt;0,0,AC360)</f>
        <v>0</v>
      </c>
      <c r="AG360" s="6">
        <f>IF(AD360&lt;0,0,AD360)</f>
        <v>0.85575488088682972</v>
      </c>
      <c r="AH360" s="5">
        <f t="shared" si="10"/>
        <v>0</v>
      </c>
      <c r="AI360" s="6">
        <f t="shared" si="11"/>
        <v>0.85575488088682972</v>
      </c>
      <c r="AJ360" s="6">
        <f>(Table134[[#This Row],[Survived]]-AI360)^2</f>
        <v>2.0806654387972683E-2</v>
      </c>
    </row>
    <row r="361" spans="1:36" x14ac:dyDescent="0.2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Table134[[#This Row],[Age]]/$E$1</f>
        <v>0.16250000000000001</v>
      </c>
      <c r="J361" s="6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>
        <f>IF(Table134[[#This Row],[Sex]]="male",1,0)</f>
        <v>0</v>
      </c>
      <c r="P361">
        <v>1</v>
      </c>
      <c r="AC361" s="5">
        <f>SUMPRODUCT(Table13[[#This Row],[SibSp]:[Ones]],$R$4:$AA$4)</f>
        <v>0.39541659624240144</v>
      </c>
      <c r="AD361" s="5">
        <f>SUMPRODUCT(Table13[[#This Row],[SibSp]:[Ones]],$R$5:$AA$5)</f>
        <v>0.54264348649158467</v>
      </c>
      <c r="AE361" s="5">
        <f>SUMPRODUCT(Table13[[#This Row],[SibSp]:[Ones]],$R$6:$AA$6)</f>
        <v>-8.3894969250106824E-2</v>
      </c>
      <c r="AF361" s="6">
        <f>IF(AC361&lt;0,0,AC361)</f>
        <v>0.39541659624240144</v>
      </c>
      <c r="AG361" s="6">
        <f>IF(AD361&lt;0,0,AD361)</f>
        <v>0.54264348649158467</v>
      </c>
      <c r="AH361" s="5">
        <f t="shared" si="10"/>
        <v>0</v>
      </c>
      <c r="AI361" s="6">
        <f t="shared" si="11"/>
        <v>0.93806008273398611</v>
      </c>
      <c r="AJ361" s="6">
        <f>(Table134[[#This Row],[Survived]]-AI361)^2</f>
        <v>3.8365533509206453E-3</v>
      </c>
    </row>
    <row r="362" spans="1:36" x14ac:dyDescent="0.2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Table134[[#This Row],[Age]]/$E$1</f>
        <v>0.42499999999999999</v>
      </c>
      <c r="J362" s="6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>
        <f>IF(Table134[[#This Row],[Sex]]="male",1,0)</f>
        <v>1</v>
      </c>
      <c r="P362">
        <v>1</v>
      </c>
      <c r="AC362" s="5">
        <f>SUMPRODUCT(Table13[[#This Row],[SibSp]:[Ones]],$R$4:$AA$4)</f>
        <v>-0.29990167442567867</v>
      </c>
      <c r="AD362" s="5">
        <f>SUMPRODUCT(Table13[[#This Row],[SibSp]:[Ones]],$R$5:$AA$5)</f>
        <v>0.41953707783657002</v>
      </c>
      <c r="AE362" s="5">
        <f>SUMPRODUCT(Table13[[#This Row],[SibSp]:[Ones]],$R$6:$AA$6)</f>
        <v>-1.0525432543074928</v>
      </c>
      <c r="AF362" s="6">
        <f>IF(AC362&lt;0,0,AC362)</f>
        <v>0</v>
      </c>
      <c r="AG362" s="6">
        <f>IF(AD362&lt;0,0,AD362)</f>
        <v>0.41953707783657002</v>
      </c>
      <c r="AH362" s="5">
        <f t="shared" si="10"/>
        <v>0</v>
      </c>
      <c r="AI362" s="6">
        <f t="shared" si="11"/>
        <v>0.41953707783657002</v>
      </c>
      <c r="AJ362" s="6">
        <f>(Table134[[#This Row],[Survived]]-AI362)^2</f>
        <v>0.33693720400650817</v>
      </c>
    </row>
    <row r="363" spans="1:36" x14ac:dyDescent="0.2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Table134[[#This Row],[Age]]/$E$1</f>
        <v>6.25E-2</v>
      </c>
      <c r="J363" s="6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>
        <f>IF(Table134[[#This Row],[Sex]]="male",1,0)</f>
        <v>0</v>
      </c>
      <c r="P363">
        <v>1</v>
      </c>
      <c r="AC363" s="5">
        <f>SUMPRODUCT(Table13[[#This Row],[SibSp]:[Ones]],$R$4:$AA$4)</f>
        <v>-0.18576186820757801</v>
      </c>
      <c r="AD363" s="5">
        <f>SUMPRODUCT(Table13[[#This Row],[SibSp]:[Ones]],$R$5:$AA$5)</f>
        <v>0.58290704106191582</v>
      </c>
      <c r="AE363" s="5">
        <f>SUMPRODUCT(Table13[[#This Row],[SibSp]:[Ones]],$R$6:$AA$6)</f>
        <v>-0.42618198144495845</v>
      </c>
      <c r="AF363" s="6">
        <f>IF(AC363&lt;0,0,AC363)</f>
        <v>0</v>
      </c>
      <c r="AG363" s="6">
        <f>IF(AD363&lt;0,0,AD363)</f>
        <v>0.58290704106191582</v>
      </c>
      <c r="AH363" s="5">
        <f t="shared" si="10"/>
        <v>0</v>
      </c>
      <c r="AI363" s="6">
        <f t="shared" si="11"/>
        <v>0.58290704106191582</v>
      </c>
      <c r="AJ363" s="6">
        <f>(Table134[[#This Row],[Survived]]-AI363)^2</f>
        <v>0.17396653639572637</v>
      </c>
    </row>
    <row r="364" spans="1:36" x14ac:dyDescent="0.2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Table134[[#This Row],[Age]]/$E$1</f>
        <v>0.65</v>
      </c>
      <c r="J364" s="6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>
        <f>IF(Table134[[#This Row],[Sex]]="male",1,0)</f>
        <v>1</v>
      </c>
      <c r="P364">
        <v>1</v>
      </c>
      <c r="AC364" s="5">
        <f>SUMPRODUCT(Table13[[#This Row],[SibSp]:[Ones]],$R$4:$AA$4)</f>
        <v>-0.13379398375859364</v>
      </c>
      <c r="AD364" s="5">
        <f>SUMPRODUCT(Table13[[#This Row],[SibSp]:[Ones]],$R$5:$AA$5)</f>
        <v>0.20347634932183833</v>
      </c>
      <c r="AE364" s="5">
        <f>SUMPRODUCT(Table13[[#This Row],[SibSp]:[Ones]],$R$6:$AA$6)</f>
        <v>-1.1074356035335644</v>
      </c>
      <c r="AF364" s="6">
        <f>IF(AC364&lt;0,0,AC364)</f>
        <v>0</v>
      </c>
      <c r="AG364" s="6">
        <f>IF(AD364&lt;0,0,AD364)</f>
        <v>0.20347634932183833</v>
      </c>
      <c r="AH364" s="5">
        <f t="shared" si="10"/>
        <v>0</v>
      </c>
      <c r="AI364" s="6">
        <f t="shared" si="11"/>
        <v>0.20347634932183833</v>
      </c>
      <c r="AJ364" s="6">
        <f>(Table134[[#This Row],[Survived]]-AI364)^2</f>
        <v>0.63444992608966611</v>
      </c>
    </row>
    <row r="365" spans="1:36" x14ac:dyDescent="0.2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Table134[[#This Row],[Age]]/$E$1</f>
        <v>0.45</v>
      </c>
      <c r="J365" s="6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>
        <f>IF(Table134[[#This Row],[Sex]]="male",1,0)</f>
        <v>1</v>
      </c>
      <c r="P365">
        <v>1</v>
      </c>
      <c r="AC365" s="5">
        <f>SUMPRODUCT(Table13[[#This Row],[SibSp]:[Ones]],$R$4:$AA$4)</f>
        <v>-0.15781116724626643</v>
      </c>
      <c r="AD365" s="5">
        <f>SUMPRODUCT(Table13[[#This Row],[SibSp]:[Ones]],$R$5:$AA$5)</f>
        <v>3.1712864748891123E-2</v>
      </c>
      <c r="AE365" s="5">
        <f>SUMPRODUCT(Table13[[#This Row],[SibSp]:[Ones]],$R$6:$AA$6)</f>
        <v>-0.38354980834047103</v>
      </c>
      <c r="AF365" s="6">
        <f>IF(AC365&lt;0,0,AC365)</f>
        <v>0</v>
      </c>
      <c r="AG365" s="6">
        <f>IF(AD365&lt;0,0,AD365)</f>
        <v>3.1712864748891123E-2</v>
      </c>
      <c r="AH365" s="5">
        <f t="shared" si="10"/>
        <v>0</v>
      </c>
      <c r="AI365" s="6">
        <f t="shared" si="11"/>
        <v>3.1712864748891123E-2</v>
      </c>
      <c r="AJ365" s="6">
        <f>(Table134[[#This Row],[Survived]]-AI365)^2</f>
        <v>1.0057057905814612E-3</v>
      </c>
    </row>
    <row r="366" spans="1:36" x14ac:dyDescent="0.2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Table134[[#This Row],[Age]]/$E$1</f>
        <v>0.375</v>
      </c>
      <c r="J366" s="6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>
        <f>IF(Table134[[#This Row],[Sex]]="male",1,0)</f>
        <v>1</v>
      </c>
      <c r="P366">
        <v>1</v>
      </c>
      <c r="AC366" s="5">
        <f>SUMPRODUCT(Table13[[#This Row],[SibSp]:[Ones]],$R$4:$AA$4)</f>
        <v>-0.46976475355400682</v>
      </c>
      <c r="AD366" s="5">
        <f>SUMPRODUCT(Table13[[#This Row],[SibSp]:[Ones]],$R$5:$AA$5)</f>
        <v>0.59310071727828728</v>
      </c>
      <c r="AE366" s="5">
        <f>SUMPRODUCT(Table13[[#This Row],[SibSp]:[Ones]],$R$6:$AA$6)</f>
        <v>-1.1453728393179574</v>
      </c>
      <c r="AF366" s="6">
        <f>IF(AC366&lt;0,0,AC366)</f>
        <v>0</v>
      </c>
      <c r="AG366" s="6">
        <f>IF(AD366&lt;0,0,AD366)</f>
        <v>0.59310071727828728</v>
      </c>
      <c r="AH366" s="5">
        <f t="shared" si="10"/>
        <v>0</v>
      </c>
      <c r="AI366" s="6">
        <f t="shared" si="11"/>
        <v>0.59310071727828728</v>
      </c>
      <c r="AJ366" s="6">
        <f>(Table134[[#This Row],[Survived]]-AI366)^2</f>
        <v>0.35176846083601887</v>
      </c>
    </row>
    <row r="367" spans="1:36" x14ac:dyDescent="0.2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Table134[[#This Row],[Age]]/$E$1</f>
        <v>0.61250000000000004</v>
      </c>
      <c r="J367" s="6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>
        <f>IF(Table134[[#This Row],[Sex]]="male",1,0)</f>
        <v>1</v>
      </c>
      <c r="P367">
        <v>1</v>
      </c>
      <c r="AC367" s="5">
        <f>SUMPRODUCT(Table13[[#This Row],[SibSp]:[Ones]],$R$4:$AA$4)</f>
        <v>-0.30917825585574388</v>
      </c>
      <c r="AD367" s="5">
        <f>SUMPRODUCT(Table13[[#This Row],[SibSp]:[Ones]],$R$5:$AA$5)</f>
        <v>0.32169226514418492</v>
      </c>
      <c r="AE367" s="5">
        <f>SUMPRODUCT(Table13[[#This Row],[SibSp]:[Ones]],$R$6:$AA$6)</f>
        <v>-1.2989610641023137</v>
      </c>
      <c r="AF367" s="6">
        <f>IF(AC367&lt;0,0,AC367)</f>
        <v>0</v>
      </c>
      <c r="AG367" s="6">
        <f>IF(AD367&lt;0,0,AD367)</f>
        <v>0.32169226514418492</v>
      </c>
      <c r="AH367" s="5">
        <f t="shared" si="10"/>
        <v>0</v>
      </c>
      <c r="AI367" s="6">
        <f t="shared" si="11"/>
        <v>0.32169226514418492</v>
      </c>
      <c r="AJ367" s="6">
        <f>(Table134[[#This Row],[Survived]]-AI367)^2</f>
        <v>0.46010138316522675</v>
      </c>
    </row>
    <row r="368" spans="1:36" x14ac:dyDescent="0.2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Table134[[#This Row],[Age]]/$E$1</f>
        <v>0.36249999999999999</v>
      </c>
      <c r="J368" s="6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>
        <f>IF(Table134[[#This Row],[Sex]]="male",1,0)</f>
        <v>1</v>
      </c>
      <c r="P368">
        <v>1</v>
      </c>
      <c r="AC368" s="5">
        <f>SUMPRODUCT(Table13[[#This Row],[SibSp]:[Ones]],$R$4:$AA$4)</f>
        <v>-0.67970366829247397</v>
      </c>
      <c r="AD368" s="5">
        <f>SUMPRODUCT(Table13[[#This Row],[SibSp]:[Ones]],$R$5:$AA$5)</f>
        <v>0.22790270980307703</v>
      </c>
      <c r="AE368" s="5">
        <f>SUMPRODUCT(Table13[[#This Row],[SibSp]:[Ones]],$R$6:$AA$6)</f>
        <v>-1.170882387713913</v>
      </c>
      <c r="AF368" s="6">
        <f>IF(AC368&lt;0,0,AC368)</f>
        <v>0</v>
      </c>
      <c r="AG368" s="6">
        <f>IF(AD368&lt;0,0,AD368)</f>
        <v>0.22790270980307703</v>
      </c>
      <c r="AH368" s="5">
        <f t="shared" si="10"/>
        <v>0</v>
      </c>
      <c r="AI368" s="6">
        <f t="shared" si="11"/>
        <v>0.22790270980307703</v>
      </c>
      <c r="AJ368" s="6">
        <f>(Table134[[#This Row],[Survived]]-AI368)^2</f>
        <v>0.59613422552943152</v>
      </c>
    </row>
    <row r="369" spans="1:36" x14ac:dyDescent="0.2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Table134[[#This Row],[Age]]/$E$1</f>
        <v>0.8125</v>
      </c>
      <c r="J369" s="6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>
        <f>IF(Table134[[#This Row],[Sex]]="male",1,0)</f>
        <v>1</v>
      </c>
      <c r="P369">
        <v>1</v>
      </c>
      <c r="AC369" s="5">
        <f>SUMPRODUCT(Table13[[#This Row],[SibSp]:[Ones]],$R$4:$AA$4)</f>
        <v>-3.186719401670382E-3</v>
      </c>
      <c r="AD369" s="5">
        <f>SUMPRODUCT(Table13[[#This Row],[SibSp]:[Ones]],$R$5:$AA$5)</f>
        <v>3.910296798044377E-2</v>
      </c>
      <c r="AE369" s="5">
        <f>SUMPRODUCT(Table13[[#This Row],[SibSp]:[Ones]],$R$6:$AA$6)</f>
        <v>-1.0860555857101417</v>
      </c>
      <c r="AF369" s="6">
        <f>IF(AC369&lt;0,0,AC369)</f>
        <v>0</v>
      </c>
      <c r="AG369" s="6">
        <f>IF(AD369&lt;0,0,AD369)</f>
        <v>3.910296798044377E-2</v>
      </c>
      <c r="AH369" s="5">
        <f t="shared" si="10"/>
        <v>0</v>
      </c>
      <c r="AI369" s="6">
        <f t="shared" si="11"/>
        <v>3.910296798044377E-2</v>
      </c>
      <c r="AJ369" s="6">
        <f>(Table134[[#This Row],[Survived]]-AI369)^2</f>
        <v>1.5290421048796108E-3</v>
      </c>
    </row>
    <row r="370" spans="1:36" x14ac:dyDescent="0.2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Table134[[#This Row],[Age]]/$E$1</f>
        <v>0.625</v>
      </c>
      <c r="J370" s="6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>
        <f>IF(Table134[[#This Row],[Sex]]="male",1,0)</f>
        <v>0</v>
      </c>
      <c r="P370">
        <v>1</v>
      </c>
      <c r="AC370" s="5">
        <f>SUMPRODUCT(Table13[[#This Row],[SibSp]:[Ones]],$R$4:$AA$4)</f>
        <v>0.8214084977014986</v>
      </c>
      <c r="AD370" s="5">
        <f>SUMPRODUCT(Table13[[#This Row],[SibSp]:[Ones]],$R$5:$AA$5)</f>
        <v>5.3555937020764943E-2</v>
      </c>
      <c r="AE370" s="5">
        <f>SUMPRODUCT(Table13[[#This Row],[SibSp]:[Ones]],$R$6:$AA$6)</f>
        <v>-9.2965981872760131E-2</v>
      </c>
      <c r="AF370" s="6">
        <f>IF(AC370&lt;0,0,AC370)</f>
        <v>0.8214084977014986</v>
      </c>
      <c r="AG370" s="6">
        <f>IF(AD370&lt;0,0,AD370)</f>
        <v>5.3555937020764943E-2</v>
      </c>
      <c r="AH370" s="5">
        <f t="shared" si="10"/>
        <v>0</v>
      </c>
      <c r="AI370" s="6">
        <f t="shared" si="11"/>
        <v>0.8749644347222636</v>
      </c>
      <c r="AJ370" s="6">
        <f>(Table134[[#This Row],[Survived]]-AI370)^2</f>
        <v>1.5633892584323083E-2</v>
      </c>
    </row>
    <row r="371" spans="1:36" x14ac:dyDescent="0.2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Table134[[#This Row],[Age]]/$E$1</f>
        <v>0.6</v>
      </c>
      <c r="J371" s="6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>
        <f>IF(Table134[[#This Row],[Sex]]="male",1,0)</f>
        <v>1</v>
      </c>
      <c r="P371">
        <v>1</v>
      </c>
      <c r="AC371" s="5">
        <f>SUMPRODUCT(Table13[[#This Row],[SibSp]:[Ones]],$R$4:$AA$4)</f>
        <v>-0.1659013721567717</v>
      </c>
      <c r="AD371" s="5">
        <f>SUMPRODUCT(Table13[[#This Row],[SibSp]:[Ones]],$R$5:$AA$5)</f>
        <v>0.24772812499831953</v>
      </c>
      <c r="AE371" s="5">
        <f>SUMPRODUCT(Table13[[#This Row],[SibSp]:[Ones]],$R$6:$AA$6)</f>
        <v>-1.0676778555861084</v>
      </c>
      <c r="AF371" s="6">
        <f>IF(AC371&lt;0,0,AC371)</f>
        <v>0</v>
      </c>
      <c r="AG371" s="6">
        <f>IF(AD371&lt;0,0,AD371)</f>
        <v>0.24772812499831953</v>
      </c>
      <c r="AH371" s="5">
        <f t="shared" si="10"/>
        <v>0</v>
      </c>
      <c r="AI371" s="6">
        <f t="shared" si="11"/>
        <v>0.24772812499831953</v>
      </c>
      <c r="AJ371" s="6">
        <f>(Table134[[#This Row],[Survived]]-AI371)^2</f>
        <v>0.565912973918544</v>
      </c>
    </row>
    <row r="372" spans="1:36" x14ac:dyDescent="0.2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Table134[[#This Row],[Age]]/$E$1</f>
        <v>0.42499999999999999</v>
      </c>
      <c r="J372" s="6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>
        <f>IF(Table134[[#This Row],[Sex]]="male",1,0)</f>
        <v>1</v>
      </c>
      <c r="P372">
        <v>1</v>
      </c>
      <c r="AC372" s="5">
        <f>SUMPRODUCT(Table13[[#This Row],[SibSp]:[Ones]],$R$4:$AA$4)</f>
        <v>-0.50302763531315442</v>
      </c>
      <c r="AD372" s="5">
        <f>SUMPRODUCT(Table13[[#This Row],[SibSp]:[Ones]],$R$5:$AA$5)</f>
        <v>4.4226369042904667E-2</v>
      </c>
      <c r="AE372" s="5">
        <f>SUMPRODUCT(Table13[[#This Row],[SibSp]:[Ones]],$R$6:$AA$6)</f>
        <v>-1.0949539925038025</v>
      </c>
      <c r="AF372" s="6">
        <f>IF(AC372&lt;0,0,AC372)</f>
        <v>0</v>
      </c>
      <c r="AG372" s="6">
        <f>IF(AD372&lt;0,0,AD372)</f>
        <v>4.4226369042904667E-2</v>
      </c>
      <c r="AH372" s="5">
        <f t="shared" si="10"/>
        <v>0</v>
      </c>
      <c r="AI372" s="6">
        <f t="shared" si="11"/>
        <v>4.4226369042904667E-2</v>
      </c>
      <c r="AJ372" s="6">
        <f>(Table134[[#This Row],[Survived]]-AI372)^2</f>
        <v>1.9559717187191965E-3</v>
      </c>
    </row>
    <row r="373" spans="1:36" x14ac:dyDescent="0.2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Table134[[#This Row],[Age]]/$E$1</f>
        <v>0.58750000000000002</v>
      </c>
      <c r="J373" s="6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>
        <f>IF(Table134[[#This Row],[Sex]]="male",1,0)</f>
        <v>1</v>
      </c>
      <c r="P373">
        <v>1</v>
      </c>
      <c r="AC373" s="5">
        <f>SUMPRODUCT(Table13[[#This Row],[SibSp]:[Ones]],$R$4:$AA$4)</f>
        <v>-0.19208714667633103</v>
      </c>
      <c r="AD373" s="5">
        <f>SUMPRODUCT(Table13[[#This Row],[SibSp]:[Ones]],$R$5:$AA$5)</f>
        <v>0.27300598150341382</v>
      </c>
      <c r="AE373" s="5">
        <f>SUMPRODUCT(Table13[[#This Row],[SibSp]:[Ones]],$R$6:$AA$6)</f>
        <v>-1.1618809897906888</v>
      </c>
      <c r="AF373" s="6">
        <f>IF(AC373&lt;0,0,AC373)</f>
        <v>0</v>
      </c>
      <c r="AG373" s="6">
        <f>IF(AD373&lt;0,0,AD373)</f>
        <v>0.27300598150341382</v>
      </c>
      <c r="AH373" s="5">
        <f t="shared" si="10"/>
        <v>0</v>
      </c>
      <c r="AI373" s="6">
        <f t="shared" si="11"/>
        <v>0.27300598150341382</v>
      </c>
      <c r="AJ373" s="6">
        <f>(Table134[[#This Row],[Survived]]-AI373)^2</f>
        <v>7.4532265936642333E-2</v>
      </c>
    </row>
    <row r="374" spans="1:36" x14ac:dyDescent="0.2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Table134[[#This Row],[Age]]/$E$1</f>
        <v>0.6</v>
      </c>
      <c r="J374" s="6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>
        <f>IF(Table134[[#This Row],[Sex]]="male",1,0)</f>
        <v>1</v>
      </c>
      <c r="P374">
        <v>1</v>
      </c>
      <c r="AC374" s="5">
        <f>SUMPRODUCT(Table13[[#This Row],[SibSp]:[Ones]],$R$4:$AA$4)</f>
        <v>4.9206222174870015E-2</v>
      </c>
      <c r="AD374" s="5">
        <f>SUMPRODUCT(Table13[[#This Row],[SibSp]:[Ones]],$R$5:$AA$5)</f>
        <v>-9.03606806394186E-2</v>
      </c>
      <c r="AE374" s="5">
        <f>SUMPRODUCT(Table13[[#This Row],[SibSp]:[Ones]],$R$6:$AA$6)</f>
        <v>-0.61917461228016335</v>
      </c>
      <c r="AF374" s="6">
        <f>IF(AC374&lt;0,0,AC374)</f>
        <v>4.9206222174870015E-2</v>
      </c>
      <c r="AG374" s="6">
        <f>IF(AD374&lt;0,0,AD374)</f>
        <v>0</v>
      </c>
      <c r="AH374" s="5">
        <f t="shared" si="10"/>
        <v>0</v>
      </c>
      <c r="AI374" s="6">
        <f t="shared" si="11"/>
        <v>4.9206222174870015E-2</v>
      </c>
      <c r="AJ374" s="6">
        <f>(Table134[[#This Row],[Survived]]-AI374)^2</f>
        <v>2.4212523007226695E-3</v>
      </c>
    </row>
    <row r="375" spans="1:36" x14ac:dyDescent="0.2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Table134[[#This Row],[Age]]/$E$1</f>
        <v>0.47499999999999998</v>
      </c>
      <c r="J375" s="6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>
        <f>IF(Table134[[#This Row],[Sex]]="male",1,0)</f>
        <v>1</v>
      </c>
      <c r="P375">
        <v>1</v>
      </c>
      <c r="AC375" s="5">
        <f>SUMPRODUCT(Table13[[#This Row],[SibSp]:[Ones]],$R$4:$AA$4)</f>
        <v>-0.45934237421412405</v>
      </c>
      <c r="AD375" s="5">
        <f>SUMPRODUCT(Table13[[#This Row],[SibSp]:[Ones]],$R$5:$AA$5)</f>
        <v>-9.0886318212464179E-3</v>
      </c>
      <c r="AE375" s="5">
        <f>SUMPRODUCT(Table13[[#This Row],[SibSp]:[Ones]],$R$6:$AA$6)</f>
        <v>-1.0683119248616542</v>
      </c>
      <c r="AF375" s="6">
        <f>IF(AC375&lt;0,0,AC375)</f>
        <v>0</v>
      </c>
      <c r="AG375" s="6">
        <f>IF(AD375&lt;0,0,AD375)</f>
        <v>0</v>
      </c>
      <c r="AH375" s="5">
        <f t="shared" si="10"/>
        <v>0</v>
      </c>
      <c r="AI375" s="6">
        <f t="shared" si="11"/>
        <v>0</v>
      </c>
      <c r="AJ375" s="6">
        <f>(Table134[[#This Row],[Survived]]-AI375)^2</f>
        <v>0</v>
      </c>
    </row>
    <row r="376" spans="1:36" x14ac:dyDescent="0.2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Table134[[#This Row],[Age]]/$E$1</f>
        <v>0.7</v>
      </c>
      <c r="J376" s="6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>
        <f>IF(Table134[[#This Row],[Sex]]="male",1,0)</f>
        <v>1</v>
      </c>
      <c r="P376">
        <v>1</v>
      </c>
      <c r="AC376" s="5">
        <f>SUMPRODUCT(Table13[[#This Row],[SibSp]:[Ones]],$R$4:$AA$4)</f>
        <v>-8.9329770860253524E-2</v>
      </c>
      <c r="AD376" s="5">
        <f>SUMPRODUCT(Table13[[#This Row],[SibSp]:[Ones]],$R$5:$AA$5)</f>
        <v>0.14955158051931927</v>
      </c>
      <c r="AE376" s="5">
        <f>SUMPRODUCT(Table13[[#This Row],[SibSp]:[Ones]],$R$6:$AA$6)</f>
        <v>-1.0763261991738888</v>
      </c>
      <c r="AF376" s="6">
        <f>IF(AC376&lt;0,0,AC376)</f>
        <v>0</v>
      </c>
      <c r="AG376" s="6">
        <f>IF(AD376&lt;0,0,AD376)</f>
        <v>0.14955158051931927</v>
      </c>
      <c r="AH376" s="5">
        <f t="shared" si="10"/>
        <v>0</v>
      </c>
      <c r="AI376" s="6">
        <f t="shared" si="11"/>
        <v>0.14955158051931927</v>
      </c>
      <c r="AJ376" s="6">
        <f>(Table134[[#This Row],[Survived]]-AI376)^2</f>
        <v>2.2365675235826436E-2</v>
      </c>
    </row>
    <row r="377" spans="1:36" x14ac:dyDescent="0.2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Table134[[#This Row],[Age]]/$E$1</f>
        <v>9.3749999999999997E-3</v>
      </c>
      <c r="J377" s="6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>
        <f>IF(Table134[[#This Row],[Sex]]="male",1,0)</f>
        <v>0</v>
      </c>
      <c r="P377">
        <v>1</v>
      </c>
      <c r="AC377" s="5">
        <f>SUMPRODUCT(Table13[[#This Row],[SibSp]:[Ones]],$R$4:$AA$4)</f>
        <v>-0.22644053139635339</v>
      </c>
      <c r="AD377" s="5">
        <f>SUMPRODUCT(Table13[[#This Row],[SibSp]:[Ones]],$R$5:$AA$5)</f>
        <v>0.63506333031638473</v>
      </c>
      <c r="AE377" s="5">
        <f>SUMPRODUCT(Table13[[#This Row],[SibSp]:[Ones]],$R$6:$AA$6)</f>
        <v>-0.42158754891395012</v>
      </c>
      <c r="AF377" s="6">
        <f>IF(AC377&lt;0,0,AC377)</f>
        <v>0</v>
      </c>
      <c r="AG377" s="6">
        <f>IF(AD377&lt;0,0,AD377)</f>
        <v>0.63506333031638473</v>
      </c>
      <c r="AH377" s="5">
        <f t="shared" si="10"/>
        <v>0</v>
      </c>
      <c r="AI377" s="6">
        <f t="shared" si="11"/>
        <v>0.63506333031638473</v>
      </c>
      <c r="AJ377" s="6">
        <f>(Table134[[#This Row],[Survived]]-AI377)^2</f>
        <v>0.13317877287976812</v>
      </c>
    </row>
    <row r="378" spans="1:36" x14ac:dyDescent="0.2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Table134[[#This Row],[Age]]/$E$1</f>
        <v>0.47499999999999998</v>
      </c>
      <c r="J378" s="6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>
        <f>IF(Table134[[#This Row],[Sex]]="male",1,0)</f>
        <v>1</v>
      </c>
      <c r="P378">
        <v>1</v>
      </c>
      <c r="AC378" s="5">
        <f>SUMPRODUCT(Table13[[#This Row],[SibSp]:[Ones]],$R$4:$AA$4)</f>
        <v>-0.46776164812464804</v>
      </c>
      <c r="AD378" s="5">
        <f>SUMPRODUCT(Table13[[#This Row],[SibSp]:[Ones]],$R$5:$AA$5)</f>
        <v>-2.4979758916698902E-3</v>
      </c>
      <c r="AE378" s="5">
        <f>SUMPRODUCT(Table13[[#This Row],[SibSp]:[Ones]],$R$6:$AA$6)</f>
        <v>-1.1165969811497585</v>
      </c>
      <c r="AF378" s="6">
        <f>IF(AC378&lt;0,0,AC378)</f>
        <v>0</v>
      </c>
      <c r="AG378" s="6">
        <f>IF(AD378&lt;0,0,AD378)</f>
        <v>0</v>
      </c>
      <c r="AH378" s="5">
        <f t="shared" si="10"/>
        <v>0</v>
      </c>
      <c r="AI378" s="6">
        <f t="shared" si="11"/>
        <v>0</v>
      </c>
      <c r="AJ378" s="6">
        <f>(Table134[[#This Row],[Survived]]-AI378)^2</f>
        <v>0</v>
      </c>
    </row>
    <row r="379" spans="1:36" x14ac:dyDescent="0.2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Table134[[#This Row],[Age]]/$E$1</f>
        <v>0.41249999999999998</v>
      </c>
      <c r="J379" s="6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>
        <f>IF(Table134[[#This Row],[Sex]]="male",1,0)</f>
        <v>0</v>
      </c>
      <c r="P379">
        <v>1</v>
      </c>
      <c r="AC379" s="5">
        <f>SUMPRODUCT(Table13[[#This Row],[SibSp]:[Ones]],$R$4:$AA$4)</f>
        <v>0.55746301223461647</v>
      </c>
      <c r="AD379" s="5">
        <f>SUMPRODUCT(Table13[[#This Row],[SibSp]:[Ones]],$R$5:$AA$5)</f>
        <v>0.24409053241007567</v>
      </c>
      <c r="AE379" s="5">
        <f>SUMPRODUCT(Table13[[#This Row],[SibSp]:[Ones]],$R$6:$AA$6)</f>
        <v>9.6042178698045808E-2</v>
      </c>
      <c r="AF379" s="6">
        <f>IF(AC379&lt;0,0,AC379)</f>
        <v>0.55746301223461647</v>
      </c>
      <c r="AG379" s="6">
        <f>IF(AD379&lt;0,0,AD379)</f>
        <v>0.24409053241007567</v>
      </c>
      <c r="AH379" s="5">
        <f t="shared" si="10"/>
        <v>9.6042178698045808E-2</v>
      </c>
      <c r="AI379" s="6">
        <f t="shared" si="11"/>
        <v>0.89759572334273796</v>
      </c>
      <c r="AJ379" s="6">
        <f>(Table134[[#This Row],[Survived]]-AI379)^2</f>
        <v>1.0486635877697064E-2</v>
      </c>
    </row>
    <row r="380" spans="1:36" x14ac:dyDescent="0.2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Table134[[#This Row],[Age]]/$E$1</f>
        <v>0.28749999999999998</v>
      </c>
      <c r="J380" s="6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>
        <f>IF(Table134[[#This Row],[Sex]]="male",1,0)</f>
        <v>0</v>
      </c>
      <c r="P380">
        <v>1</v>
      </c>
      <c r="AC380" s="5">
        <f>SUMPRODUCT(Table13[[#This Row],[SibSp]:[Ones]],$R$4:$AA$4)</f>
        <v>0.42176063698186617</v>
      </c>
      <c r="AD380" s="5">
        <f>SUMPRODUCT(Table13[[#This Row],[SibSp]:[Ones]],$R$5:$AA$5)</f>
        <v>0.51692450689692049</v>
      </c>
      <c r="AE380" s="5">
        <f>SUMPRODUCT(Table13[[#This Row],[SibSp]:[Ones]],$R$6:$AA$6)</f>
        <v>-0.2162257638222278</v>
      </c>
      <c r="AF380" s="6">
        <f>IF(AC380&lt;0,0,AC380)</f>
        <v>0.42176063698186617</v>
      </c>
      <c r="AG380" s="6">
        <f>IF(AD380&lt;0,0,AD380)</f>
        <v>0.51692450689692049</v>
      </c>
      <c r="AH380" s="5">
        <f t="shared" si="10"/>
        <v>0</v>
      </c>
      <c r="AI380" s="6">
        <f t="shared" si="11"/>
        <v>0.93868514387878665</v>
      </c>
      <c r="AJ380" s="6">
        <f>(Table134[[#This Row],[Survived]]-AI380)^2</f>
        <v>3.7595115811650936E-3</v>
      </c>
    </row>
    <row r="381" spans="1:36" x14ac:dyDescent="0.2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Table134[[#This Row],[Age]]/$E$1</f>
        <v>0.27500000000000002</v>
      </c>
      <c r="J381" s="6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>
        <f>IF(Table134[[#This Row],[Sex]]="male",1,0)</f>
        <v>0</v>
      </c>
      <c r="P381">
        <v>1</v>
      </c>
      <c r="AC381" s="5">
        <f>SUMPRODUCT(Table13[[#This Row],[SibSp]:[Ones]],$R$4:$AA$4)</f>
        <v>0.11779178767931643</v>
      </c>
      <c r="AD381" s="5">
        <f>SUMPRODUCT(Table13[[#This Row],[SibSp]:[Ones]],$R$5:$AA$5)</f>
        <v>0.37355909963546924</v>
      </c>
      <c r="AE381" s="5">
        <f>SUMPRODUCT(Table13[[#This Row],[SibSp]:[Ones]],$R$6:$AA$6)</f>
        <v>-0.65330076103731527</v>
      </c>
      <c r="AF381" s="6">
        <f>IF(AC381&lt;0,0,AC381)</f>
        <v>0.11779178767931643</v>
      </c>
      <c r="AG381" s="6">
        <f>IF(AD381&lt;0,0,AD381)</f>
        <v>0.37355909963546924</v>
      </c>
      <c r="AH381" s="5">
        <f t="shared" si="10"/>
        <v>0</v>
      </c>
      <c r="AI381" s="6">
        <f t="shared" si="11"/>
        <v>0.49135088731478566</v>
      </c>
      <c r="AJ381" s="6">
        <f>(Table134[[#This Row],[Survived]]-AI381)^2</f>
        <v>0.24142569446502718</v>
      </c>
    </row>
    <row r="382" spans="1:36" x14ac:dyDescent="0.2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Table134[[#This Row],[Age]]/$E$1</f>
        <v>0.42499999999999999</v>
      </c>
      <c r="J382" s="6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>
        <f>IF(Table134[[#This Row],[Sex]]="male",1,0)</f>
        <v>1</v>
      </c>
      <c r="P382">
        <v>1</v>
      </c>
      <c r="AC382" s="5">
        <f>SUMPRODUCT(Table13[[#This Row],[SibSp]:[Ones]],$R$4:$AA$4)</f>
        <v>-7.4231506299923825E-2</v>
      </c>
      <c r="AD382" s="5">
        <f>SUMPRODUCT(Table13[[#This Row],[SibSp]:[Ones]],$R$5:$AA$5)</f>
        <v>1.8289565612813807E-2</v>
      </c>
      <c r="AE382" s="5">
        <f>SUMPRODUCT(Table13[[#This Row],[SibSp]:[Ones]],$R$6:$AA$6)</f>
        <v>-0.5545205887489888</v>
      </c>
      <c r="AF382" s="6">
        <f>IF(AC382&lt;0,0,AC382)</f>
        <v>0</v>
      </c>
      <c r="AG382" s="6">
        <f>IF(AD382&lt;0,0,AD382)</f>
        <v>1.8289565612813807E-2</v>
      </c>
      <c r="AH382" s="5">
        <f t="shared" si="10"/>
        <v>0</v>
      </c>
      <c r="AI382" s="6">
        <f t="shared" si="11"/>
        <v>1.8289565612813807E-2</v>
      </c>
      <c r="AJ382" s="6">
        <f>(Table134[[#This Row],[Survived]]-AI382)^2</f>
        <v>3.3450821030542131E-4</v>
      </c>
    </row>
    <row r="383" spans="1:36" x14ac:dyDescent="0.2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Table134[[#This Row],[Age]]/$E$1</f>
        <v>0.36249999999999999</v>
      </c>
      <c r="J383" s="6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>
        <f>IF(Table134[[#This Row],[Sex]]="male",1,0)</f>
        <v>1</v>
      </c>
      <c r="P383">
        <v>1</v>
      </c>
      <c r="AC383" s="5">
        <f>SUMPRODUCT(Table13[[#This Row],[SibSp]:[Ones]],$R$4:$AA$4)</f>
        <v>-0.51405652674879587</v>
      </c>
      <c r="AD383" s="5">
        <f>SUMPRODUCT(Table13[[#This Row],[SibSp]:[Ones]],$R$5:$AA$5)</f>
        <v>2.1866995082526319E-2</v>
      </c>
      <c r="AE383" s="5">
        <f>SUMPRODUCT(Table13[[#This Row],[SibSp]:[Ones]],$R$6:$AA$6)</f>
        <v>-0.88939345166641559</v>
      </c>
      <c r="AF383" s="6">
        <f>IF(AC383&lt;0,0,AC383)</f>
        <v>0</v>
      </c>
      <c r="AG383" s="6">
        <f>IF(AD383&lt;0,0,AD383)</f>
        <v>2.1866995082526319E-2</v>
      </c>
      <c r="AH383" s="5">
        <f t="shared" si="10"/>
        <v>0</v>
      </c>
      <c r="AI383" s="6">
        <f t="shared" si="11"/>
        <v>2.1866995082526319E-2</v>
      </c>
      <c r="AJ383" s="6">
        <f>(Table134[[#This Row],[Survived]]-AI383)^2</f>
        <v>4.7816547393923021E-4</v>
      </c>
    </row>
    <row r="384" spans="1:36" x14ac:dyDescent="0.2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Table134[[#This Row],[Age]]/$E$1</f>
        <v>0.27500000000000002</v>
      </c>
      <c r="J384" s="6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>
        <f>IF(Table134[[#This Row],[Sex]]="male",1,0)</f>
        <v>1</v>
      </c>
      <c r="P384">
        <v>1</v>
      </c>
      <c r="AC384" s="5">
        <f>SUMPRODUCT(Table13[[#This Row],[SibSp]:[Ones]],$R$4:$AA$4)</f>
        <v>-0.61510653769257861</v>
      </c>
      <c r="AD384" s="5">
        <f>SUMPRODUCT(Table13[[#This Row],[SibSp]:[Ones]],$R$5:$AA$5)</f>
        <v>0.1893161603577499</v>
      </c>
      <c r="AE384" s="5">
        <f>SUMPRODUCT(Table13[[#This Row],[SibSp]:[Ones]],$R$6:$AA$6)</f>
        <v>-1.0660466103705162</v>
      </c>
      <c r="AF384" s="6">
        <f>IF(AC384&lt;0,0,AC384)</f>
        <v>0</v>
      </c>
      <c r="AG384" s="6">
        <f>IF(AD384&lt;0,0,AD384)</f>
        <v>0.1893161603577499</v>
      </c>
      <c r="AH384" s="5">
        <f t="shared" si="10"/>
        <v>0</v>
      </c>
      <c r="AI384" s="6">
        <f t="shared" si="11"/>
        <v>0.1893161603577499</v>
      </c>
      <c r="AJ384" s="6">
        <f>(Table134[[#This Row],[Survived]]-AI384)^2</f>
        <v>3.5840608572601275E-2</v>
      </c>
    </row>
    <row r="385" spans="1:36" x14ac:dyDescent="0.2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Table134[[#This Row],[Age]]/$E$1</f>
        <v>2.5000000000000001E-2</v>
      </c>
      <c r="J385" s="6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>
        <f>IF(Table134[[#This Row],[Sex]]="male",1,0)</f>
        <v>0</v>
      </c>
      <c r="P385">
        <v>1</v>
      </c>
      <c r="AC385" s="5">
        <f>SUMPRODUCT(Table13[[#This Row],[SibSp]:[Ones]],$R$4:$AA$4)</f>
        <v>-0.12822701987069363</v>
      </c>
      <c r="AD385" s="5">
        <f>SUMPRODUCT(Table13[[#This Row],[SibSp]:[Ones]],$R$5:$AA$5)</f>
        <v>0.64051148531875768</v>
      </c>
      <c r="AE385" s="5">
        <f>SUMPRODUCT(Table13[[#This Row],[SibSp]:[Ones]],$R$6:$AA$6)</f>
        <v>-0.56362925174368683</v>
      </c>
      <c r="AF385" s="6">
        <f>IF(AC385&lt;0,0,AC385)</f>
        <v>0</v>
      </c>
      <c r="AG385" s="6">
        <f>IF(AD385&lt;0,0,AD385)</f>
        <v>0.64051148531875768</v>
      </c>
      <c r="AH385" s="5">
        <f t="shared" si="10"/>
        <v>0</v>
      </c>
      <c r="AI385" s="6">
        <f t="shared" si="11"/>
        <v>0.64051148531875768</v>
      </c>
      <c r="AJ385" s="6">
        <f>(Table134[[#This Row],[Survived]]-AI385)^2</f>
        <v>0.12923199218772577</v>
      </c>
    </row>
    <row r="386" spans="1:36" x14ac:dyDescent="0.2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Table134[[#This Row],[Age]]/$E$1</f>
        <v>0.1125</v>
      </c>
      <c r="J386" s="6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>
        <f>IF(Table134[[#This Row],[Sex]]="male",1,0)</f>
        <v>1</v>
      </c>
      <c r="P386">
        <v>1</v>
      </c>
      <c r="AC386" s="5">
        <f>SUMPRODUCT(Table13[[#This Row],[SibSp]:[Ones]],$R$4:$AA$4)</f>
        <v>-0.75251268850804409</v>
      </c>
      <c r="AD386" s="5">
        <f>SUMPRODUCT(Table13[[#This Row],[SibSp]:[Ones]],$R$5:$AA$5)</f>
        <v>4.211605782901795E-2</v>
      </c>
      <c r="AE386" s="5">
        <f>SUMPRODUCT(Table13[[#This Row],[SibSp]:[Ones]],$R$6:$AA$6)</f>
        <v>-0.41945351436498435</v>
      </c>
      <c r="AF386" s="6">
        <f>IF(AC386&lt;0,0,AC386)</f>
        <v>0</v>
      </c>
      <c r="AG386" s="6">
        <f>IF(AD386&lt;0,0,AD386)</f>
        <v>4.211605782901795E-2</v>
      </c>
      <c r="AH386" s="5">
        <f t="shared" si="10"/>
        <v>0</v>
      </c>
      <c r="AI386" s="6">
        <f t="shared" si="11"/>
        <v>4.211605782901795E-2</v>
      </c>
      <c r="AJ386" s="6">
        <f>(Table134[[#This Row],[Survived]]-AI386)^2</f>
        <v>1.7737623270571842E-3</v>
      </c>
    </row>
    <row r="387" spans="1:36" x14ac:dyDescent="0.2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Table134[[#This Row],[Age]]/$E$1</f>
        <v>0.625</v>
      </c>
      <c r="J387" s="6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>
        <f>IF(Table134[[#This Row],[Sex]]="male",1,0)</f>
        <v>1</v>
      </c>
      <c r="P387">
        <v>1</v>
      </c>
      <c r="AC387" s="5">
        <f>SUMPRODUCT(Table13[[#This Row],[SibSp]:[Ones]],$R$4:$AA$4)</f>
        <v>-0.34988443272011777</v>
      </c>
      <c r="AD387" s="5">
        <f>SUMPRODUCT(Table13[[#This Row],[SibSp]:[Ones]],$R$5:$AA$5)</f>
        <v>-0.15212671991509608</v>
      </c>
      <c r="AE387" s="5">
        <f>SUMPRODUCT(Table13[[#This Row],[SibSp]:[Ones]],$R$6:$AA$6)</f>
        <v>-1.1122506796793632</v>
      </c>
      <c r="AF387" s="6">
        <f>IF(AC387&lt;0,0,AC387)</f>
        <v>0</v>
      </c>
      <c r="AG387" s="6">
        <f>IF(AD387&lt;0,0,AD387)</f>
        <v>0</v>
      </c>
      <c r="AH387" s="5">
        <f t="shared" si="10"/>
        <v>0</v>
      </c>
      <c r="AI387" s="6">
        <f t="shared" si="11"/>
        <v>0</v>
      </c>
      <c r="AJ387" s="6">
        <f>(Table134[[#This Row],[Survived]]-AI387)^2</f>
        <v>0</v>
      </c>
    </row>
    <row r="388" spans="1:36" x14ac:dyDescent="0.2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Table134[[#This Row],[Age]]/$E$1</f>
        <v>0.78749999999999998</v>
      </c>
      <c r="J388" s="6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>
        <f>IF(Table134[[#This Row],[Sex]]="male",1,0)</f>
        <v>0</v>
      </c>
      <c r="P388">
        <v>1</v>
      </c>
      <c r="AC388" s="5">
        <f>SUMPRODUCT(Table13[[#This Row],[SibSp]:[Ones]],$R$4:$AA$4)</f>
        <v>0.5112974358169472</v>
      </c>
      <c r="AD388" s="5">
        <f>SUMPRODUCT(Table13[[#This Row],[SibSp]:[Ones]],$R$5:$AA$5)</f>
        <v>-0.13043813969563012</v>
      </c>
      <c r="AE388" s="5">
        <f>SUMPRODUCT(Table13[[#This Row],[SibSp]:[Ones]],$R$6:$AA$6)</f>
        <v>-0.6914514971910487</v>
      </c>
      <c r="AF388" s="6">
        <f>IF(AC388&lt;0,0,AC388)</f>
        <v>0.5112974358169472</v>
      </c>
      <c r="AG388" s="6">
        <f>IF(AD388&lt;0,0,AD388)</f>
        <v>0</v>
      </c>
      <c r="AH388" s="5">
        <f t="shared" si="10"/>
        <v>0</v>
      </c>
      <c r="AI388" s="6">
        <f t="shared" si="11"/>
        <v>0.5112974358169472</v>
      </c>
      <c r="AJ388" s="6">
        <f>(Table134[[#This Row],[Survived]]-AI388)^2</f>
        <v>0.23883019623909085</v>
      </c>
    </row>
    <row r="389" spans="1:36" x14ac:dyDescent="0.2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Table134[[#This Row],[Age]]/$E$1</f>
        <v>0.3125</v>
      </c>
      <c r="J389" s="6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>
        <f>IF(Table134[[#This Row],[Sex]]="male",1,0)</f>
        <v>1</v>
      </c>
      <c r="P389">
        <v>1</v>
      </c>
      <c r="AC389" s="5">
        <f>SUMPRODUCT(Table13[[#This Row],[SibSp]:[Ones]],$R$4:$AA$4)</f>
        <v>-0.53989288931271795</v>
      </c>
      <c r="AD389" s="5">
        <f>SUMPRODUCT(Table13[[#This Row],[SibSp]:[Ones]],$R$5:$AA$5)</f>
        <v>0.61700457090389538</v>
      </c>
      <c r="AE389" s="5">
        <f>SUMPRODUCT(Table13[[#This Row],[SibSp]:[Ones]],$R$6:$AA$6)</f>
        <v>-1.2787501177094789</v>
      </c>
      <c r="AF389" s="6">
        <f>IF(AC389&lt;0,0,AC389)</f>
        <v>0</v>
      </c>
      <c r="AG389" s="6">
        <f>IF(AD389&lt;0,0,AD389)</f>
        <v>0.61700457090389538</v>
      </c>
      <c r="AH389" s="5">
        <f t="shared" ref="AH389:AH452" si="12">IF(AE389&lt;0,0,AE389)</f>
        <v>0</v>
      </c>
      <c r="AI389" s="6">
        <f t="shared" ref="AI389:AI452" si="13">AF389+AG389+AH389</f>
        <v>0.61700457090389538</v>
      </c>
      <c r="AJ389" s="6">
        <f>(Table134[[#This Row],[Survived]]-AI389)^2</f>
        <v>0.1466854987085093</v>
      </c>
    </row>
    <row r="390" spans="1:36" x14ac:dyDescent="0.2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Table134[[#This Row],[Age]]/$E$1</f>
        <v>0.4375</v>
      </c>
      <c r="J390" s="6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>
        <f>IF(Table134[[#This Row],[Sex]]="male",1,0)</f>
        <v>0</v>
      </c>
      <c r="P390">
        <v>1</v>
      </c>
      <c r="AC390" s="5">
        <f>SUMPRODUCT(Table13[[#This Row],[SibSp]:[Ones]],$R$4:$AA$4)</f>
        <v>0.42996504361820814</v>
      </c>
      <c r="AD390" s="5">
        <f>SUMPRODUCT(Table13[[#This Row],[SibSp]:[Ones]],$R$5:$AA$5)</f>
        <v>0.54648343156927115</v>
      </c>
      <c r="AE390" s="5">
        <f>SUMPRODUCT(Table13[[#This Row],[SibSp]:[Ones]],$R$6:$AA$6)</f>
        <v>-0.72421535299651063</v>
      </c>
      <c r="AF390" s="6">
        <f>IF(AC390&lt;0,0,AC390)</f>
        <v>0.42996504361820814</v>
      </c>
      <c r="AG390" s="6">
        <f>IF(AD390&lt;0,0,AD390)</f>
        <v>0.54648343156927115</v>
      </c>
      <c r="AH390" s="5">
        <f t="shared" si="12"/>
        <v>0</v>
      </c>
      <c r="AI390" s="6">
        <f t="shared" si="13"/>
        <v>0.97644847518747935</v>
      </c>
      <c r="AJ390" s="6">
        <f>(Table134[[#This Row],[Survived]]-AI390)^2</f>
        <v>5.5467432099477591E-4</v>
      </c>
    </row>
    <row r="391" spans="1:36" x14ac:dyDescent="0.2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Table134[[#This Row],[Age]]/$E$1</f>
        <v>0.72499999999999998</v>
      </c>
      <c r="J391" s="6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>
        <f>IF(Table134[[#This Row],[Sex]]="male",1,0)</f>
        <v>1</v>
      </c>
      <c r="P391">
        <v>1</v>
      </c>
      <c r="AC391" s="5">
        <f>SUMPRODUCT(Table13[[#This Row],[SibSp]:[Ones]],$R$4:$AA$4)</f>
        <v>-0.20479029057641718</v>
      </c>
      <c r="AD391" s="5">
        <f>SUMPRODUCT(Table13[[#This Row],[SibSp]:[Ones]],$R$5:$AA$5)</f>
        <v>0.25185169258007345</v>
      </c>
      <c r="AE391" s="5">
        <f>SUMPRODUCT(Table13[[#This Row],[SibSp]:[Ones]],$R$6:$AA$6)</f>
        <v>-1.1929971507746107</v>
      </c>
      <c r="AF391" s="6">
        <f>IF(AC391&lt;0,0,AC391)</f>
        <v>0</v>
      </c>
      <c r="AG391" s="6">
        <f>IF(AD391&lt;0,0,AD391)</f>
        <v>0.25185169258007345</v>
      </c>
      <c r="AH391" s="5">
        <f t="shared" si="12"/>
        <v>0</v>
      </c>
      <c r="AI391" s="6">
        <f t="shared" si="13"/>
        <v>0.25185169258007345</v>
      </c>
      <c r="AJ391" s="6">
        <f>(Table134[[#This Row],[Survived]]-AI391)^2</f>
        <v>6.342927505544782E-2</v>
      </c>
    </row>
    <row r="392" spans="1:36" x14ac:dyDescent="0.2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Table134[[#This Row],[Age]]/$E$1</f>
        <v>0.375</v>
      </c>
      <c r="J392" s="6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>
        <f>IF(Table134[[#This Row],[Sex]]="male",1,0)</f>
        <v>1</v>
      </c>
      <c r="P392">
        <v>1</v>
      </c>
      <c r="AC392" s="5">
        <f>SUMPRODUCT(Table13[[#This Row],[SibSp]:[Ones]],$R$4:$AA$4)</f>
        <v>-0.54131343596141357</v>
      </c>
      <c r="AD392" s="5">
        <f>SUMPRODUCT(Table13[[#This Row],[SibSp]:[Ones]],$R$5:$AA$5)</f>
        <v>9.3314641282404853E-2</v>
      </c>
      <c r="AE392" s="5">
        <f>SUMPRODUCT(Table13[[#This Row],[SibSp]:[Ones]],$R$6:$AA$6)</f>
        <v>-1.0906298207099123</v>
      </c>
      <c r="AF392" s="6">
        <f>IF(AC392&lt;0,0,AC392)</f>
        <v>0</v>
      </c>
      <c r="AG392" s="6">
        <f>IF(AD392&lt;0,0,AD392)</f>
        <v>9.3314641282404853E-2</v>
      </c>
      <c r="AH392" s="5">
        <f t="shared" si="12"/>
        <v>0</v>
      </c>
      <c r="AI392" s="6">
        <f t="shared" si="13"/>
        <v>9.3314641282404853E-2</v>
      </c>
      <c r="AJ392" s="6">
        <f>(Table134[[#This Row],[Survived]]-AI392)^2</f>
        <v>8.7076222776638953E-3</v>
      </c>
    </row>
    <row r="393" spans="1:36" x14ac:dyDescent="0.2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Table134[[#This Row],[Age]]/$E$1</f>
        <v>0.1125</v>
      </c>
      <c r="J393" s="6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>
        <f>IF(Table134[[#This Row],[Sex]]="male",1,0)</f>
        <v>1</v>
      </c>
      <c r="P393">
        <v>1</v>
      </c>
      <c r="AC393" s="5">
        <f>SUMPRODUCT(Table13[[#This Row],[SibSp]:[Ones]],$R$4:$AA$4)</f>
        <v>-0.78490020546878014</v>
      </c>
      <c r="AD393" s="5">
        <f>SUMPRODUCT(Table13[[#This Row],[SibSp]:[Ones]],$R$5:$AA$5)</f>
        <v>0.30825243237052025</v>
      </c>
      <c r="AE393" s="5">
        <f>SUMPRODUCT(Table13[[#This Row],[SibSp]:[Ones]],$R$6:$AA$6)</f>
        <v>-0.94209411300484336</v>
      </c>
      <c r="AF393" s="6">
        <f>IF(AC393&lt;0,0,AC393)</f>
        <v>0</v>
      </c>
      <c r="AG393" s="6">
        <f>IF(AD393&lt;0,0,AD393)</f>
        <v>0.30825243237052025</v>
      </c>
      <c r="AH393" s="5">
        <f t="shared" si="12"/>
        <v>0</v>
      </c>
      <c r="AI393" s="6">
        <f t="shared" si="13"/>
        <v>0.30825243237052025</v>
      </c>
      <c r="AJ393" s="6">
        <f>(Table134[[#This Row],[Survived]]-AI393)^2</f>
        <v>0.47851469732130164</v>
      </c>
    </row>
    <row r="394" spans="1:36" x14ac:dyDescent="0.2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Table134[[#This Row],[Age]]/$E$1</f>
        <v>0.26250000000000001</v>
      </c>
      <c r="J394" s="6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>
        <f>IF(Table134[[#This Row],[Sex]]="male",1,0)</f>
        <v>1</v>
      </c>
      <c r="P394">
        <v>1</v>
      </c>
      <c r="AC394" s="5">
        <f>SUMPRODUCT(Table13[[#This Row],[SibSp]:[Ones]],$R$4:$AA$4)</f>
        <v>-0.62318868406799066</v>
      </c>
      <c r="AD394" s="5">
        <f>SUMPRODUCT(Table13[[#This Row],[SibSp]:[Ones]],$R$5:$AA$5)</f>
        <v>0.20042239286734376</v>
      </c>
      <c r="AE394" s="5">
        <f>SUMPRODUCT(Table13[[#This Row],[SibSp]:[Ones]],$R$6:$AA$6)</f>
        <v>-1.0564243181489055</v>
      </c>
      <c r="AF394" s="6">
        <f>IF(AC394&lt;0,0,AC394)</f>
        <v>0</v>
      </c>
      <c r="AG394" s="6">
        <f>IF(AD394&lt;0,0,AD394)</f>
        <v>0.20042239286734376</v>
      </c>
      <c r="AH394" s="5">
        <f t="shared" si="12"/>
        <v>0</v>
      </c>
      <c r="AI394" s="6">
        <f t="shared" si="13"/>
        <v>0.20042239286734376</v>
      </c>
      <c r="AJ394" s="6">
        <f>(Table134[[#This Row],[Survived]]-AI394)^2</f>
        <v>4.0169135562671883E-2</v>
      </c>
    </row>
    <row r="395" spans="1:36" x14ac:dyDescent="0.2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Table134[[#This Row],[Age]]/$E$1</f>
        <v>0.6875</v>
      </c>
      <c r="J395" s="6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>
        <f>IF(Table134[[#This Row],[Sex]]="male",1,0)</f>
        <v>1</v>
      </c>
      <c r="P395">
        <v>1</v>
      </c>
      <c r="AC395" s="5">
        <f>SUMPRODUCT(Table13[[#This Row],[SibSp]:[Ones]],$R$4:$AA$4)</f>
        <v>-0.10507963327239934</v>
      </c>
      <c r="AD395" s="5">
        <f>SUMPRODUCT(Table13[[#This Row],[SibSp]:[Ones]],$R$5:$AA$5)</f>
        <v>0.16666014514221317</v>
      </c>
      <c r="AE395" s="5">
        <f>SUMPRODUCT(Table13[[#This Row],[SibSp]:[Ones]],$R$6:$AA$6)</f>
        <v>-1.110678732378982</v>
      </c>
      <c r="AF395" s="6">
        <f>IF(AC395&lt;0,0,AC395)</f>
        <v>0</v>
      </c>
      <c r="AG395" s="6">
        <f>IF(AD395&lt;0,0,AD395)</f>
        <v>0.16666014514221317</v>
      </c>
      <c r="AH395" s="5">
        <f t="shared" si="12"/>
        <v>0</v>
      </c>
      <c r="AI395" s="6">
        <f t="shared" si="13"/>
        <v>0.16666014514221317</v>
      </c>
      <c r="AJ395" s="6">
        <f>(Table134[[#This Row],[Survived]]-AI395)^2</f>
        <v>2.777560397882356E-2</v>
      </c>
    </row>
    <row r="396" spans="1:36" x14ac:dyDescent="0.2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Table134[[#This Row],[Age]]/$E$1</f>
        <v>0.88749999999999996</v>
      </c>
      <c r="J396" s="6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>
        <f>IF(Table134[[#This Row],[Sex]]="male",1,0)</f>
        <v>1</v>
      </c>
      <c r="P396">
        <v>1</v>
      </c>
      <c r="AC396" s="5">
        <f>SUMPRODUCT(Table13[[#This Row],[SibSp]:[Ones]],$R$4:$AA$4)</f>
        <v>-0.10331606297703634</v>
      </c>
      <c r="AD396" s="5">
        <f>SUMPRODUCT(Table13[[#This Row],[SibSp]:[Ones]],$R$5:$AA$5)</f>
        <v>0.11028381958693001</v>
      </c>
      <c r="AE396" s="5">
        <f>SUMPRODUCT(Table13[[#This Row],[SibSp]:[Ones]],$R$6:$AA$6)</f>
        <v>-1.338696899523814</v>
      </c>
      <c r="AF396" s="6">
        <f>IF(AC396&lt;0,0,AC396)</f>
        <v>0</v>
      </c>
      <c r="AG396" s="6">
        <f>IF(AD396&lt;0,0,AD396)</f>
        <v>0.11028381958693001</v>
      </c>
      <c r="AH396" s="5">
        <f t="shared" si="12"/>
        <v>0</v>
      </c>
      <c r="AI396" s="6">
        <f t="shared" si="13"/>
        <v>0.11028381958693001</v>
      </c>
      <c r="AJ396" s="6">
        <f>(Table134[[#This Row],[Survived]]-AI396)^2</f>
        <v>1.2162520862682527E-2</v>
      </c>
    </row>
    <row r="397" spans="1:36" x14ac:dyDescent="0.2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Table134[[#This Row],[Age]]/$E$1</f>
        <v>0.26250000000000001</v>
      </c>
      <c r="J397" s="6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>
        <f>IF(Table134[[#This Row],[Sex]]="male",1,0)</f>
        <v>1</v>
      </c>
      <c r="P397">
        <v>1</v>
      </c>
      <c r="AC397" s="5">
        <f>SUMPRODUCT(Table13[[#This Row],[SibSp]:[Ones]],$R$4:$AA$4)</f>
        <v>-0.6274564874199966</v>
      </c>
      <c r="AD397" s="5">
        <f>SUMPRODUCT(Table13[[#This Row],[SibSp]:[Ones]],$R$5:$AA$5)</f>
        <v>0.20376325382128013</v>
      </c>
      <c r="AE397" s="5">
        <f>SUMPRODUCT(Table13[[#This Row],[SibSp]:[Ones]],$R$6:$AA$6)</f>
        <v>-1.0809004341736594</v>
      </c>
      <c r="AF397" s="6">
        <f>IF(AC397&lt;0,0,AC397)</f>
        <v>0</v>
      </c>
      <c r="AG397" s="6">
        <f>IF(AD397&lt;0,0,AD397)</f>
        <v>0.20376325382128013</v>
      </c>
      <c r="AH397" s="5">
        <f t="shared" si="12"/>
        <v>0</v>
      </c>
      <c r="AI397" s="6">
        <f t="shared" si="13"/>
        <v>0.20376325382128013</v>
      </c>
      <c r="AJ397" s="6">
        <f>(Table134[[#This Row],[Survived]]-AI397)^2</f>
        <v>4.1519463607835434E-2</v>
      </c>
    </row>
    <row r="398" spans="1:36" x14ac:dyDescent="0.2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Table134[[#This Row],[Age]]/$E$1</f>
        <v>0.67500000000000004</v>
      </c>
      <c r="J398" s="6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>
        <f>IF(Table134[[#This Row],[Sex]]="male",1,0)</f>
        <v>0</v>
      </c>
      <c r="P398">
        <v>1</v>
      </c>
      <c r="AC398" s="5">
        <f>SUMPRODUCT(Table13[[#This Row],[SibSp]:[Ones]],$R$4:$AA$4)</f>
        <v>0.48857680733728703</v>
      </c>
      <c r="AD398" s="5">
        <f>SUMPRODUCT(Table13[[#This Row],[SibSp]:[Ones]],$R$5:$AA$5)</f>
        <v>0.43126756814210976</v>
      </c>
      <c r="AE398" s="5">
        <f>SUMPRODUCT(Table13[[#This Row],[SibSp]:[Ones]],$R$6:$AA$6)</f>
        <v>-0.79412732073401593</v>
      </c>
      <c r="AF398" s="6">
        <f>IF(AC398&lt;0,0,AC398)</f>
        <v>0.48857680733728703</v>
      </c>
      <c r="AG398" s="6">
        <f>IF(AD398&lt;0,0,AD398)</f>
        <v>0.43126756814210976</v>
      </c>
      <c r="AH398" s="5">
        <f t="shared" si="12"/>
        <v>0</v>
      </c>
      <c r="AI398" s="6">
        <f t="shared" si="13"/>
        <v>0.91984437547939679</v>
      </c>
      <c r="AJ398" s="6">
        <f>(Table134[[#This Row],[Survived]]-AI398)^2</f>
        <v>6.4249241422879265E-3</v>
      </c>
    </row>
    <row r="399" spans="1:36" x14ac:dyDescent="0.2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Table134[[#This Row],[Age]]/$E$1</f>
        <v>0.3125</v>
      </c>
      <c r="J399" s="6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>
        <f>IF(Table134[[#This Row],[Sex]]="male",1,0)</f>
        <v>0</v>
      </c>
      <c r="P399">
        <v>1</v>
      </c>
      <c r="AC399" s="5">
        <f>SUMPRODUCT(Table13[[#This Row],[SibSp]:[Ones]],$R$4:$AA$4)</f>
        <v>0.22004418191395764</v>
      </c>
      <c r="AD399" s="5">
        <f>SUMPRODUCT(Table13[[#This Row],[SibSp]:[Ones]],$R$5:$AA$5)</f>
        <v>0.71616113103238499</v>
      </c>
      <c r="AE399" s="5">
        <f>SUMPRODUCT(Table13[[#This Row],[SibSp]:[Ones]],$R$6:$AA$6)</f>
        <v>-0.60613235323495684</v>
      </c>
      <c r="AF399" s="6">
        <f>IF(AC399&lt;0,0,AC399)</f>
        <v>0.22004418191395764</v>
      </c>
      <c r="AG399" s="6">
        <f>IF(AD399&lt;0,0,AD399)</f>
        <v>0.71616113103238499</v>
      </c>
      <c r="AH399" s="5">
        <f t="shared" si="12"/>
        <v>0</v>
      </c>
      <c r="AI399" s="6">
        <f t="shared" si="13"/>
        <v>0.93620531294634257</v>
      </c>
      <c r="AJ399" s="6">
        <f>(Table134[[#This Row],[Survived]]-AI399)^2</f>
        <v>0.87648038798895922</v>
      </c>
    </row>
    <row r="400" spans="1:36" x14ac:dyDescent="0.2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Table134[[#This Row],[Age]]/$E$1</f>
        <v>0.3</v>
      </c>
      <c r="J400" s="6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>
        <f>IF(Table134[[#This Row],[Sex]]="male",1,0)</f>
        <v>1</v>
      </c>
      <c r="P400">
        <v>1</v>
      </c>
      <c r="AC400" s="5">
        <f>SUMPRODUCT(Table13[[#This Row],[SibSp]:[Ones]],$R$4:$AA$4)</f>
        <v>-0.59742836625555917</v>
      </c>
      <c r="AD400" s="5">
        <f>SUMPRODUCT(Table13[[#This Row],[SibSp]:[Ones]],$R$5:$AA$5)</f>
        <v>0.16591862241590061</v>
      </c>
      <c r="AE400" s="5">
        <f>SUMPRODUCT(Table13[[#This Row],[SibSp]:[Ones]],$R$6:$AA$6)</f>
        <v>-1.0766090069727015</v>
      </c>
      <c r="AF400" s="6">
        <f>IF(AC400&lt;0,0,AC400)</f>
        <v>0</v>
      </c>
      <c r="AG400" s="6">
        <f>IF(AD400&lt;0,0,AD400)</f>
        <v>0.16591862241590061</v>
      </c>
      <c r="AH400" s="5">
        <f t="shared" si="12"/>
        <v>0</v>
      </c>
      <c r="AI400" s="6">
        <f t="shared" si="13"/>
        <v>0.16591862241590061</v>
      </c>
      <c r="AJ400" s="6">
        <f>(Table134[[#This Row],[Survived]]-AI400)^2</f>
        <v>2.7528989264390194E-2</v>
      </c>
    </row>
    <row r="401" spans="1:36" x14ac:dyDescent="0.2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Table134[[#This Row],[Age]]/$E$1</f>
        <v>0.21249999999999999</v>
      </c>
      <c r="J401" s="6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>
        <f>IF(Table134[[#This Row],[Sex]]="male",1,0)</f>
        <v>1</v>
      </c>
      <c r="P401">
        <v>1</v>
      </c>
      <c r="AC401" s="5">
        <f>SUMPRODUCT(Table13[[#This Row],[SibSp]:[Ones]],$R$4:$AA$4)</f>
        <v>-0.66876210152800863</v>
      </c>
      <c r="AD401" s="5">
        <f>SUMPRODUCT(Table13[[#This Row],[SibSp]:[Ones]],$R$5:$AA$5)</f>
        <v>0.25521545336570589</v>
      </c>
      <c r="AE401" s="5">
        <f>SUMPRODUCT(Table13[[#This Row],[SibSp]:[Ones]],$R$6:$AA$6)</f>
        <v>-1.0938950792318352</v>
      </c>
      <c r="AF401" s="6">
        <f>IF(AC401&lt;0,0,AC401)</f>
        <v>0</v>
      </c>
      <c r="AG401" s="6">
        <f>IF(AD401&lt;0,0,AD401)</f>
        <v>0.25521545336570589</v>
      </c>
      <c r="AH401" s="5">
        <f t="shared" si="12"/>
        <v>0</v>
      </c>
      <c r="AI401" s="6">
        <f t="shared" si="13"/>
        <v>0.25521545336570589</v>
      </c>
      <c r="AJ401" s="6">
        <f>(Table134[[#This Row],[Survived]]-AI401)^2</f>
        <v>6.5134927636662801E-2</v>
      </c>
    </row>
    <row r="402" spans="1:36" x14ac:dyDescent="0.2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Table134[[#This Row],[Age]]/$E$1</f>
        <v>0.26250000000000001</v>
      </c>
      <c r="J402" s="6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>
        <f>IF(Table134[[#This Row],[Sex]]="male",1,0)</f>
        <v>0</v>
      </c>
      <c r="P402">
        <v>1</v>
      </c>
      <c r="AC402" s="5">
        <f>SUMPRODUCT(Table13[[#This Row],[SibSp]:[Ones]],$R$4:$AA$4)</f>
        <v>0.17823723527774005</v>
      </c>
      <c r="AD402" s="5">
        <f>SUMPRODUCT(Table13[[#This Row],[SibSp]:[Ones]],$R$5:$AA$5)</f>
        <v>0.34506378323952996</v>
      </c>
      <c r="AE402" s="5">
        <f>SUMPRODUCT(Table13[[#This Row],[SibSp]:[Ones]],$R$6:$AA$6)</f>
        <v>-0.66218239623434927</v>
      </c>
      <c r="AF402" s="6">
        <f>IF(AC402&lt;0,0,AC402)</f>
        <v>0.17823723527774005</v>
      </c>
      <c r="AG402" s="6">
        <f>IF(AD402&lt;0,0,AD402)</f>
        <v>0.34506378323952996</v>
      </c>
      <c r="AH402" s="5">
        <f t="shared" si="12"/>
        <v>0</v>
      </c>
      <c r="AI402" s="6">
        <f t="shared" si="13"/>
        <v>0.52330101851726996</v>
      </c>
      <c r="AJ402" s="6">
        <f>(Table134[[#This Row],[Survived]]-AI402)^2</f>
        <v>0.27384395598121214</v>
      </c>
    </row>
    <row r="403" spans="1:36" x14ac:dyDescent="0.2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Table134[[#This Row],[Age]]/$E$1</f>
        <v>0.46250000000000002</v>
      </c>
      <c r="J403" s="6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>
        <f>IF(Table134[[#This Row],[Sex]]="male",1,0)</f>
        <v>0</v>
      </c>
      <c r="P403">
        <v>1</v>
      </c>
      <c r="AC403" s="5">
        <f>SUMPRODUCT(Table13[[#This Row],[SibSp]:[Ones]],$R$4:$AA$4)</f>
        <v>0.26243973160326278</v>
      </c>
      <c r="AD403" s="5">
        <f>SUMPRODUCT(Table13[[#This Row],[SibSp]:[Ones]],$R$5:$AA$5)</f>
        <v>0.18863562986112098</v>
      </c>
      <c r="AE403" s="5">
        <f>SUMPRODUCT(Table13[[#This Row],[SibSp]:[Ones]],$R$6:$AA$6)</f>
        <v>-0.6633443805307625</v>
      </c>
      <c r="AF403" s="6">
        <f>IF(AC403&lt;0,0,AC403)</f>
        <v>0.26243973160326278</v>
      </c>
      <c r="AG403" s="6">
        <f>IF(AD403&lt;0,0,AD403)</f>
        <v>0.18863562986112098</v>
      </c>
      <c r="AH403" s="5">
        <f t="shared" si="12"/>
        <v>0</v>
      </c>
      <c r="AI403" s="6">
        <f t="shared" si="13"/>
        <v>0.45107536146438376</v>
      </c>
      <c r="AJ403" s="6">
        <f>(Table134[[#This Row],[Survived]]-AI403)^2</f>
        <v>0.20346898172022446</v>
      </c>
    </row>
    <row r="404" spans="1:36" x14ac:dyDescent="0.2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Table134[[#This Row],[Age]]/$E$1</f>
        <v>0.2</v>
      </c>
      <c r="J404" s="6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>
        <f>IF(Table134[[#This Row],[Sex]]="male",1,0)</f>
        <v>0</v>
      </c>
      <c r="P404">
        <v>1</v>
      </c>
      <c r="AC404" s="5">
        <f>SUMPRODUCT(Table13[[#This Row],[SibSp]:[Ones]],$R$4:$AA$4)</f>
        <v>0.21851123016785851</v>
      </c>
      <c r="AD404" s="5">
        <f>SUMPRODUCT(Table13[[#This Row],[SibSp]:[Ones]],$R$5:$AA$5)</f>
        <v>0.85771111036662195</v>
      </c>
      <c r="AE404" s="5">
        <f>SUMPRODUCT(Table13[[#This Row],[SibSp]:[Ones]],$R$6:$AA$6)</f>
        <v>-0.86235432825539571</v>
      </c>
      <c r="AF404" s="6">
        <f>IF(AC404&lt;0,0,AC404)</f>
        <v>0.21851123016785851</v>
      </c>
      <c r="AG404" s="6">
        <f>IF(AD404&lt;0,0,AD404)</f>
        <v>0.85771111036662195</v>
      </c>
      <c r="AH404" s="5">
        <f t="shared" si="12"/>
        <v>0</v>
      </c>
      <c r="AI404" s="6">
        <f t="shared" si="13"/>
        <v>1.0762223405344804</v>
      </c>
      <c r="AJ404" s="6">
        <f>(Table134[[#This Row],[Survived]]-AI404)^2</f>
        <v>5.8098451965542947E-3</v>
      </c>
    </row>
    <row r="405" spans="1:36" x14ac:dyDescent="0.2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Table134[[#This Row],[Age]]/$E$1</f>
        <v>0.22500000000000001</v>
      </c>
      <c r="J405" s="6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>
        <f>IF(Table134[[#This Row],[Sex]]="male",1,0)</f>
        <v>1</v>
      </c>
      <c r="P405">
        <v>1</v>
      </c>
      <c r="AC405" s="5">
        <f>SUMPRODUCT(Table13[[#This Row],[SibSp]:[Ones]],$R$4:$AA$4)</f>
        <v>-0.61505138385186597</v>
      </c>
      <c r="AD405" s="5">
        <f>SUMPRODUCT(Table13[[#This Row],[SibSp]:[Ones]],$R$5:$AA$5)</f>
        <v>0.70929544535533329</v>
      </c>
      <c r="AE405" s="5">
        <f>SUMPRODUCT(Table13[[#This Row],[SibSp]:[Ones]],$R$6:$AA$6)</f>
        <v>-1.317971420778735</v>
      </c>
      <c r="AF405" s="6">
        <f>IF(AC405&lt;0,0,AC405)</f>
        <v>0</v>
      </c>
      <c r="AG405" s="6">
        <f>IF(AD405&lt;0,0,AD405)</f>
        <v>0.70929544535533329</v>
      </c>
      <c r="AH405" s="5">
        <f t="shared" si="12"/>
        <v>0</v>
      </c>
      <c r="AI405" s="6">
        <f t="shared" si="13"/>
        <v>0.70929544535533329</v>
      </c>
      <c r="AJ405" s="6">
        <f>(Table134[[#This Row],[Survived]]-AI405)^2</f>
        <v>0.50310002880182059</v>
      </c>
    </row>
    <row r="406" spans="1:36" x14ac:dyDescent="0.2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Table134[[#This Row],[Age]]/$E$1</f>
        <v>0.41249999999999998</v>
      </c>
      <c r="J406" s="6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>
        <f>IF(Table134[[#This Row],[Sex]]="male",1,0)</f>
        <v>0</v>
      </c>
      <c r="P406">
        <v>1</v>
      </c>
      <c r="AC406" s="5">
        <f>SUMPRODUCT(Table13[[#This Row],[SibSp]:[Ones]],$R$4:$AA$4)</f>
        <v>0.52895409829632056</v>
      </c>
      <c r="AD406" s="5">
        <f>SUMPRODUCT(Table13[[#This Row],[SibSp]:[Ones]],$R$5:$AA$5)</f>
        <v>0.32129773704265441</v>
      </c>
      <c r="AE406" s="5">
        <f>SUMPRODUCT(Table13[[#This Row],[SibSp]:[Ones]],$R$6:$AA$6)</f>
        <v>-5.6400613578639083E-2</v>
      </c>
      <c r="AF406" s="6">
        <f>IF(AC406&lt;0,0,AC406)</f>
        <v>0.52895409829632056</v>
      </c>
      <c r="AG406" s="6">
        <f>IF(AD406&lt;0,0,AD406)</f>
        <v>0.32129773704265441</v>
      </c>
      <c r="AH406" s="5">
        <f t="shared" si="12"/>
        <v>0</v>
      </c>
      <c r="AI406" s="6">
        <f t="shared" si="13"/>
        <v>0.85025183533897497</v>
      </c>
      <c r="AJ406" s="6">
        <f>(Table134[[#This Row],[Survived]]-AI406)^2</f>
        <v>2.2424512819345467E-2</v>
      </c>
    </row>
    <row r="407" spans="1:36" x14ac:dyDescent="0.2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Table134[[#This Row],[Age]]/$E$1</f>
        <v>0.35</v>
      </c>
      <c r="J407" s="6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>
        <f>IF(Table134[[#This Row],[Sex]]="male",1,0)</f>
        <v>1</v>
      </c>
      <c r="P407">
        <v>1</v>
      </c>
      <c r="AC407" s="5">
        <f>SUMPRODUCT(Table13[[#This Row],[SibSp]:[Ones]],$R$4:$AA$4)</f>
        <v>-0.6045077610494789</v>
      </c>
      <c r="AD407" s="5">
        <f>SUMPRODUCT(Table13[[#This Row],[SibSp]:[Ones]],$R$5:$AA$5)</f>
        <v>0.15234248548817186</v>
      </c>
      <c r="AE407" s="5">
        <f>SUMPRODUCT(Table13[[#This Row],[SibSp]:[Ones]],$R$6:$AA$6)</f>
        <v>-1.3411053787360465</v>
      </c>
      <c r="AF407" s="6">
        <f>IF(AC407&lt;0,0,AC407)</f>
        <v>0</v>
      </c>
      <c r="AG407" s="6">
        <f>IF(AD407&lt;0,0,AD407)</f>
        <v>0.15234248548817186</v>
      </c>
      <c r="AH407" s="5">
        <f t="shared" si="12"/>
        <v>0</v>
      </c>
      <c r="AI407" s="6">
        <f t="shared" si="13"/>
        <v>0.15234248548817186</v>
      </c>
      <c r="AJ407" s="6">
        <f>(Table134[[#This Row],[Survived]]-AI407)^2</f>
        <v>2.3208232884713857E-2</v>
      </c>
    </row>
    <row r="408" spans="1:36" x14ac:dyDescent="0.2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Table134[[#This Row],[Age]]/$E$1</f>
        <v>0.32500000000000001</v>
      </c>
      <c r="J408" s="6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>
        <f>IF(Table134[[#This Row],[Sex]]="male",1,0)</f>
        <v>1</v>
      </c>
      <c r="P408">
        <v>1</v>
      </c>
      <c r="AC408" s="5">
        <f>SUMPRODUCT(Table13[[#This Row],[SibSp]:[Ones]],$R$4:$AA$4)</f>
        <v>-0.66485920460212156</v>
      </c>
      <c r="AD408" s="5">
        <f>SUMPRODUCT(Table13[[#This Row],[SibSp]:[Ones]],$R$5:$AA$5)</f>
        <v>0.20914490571466948</v>
      </c>
      <c r="AE408" s="5">
        <f>SUMPRODUCT(Table13[[#This Row],[SibSp]:[Ones]],$R$6:$AA$6)</f>
        <v>-1.5752768354326454</v>
      </c>
      <c r="AF408" s="6">
        <f>IF(AC408&lt;0,0,AC408)</f>
        <v>0</v>
      </c>
      <c r="AG408" s="6">
        <f>IF(AD408&lt;0,0,AD408)</f>
        <v>0.20914490571466948</v>
      </c>
      <c r="AH408" s="5">
        <f t="shared" si="12"/>
        <v>0</v>
      </c>
      <c r="AI408" s="6">
        <f t="shared" si="13"/>
        <v>0.20914490571466948</v>
      </c>
      <c r="AJ408" s="6">
        <f>(Table134[[#This Row],[Survived]]-AI408)^2</f>
        <v>0.62545178015705905</v>
      </c>
    </row>
    <row r="409" spans="1:36" x14ac:dyDescent="0.2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Table134[[#This Row],[Age]]/$E$1</f>
        <v>0.36249999999999999</v>
      </c>
      <c r="J409" s="6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>
        <f>IF(Table134[[#This Row],[Sex]]="male",1,0)</f>
        <v>1</v>
      </c>
      <c r="P409">
        <v>1</v>
      </c>
      <c r="AC409" s="5">
        <f>SUMPRODUCT(Table13[[#This Row],[SibSp]:[Ones]],$R$4:$AA$4)</f>
        <v>-0.48917969339281897</v>
      </c>
      <c r="AD409" s="5">
        <f>SUMPRODUCT(Table13[[#This Row],[SibSp]:[Ones]],$R$5:$AA$5)</f>
        <v>7.1325775278970327E-2</v>
      </c>
      <c r="AE409" s="5">
        <f>SUMPRODUCT(Table13[[#This Row],[SibSp]:[Ones]],$R$6:$AA$6)</f>
        <v>-1.1471795980152288</v>
      </c>
      <c r="AF409" s="6">
        <f>IF(AC409&lt;0,0,AC409)</f>
        <v>0</v>
      </c>
      <c r="AG409" s="6">
        <f>IF(AD409&lt;0,0,AD409)</f>
        <v>7.1325775278970327E-2</v>
      </c>
      <c r="AH409" s="5">
        <f t="shared" si="12"/>
        <v>0</v>
      </c>
      <c r="AI409" s="6">
        <f t="shared" si="13"/>
        <v>7.1325775278970327E-2</v>
      </c>
      <c r="AJ409" s="6">
        <f>(Table134[[#This Row],[Survived]]-AI409)^2</f>
        <v>0.86243581566120553</v>
      </c>
    </row>
    <row r="410" spans="1:36" x14ac:dyDescent="0.2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Table134[[#This Row],[Age]]/$E$1</f>
        <v>0.45</v>
      </c>
      <c r="J410" s="6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>
        <f>IF(Table134[[#This Row],[Sex]]="male",1,0)</f>
        <v>1</v>
      </c>
      <c r="P410">
        <v>1</v>
      </c>
      <c r="AC410" s="5">
        <f>SUMPRODUCT(Table13[[#This Row],[SibSp]:[Ones]],$R$4:$AA$4)</f>
        <v>-0.28031729958225321</v>
      </c>
      <c r="AD410" s="5">
        <f>SUMPRODUCT(Table13[[#This Row],[SibSp]:[Ones]],$R$5:$AA$5)</f>
        <v>0.39464735292979669</v>
      </c>
      <c r="AE410" s="5">
        <f>SUMPRODUCT(Table13[[#This Row],[SibSp]:[Ones]],$R$6:$AA$6)</f>
        <v>-1.0521734565479006</v>
      </c>
      <c r="AF410" s="6">
        <f>IF(AC410&lt;0,0,AC410)</f>
        <v>0</v>
      </c>
      <c r="AG410" s="6">
        <f>IF(AD410&lt;0,0,AD410)</f>
        <v>0.39464735292979669</v>
      </c>
      <c r="AH410" s="5">
        <f t="shared" si="12"/>
        <v>0</v>
      </c>
      <c r="AI410" s="6">
        <f t="shared" si="13"/>
        <v>0.39464735292979669</v>
      </c>
      <c r="AJ410" s="6">
        <f>(Table134[[#This Row],[Survived]]-AI410)^2</f>
        <v>0.36645182731490211</v>
      </c>
    </row>
    <row r="411" spans="1:36" x14ac:dyDescent="0.2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Table134[[#This Row],[Age]]/$E$1</f>
        <v>0.67500000000000004</v>
      </c>
      <c r="J411" s="6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>
        <f>IF(Table134[[#This Row],[Sex]]="male",1,0)</f>
        <v>0</v>
      </c>
      <c r="P411">
        <v>1</v>
      </c>
      <c r="AC411" s="5">
        <f>SUMPRODUCT(Table13[[#This Row],[SibSp]:[Ones]],$R$4:$AA$4)</f>
        <v>0.50111158036614001</v>
      </c>
      <c r="AD411" s="5">
        <f>SUMPRODUCT(Table13[[#This Row],[SibSp]:[Ones]],$R$5:$AA$5)</f>
        <v>0.4214552758866883</v>
      </c>
      <c r="AE411" s="5">
        <f>SUMPRODUCT(Table13[[#This Row],[SibSp]:[Ones]],$R$6:$AA$6)</f>
        <v>-0.72223962261550767</v>
      </c>
      <c r="AF411" s="6">
        <f>IF(AC411&lt;0,0,AC411)</f>
        <v>0.50111158036614001</v>
      </c>
      <c r="AG411" s="6">
        <f>IF(AD411&lt;0,0,AD411)</f>
        <v>0.4214552758866883</v>
      </c>
      <c r="AH411" s="5">
        <f t="shared" si="12"/>
        <v>0</v>
      </c>
      <c r="AI411" s="6">
        <f t="shared" si="13"/>
        <v>0.9225668562528283</v>
      </c>
      <c r="AJ411" s="6">
        <f>(Table134[[#This Row],[Survived]]-AI411)^2</f>
        <v>5.9958917505701552E-3</v>
      </c>
    </row>
    <row r="412" spans="1:36" x14ac:dyDescent="0.2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Table134[[#This Row],[Age]]/$E$1</f>
        <v>0.3</v>
      </c>
      <c r="J412" s="6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>
        <f>IF(Table134[[#This Row],[Sex]]="male",1,0)</f>
        <v>1</v>
      </c>
      <c r="P412">
        <v>1</v>
      </c>
      <c r="AC412" s="5">
        <f>SUMPRODUCT(Table13[[#This Row],[SibSp]:[Ones]],$R$4:$AA$4)</f>
        <v>-0.59582814395134054</v>
      </c>
      <c r="AD412" s="5">
        <f>SUMPRODUCT(Table13[[#This Row],[SibSp]:[Ones]],$R$5:$AA$5)</f>
        <v>0.16466595921358385</v>
      </c>
      <c r="AE412" s="5">
        <f>SUMPRODUCT(Table13[[#This Row],[SibSp]:[Ones]],$R$6:$AA$6)</f>
        <v>-1.0674316331452396</v>
      </c>
      <c r="AF412" s="6">
        <f>IF(AC412&lt;0,0,AC412)</f>
        <v>0</v>
      </c>
      <c r="AG412" s="6">
        <f>IF(AD412&lt;0,0,AD412)</f>
        <v>0.16466595921358385</v>
      </c>
      <c r="AH412" s="5">
        <f t="shared" si="12"/>
        <v>0</v>
      </c>
      <c r="AI412" s="6">
        <f t="shared" si="13"/>
        <v>0.16466595921358385</v>
      </c>
      <c r="AJ412" s="6">
        <f>(Table134[[#This Row],[Survived]]-AI412)^2</f>
        <v>2.7114878123729657E-2</v>
      </c>
    </row>
    <row r="413" spans="1:36" x14ac:dyDescent="0.2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Table134[[#This Row],[Age]]/$E$1</f>
        <v>0.58750000000000002</v>
      </c>
      <c r="J413" s="6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>
        <f>IF(Table134[[#This Row],[Sex]]="male",1,0)</f>
        <v>1</v>
      </c>
      <c r="P413">
        <v>1</v>
      </c>
      <c r="AC413" s="5">
        <f>SUMPRODUCT(Table13[[#This Row],[SibSp]:[Ones]],$R$4:$AA$4)</f>
        <v>-0.18653708971805499</v>
      </c>
      <c r="AD413" s="5">
        <f>SUMPRODUCT(Table13[[#This Row],[SibSp]:[Ones]],$R$5:$AA$5)</f>
        <v>0.26866136506851834</v>
      </c>
      <c r="AE413" s="5">
        <f>SUMPRODUCT(Table13[[#This Row],[SibSp]:[Ones]],$R$6:$AA$6)</f>
        <v>-1.1300510700754551</v>
      </c>
      <c r="AF413" s="6">
        <f>IF(AC413&lt;0,0,AC413)</f>
        <v>0</v>
      </c>
      <c r="AG413" s="6">
        <f>IF(AD413&lt;0,0,AD413)</f>
        <v>0.26866136506851834</v>
      </c>
      <c r="AH413" s="5">
        <f t="shared" si="12"/>
        <v>0</v>
      </c>
      <c r="AI413" s="6">
        <f t="shared" si="13"/>
        <v>0.26866136506851834</v>
      </c>
      <c r="AJ413" s="6">
        <f>(Table134[[#This Row],[Survived]]-AI413)^2</f>
        <v>7.2178929080479681E-2</v>
      </c>
    </row>
    <row r="414" spans="1:36" x14ac:dyDescent="0.2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Table134[[#This Row],[Age]]/$E$1</f>
        <v>0.42499999999999999</v>
      </c>
      <c r="J414" s="6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>
        <f>IF(Table134[[#This Row],[Sex]]="male",1,0)</f>
        <v>0</v>
      </c>
      <c r="P414">
        <v>1</v>
      </c>
      <c r="AC414" s="5">
        <f>SUMPRODUCT(Table13[[#This Row],[SibSp]:[Ones]],$R$4:$AA$4)</f>
        <v>0.668265295108462</v>
      </c>
      <c r="AD414" s="5">
        <f>SUMPRODUCT(Table13[[#This Row],[SibSp]:[Ones]],$R$5:$AA$5)</f>
        <v>0.24990902597876546</v>
      </c>
      <c r="AE414" s="5">
        <f>SUMPRODUCT(Table13[[#This Row],[SibSp]:[Ones]],$R$6:$AA$6)</f>
        <v>-7.5669294697199477E-2</v>
      </c>
      <c r="AF414" s="6">
        <f>IF(AC414&lt;0,0,AC414)</f>
        <v>0.668265295108462</v>
      </c>
      <c r="AG414" s="6">
        <f>IF(AD414&lt;0,0,AD414)</f>
        <v>0.24990902597876546</v>
      </c>
      <c r="AH414" s="5">
        <f t="shared" si="12"/>
        <v>0</v>
      </c>
      <c r="AI414" s="6">
        <f t="shared" si="13"/>
        <v>0.91817432108722752</v>
      </c>
      <c r="AJ414" s="6">
        <f>(Table134[[#This Row],[Survived]]-AI414)^2</f>
        <v>6.6954417295361389E-3</v>
      </c>
    </row>
    <row r="415" spans="1:36" x14ac:dyDescent="0.2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Table134[[#This Row],[Age]]/$E$1</f>
        <v>0.45</v>
      </c>
      <c r="J415" s="6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>
        <f>IF(Table134[[#This Row],[Sex]]="male",1,0)</f>
        <v>0</v>
      </c>
      <c r="P415">
        <v>1</v>
      </c>
      <c r="AC415" s="5">
        <f>SUMPRODUCT(Table13[[#This Row],[SibSp]:[Ones]],$R$4:$AA$4)</f>
        <v>0.67945629812863528</v>
      </c>
      <c r="AD415" s="5">
        <f>SUMPRODUCT(Table13[[#This Row],[SibSp]:[Ones]],$R$5:$AA$5)</f>
        <v>0.17669941749037288</v>
      </c>
      <c r="AE415" s="5">
        <f>SUMPRODUCT(Table13[[#This Row],[SibSp]:[Ones]],$R$6:$AA$6)</f>
        <v>-0.1344935945035009</v>
      </c>
      <c r="AF415" s="6">
        <f>IF(AC415&lt;0,0,AC415)</f>
        <v>0.67945629812863528</v>
      </c>
      <c r="AG415" s="6">
        <f>IF(AD415&lt;0,0,AD415)</f>
        <v>0.17669941749037288</v>
      </c>
      <c r="AH415" s="5">
        <f t="shared" si="12"/>
        <v>0</v>
      </c>
      <c r="AI415" s="6">
        <f t="shared" si="13"/>
        <v>0.85615571561900816</v>
      </c>
      <c r="AJ415" s="6">
        <f>(Table134[[#This Row],[Survived]]-AI415)^2</f>
        <v>2.0691178149079652E-2</v>
      </c>
    </row>
    <row r="416" spans="1:36" x14ac:dyDescent="0.2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Table134[[#This Row],[Age]]/$E$1</f>
        <v>0.4</v>
      </c>
      <c r="J416" s="6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>
        <f>IF(Table134[[#This Row],[Sex]]="male",1,0)</f>
        <v>1</v>
      </c>
      <c r="P416">
        <v>1</v>
      </c>
      <c r="AC416" s="5">
        <f>SUMPRODUCT(Table13[[#This Row],[SibSp]:[Ones]],$R$4:$AA$4)</f>
        <v>-0.52137806550346433</v>
      </c>
      <c r="AD416" s="5">
        <f>SUMPRODUCT(Table13[[#This Row],[SibSp]:[Ones]],$R$5:$AA$5)</f>
        <v>6.8150154994460088E-2</v>
      </c>
      <c r="AE416" s="5">
        <f>SUMPRODUCT(Table13[[#This Row],[SibSp]:[Ones]],$R$6:$AA$6)</f>
        <v>-1.0882470414053238</v>
      </c>
      <c r="AF416" s="6">
        <f>IF(AC416&lt;0,0,AC416)</f>
        <v>0</v>
      </c>
      <c r="AG416" s="6">
        <f>IF(AD416&lt;0,0,AD416)</f>
        <v>6.8150154994460088E-2</v>
      </c>
      <c r="AH416" s="5">
        <f t="shared" si="12"/>
        <v>0</v>
      </c>
      <c r="AI416" s="6">
        <f t="shared" si="13"/>
        <v>6.8150154994460088E-2</v>
      </c>
      <c r="AJ416" s="6">
        <f>(Table134[[#This Row],[Survived]]-AI416)^2</f>
        <v>4.644443625768933E-3</v>
      </c>
    </row>
    <row r="417" spans="1:36" x14ac:dyDescent="0.2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Table134[[#This Row],[Age]]/$E$1</f>
        <v>0.375</v>
      </c>
      <c r="J417" s="6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>
        <f>IF(Table134[[#This Row],[Sex]]="male",1,0)</f>
        <v>0</v>
      </c>
      <c r="P417">
        <v>1</v>
      </c>
      <c r="AC417" s="5">
        <f>SUMPRODUCT(Table13[[#This Row],[SibSp]:[Ones]],$R$4:$AA$4)</f>
        <v>0.34896265007665112</v>
      </c>
      <c r="AD417" s="5">
        <f>SUMPRODUCT(Table13[[#This Row],[SibSp]:[Ones]],$R$5:$AA$5)</f>
        <v>0.68868024300446251</v>
      </c>
      <c r="AE417" s="5">
        <f>SUMPRODUCT(Table13[[#This Row],[SibSp]:[Ones]],$R$6:$AA$6)</f>
        <v>-0.89784198923240111</v>
      </c>
      <c r="AF417" s="6">
        <f>IF(AC417&lt;0,0,AC417)</f>
        <v>0.34896265007665112</v>
      </c>
      <c r="AG417" s="6">
        <f>IF(AD417&lt;0,0,AD417)</f>
        <v>0.68868024300446251</v>
      </c>
      <c r="AH417" s="5">
        <f t="shared" si="12"/>
        <v>0</v>
      </c>
      <c r="AI417" s="6">
        <f t="shared" si="13"/>
        <v>1.0376428930811137</v>
      </c>
      <c r="AJ417" s="6">
        <f>(Table134[[#This Row],[Survived]]-AI417)^2</f>
        <v>1.4169873995161562E-3</v>
      </c>
    </row>
    <row r="418" spans="1:36" x14ac:dyDescent="0.2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Table134[[#This Row],[Age]]/$E$1</f>
        <v>0.27500000000000002</v>
      </c>
      <c r="J418" s="6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>
        <f>IF(Table134[[#This Row],[Sex]]="male",1,0)</f>
        <v>1</v>
      </c>
      <c r="P418">
        <v>1</v>
      </c>
      <c r="AC418" s="5">
        <f>SUMPRODUCT(Table13[[#This Row],[SibSp]:[Ones]],$R$4:$AA$4)</f>
        <v>-0.6170925671241122</v>
      </c>
      <c r="AD418" s="5">
        <f>SUMPRODUCT(Table13[[#This Row],[SibSp]:[Ones]],$R$5:$AA$5)</f>
        <v>0.1908708355932105</v>
      </c>
      <c r="AE418" s="5">
        <f>SUMPRODUCT(Table13[[#This Row],[SibSp]:[Ones]],$R$6:$AA$6)</f>
        <v>-1.0774366119205983</v>
      </c>
      <c r="AF418" s="6">
        <f>IF(AC418&lt;0,0,AC418)</f>
        <v>0</v>
      </c>
      <c r="AG418" s="6">
        <f>IF(AD418&lt;0,0,AD418)</f>
        <v>0.1908708355932105</v>
      </c>
      <c r="AH418" s="5">
        <f t="shared" si="12"/>
        <v>0</v>
      </c>
      <c r="AI418" s="6">
        <f t="shared" si="13"/>
        <v>0.1908708355932105</v>
      </c>
      <c r="AJ418" s="6">
        <f>(Table134[[#This Row],[Survived]]-AI418)^2</f>
        <v>3.643167588005039E-2</v>
      </c>
    </row>
    <row r="419" spans="1:36" x14ac:dyDescent="0.2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Table134[[#This Row],[Age]]/$E$1</f>
        <v>0.55000000000000004</v>
      </c>
      <c r="J419" s="6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>
        <f>IF(Table134[[#This Row],[Sex]]="male",1,0)</f>
        <v>0</v>
      </c>
      <c r="P419">
        <v>1</v>
      </c>
      <c r="AC419" s="5">
        <f>SUMPRODUCT(Table13[[#This Row],[SibSp]:[Ones]],$R$4:$AA$4)</f>
        <v>0.3298984164061412</v>
      </c>
      <c r="AD419" s="5">
        <f>SUMPRODUCT(Table13[[#This Row],[SibSp]:[Ones]],$R$5:$AA$5)</f>
        <v>0.63694481822779947</v>
      </c>
      <c r="AE419" s="5">
        <f>SUMPRODUCT(Table13[[#This Row],[SibSp]:[Ones]],$R$6:$AA$6)</f>
        <v>-0.75223454467902895</v>
      </c>
      <c r="AF419" s="6">
        <f>IF(AC419&lt;0,0,AC419)</f>
        <v>0.3298984164061412</v>
      </c>
      <c r="AG419" s="6">
        <f>IF(AD419&lt;0,0,AD419)</f>
        <v>0.63694481822779947</v>
      </c>
      <c r="AH419" s="5">
        <f t="shared" si="12"/>
        <v>0</v>
      </c>
      <c r="AI419" s="6">
        <f t="shared" si="13"/>
        <v>0.96684323463394062</v>
      </c>
      <c r="AJ419" s="6">
        <f>(Table134[[#This Row],[Survived]]-AI419)^2</f>
        <v>1.099371089539915E-3</v>
      </c>
    </row>
    <row r="420" spans="1:36" x14ac:dyDescent="0.2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Table134[[#This Row],[Age]]/$E$1</f>
        <v>0.50624999999999998</v>
      </c>
      <c r="J420" s="6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>
        <f>IF(Table134[[#This Row],[Sex]]="male",1,0)</f>
        <v>1</v>
      </c>
      <c r="P420">
        <v>1</v>
      </c>
      <c r="AC420" s="5">
        <f>SUMPRODUCT(Table13[[#This Row],[SibSp]:[Ones]],$R$4:$AA$4)</f>
        <v>-0.37910801652907389</v>
      </c>
      <c r="AD420" s="5">
        <f>SUMPRODUCT(Table13[[#This Row],[SibSp]:[Ones]],$R$5:$AA$5)</f>
        <v>-6.9803007409592666E-2</v>
      </c>
      <c r="AE420" s="5">
        <f>SUMPRODUCT(Table13[[#This Row],[SibSp]:[Ones]],$R$6:$AA$6)</f>
        <v>-1.1596115919226633</v>
      </c>
      <c r="AF420" s="6">
        <f>IF(AC420&lt;0,0,AC420)</f>
        <v>0</v>
      </c>
      <c r="AG420" s="6">
        <f>IF(AD420&lt;0,0,AD420)</f>
        <v>0</v>
      </c>
      <c r="AH420" s="5">
        <f t="shared" si="12"/>
        <v>0</v>
      </c>
      <c r="AI420" s="6">
        <f t="shared" si="13"/>
        <v>0</v>
      </c>
      <c r="AJ420" s="6">
        <f>(Table134[[#This Row],[Survived]]-AI420)^2</f>
        <v>0</v>
      </c>
    </row>
    <row r="421" spans="1:36" x14ac:dyDescent="0.2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Table134[[#This Row],[Age]]/$E$1</f>
        <v>0.625</v>
      </c>
      <c r="J421" s="6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>
        <f>IF(Table134[[#This Row],[Sex]]="male",1,0)</f>
        <v>0</v>
      </c>
      <c r="P421">
        <v>1</v>
      </c>
      <c r="AC421" s="5">
        <f>SUMPRODUCT(Table13[[#This Row],[SibSp]:[Ones]],$R$4:$AA$4)</f>
        <v>0.8214084977014986</v>
      </c>
      <c r="AD421" s="5">
        <f>SUMPRODUCT(Table13[[#This Row],[SibSp]:[Ones]],$R$5:$AA$5)</f>
        <v>5.3555937020764943E-2</v>
      </c>
      <c r="AE421" s="5">
        <f>SUMPRODUCT(Table13[[#This Row],[SibSp]:[Ones]],$R$6:$AA$6)</f>
        <v>-9.2965981872760131E-2</v>
      </c>
      <c r="AF421" s="6">
        <f>IF(AC421&lt;0,0,AC421)</f>
        <v>0.8214084977014986</v>
      </c>
      <c r="AG421" s="6">
        <f>IF(AD421&lt;0,0,AD421)</f>
        <v>5.3555937020764943E-2</v>
      </c>
      <c r="AH421" s="5">
        <f t="shared" si="12"/>
        <v>0</v>
      </c>
      <c r="AI421" s="6">
        <f t="shared" si="13"/>
        <v>0.8749644347222636</v>
      </c>
      <c r="AJ421" s="6">
        <f>(Table134[[#This Row],[Survived]]-AI421)^2</f>
        <v>1.5633892584323083E-2</v>
      </c>
    </row>
    <row r="422" spans="1:36" x14ac:dyDescent="0.2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Table134[[#This Row],[Age]]/$E$1</f>
        <v>0.48749999999999999</v>
      </c>
      <c r="J422" s="6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>
        <f>IF(Table134[[#This Row],[Sex]]="male",1,0)</f>
        <v>1</v>
      </c>
      <c r="P422">
        <v>1</v>
      </c>
      <c r="AC422" s="5">
        <f>SUMPRODUCT(Table13[[#This Row],[SibSp]:[Ones]],$R$4:$AA$4)</f>
        <v>-0.45452902906741866</v>
      </c>
      <c r="AD422" s="5">
        <f>SUMPRODUCT(Table13[[#This Row],[SibSp]:[Ones]],$R$5:$AA$5)</f>
        <v>-1.7636027971608237E-2</v>
      </c>
      <c r="AE422" s="5">
        <f>SUMPRODUCT(Table13[[#This Row],[SibSp]:[Ones]],$R$6:$AA$6)</f>
        <v>-1.0966809941806861</v>
      </c>
      <c r="AF422" s="6">
        <f>IF(AC422&lt;0,0,AC422)</f>
        <v>0</v>
      </c>
      <c r="AG422" s="6">
        <f>IF(AD422&lt;0,0,AD422)</f>
        <v>0</v>
      </c>
      <c r="AH422" s="5">
        <f t="shared" si="12"/>
        <v>0</v>
      </c>
      <c r="AI422" s="6">
        <f t="shared" si="13"/>
        <v>0</v>
      </c>
      <c r="AJ422" s="6">
        <f>(Table134[[#This Row],[Survived]]-AI422)^2</f>
        <v>0</v>
      </c>
    </row>
    <row r="423" spans="1:36" x14ac:dyDescent="0.2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Table134[[#This Row],[Age]]/$E$1</f>
        <v>0.28749999999999998</v>
      </c>
      <c r="J423" s="6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>
        <f>IF(Table134[[#This Row],[Sex]]="male",1,0)</f>
        <v>1</v>
      </c>
      <c r="P423">
        <v>1</v>
      </c>
      <c r="AC423" s="5">
        <f>SUMPRODUCT(Table13[[#This Row],[SibSp]:[Ones]],$R$4:$AA$4)</f>
        <v>-0.16723597887384628</v>
      </c>
      <c r="AD423" s="5">
        <f>SUMPRODUCT(Table13[[#This Row],[SibSp]:[Ones]],$R$5:$AA$5)</f>
        <v>6.7555851082807927E-2</v>
      </c>
      <c r="AE423" s="5">
        <f>SUMPRODUCT(Table13[[#This Row],[SibSp]:[Ones]],$R$6:$AA$6)</f>
        <v>-0.10212511292752398</v>
      </c>
      <c r="AF423" s="6">
        <f>IF(AC423&lt;0,0,AC423)</f>
        <v>0</v>
      </c>
      <c r="AG423" s="6">
        <f>IF(AD423&lt;0,0,AD423)</f>
        <v>6.7555851082807927E-2</v>
      </c>
      <c r="AH423" s="5">
        <f t="shared" si="12"/>
        <v>0</v>
      </c>
      <c r="AI423" s="6">
        <f t="shared" si="13"/>
        <v>6.7555851082807927E-2</v>
      </c>
      <c r="AJ423" s="6">
        <f>(Table134[[#This Row],[Survived]]-AI423)^2</f>
        <v>4.5637930155225208E-3</v>
      </c>
    </row>
    <row r="424" spans="1:36" x14ac:dyDescent="0.2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Table134[[#This Row],[Age]]/$E$1</f>
        <v>2.5000000000000001E-2</v>
      </c>
      <c r="J424" s="6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>
        <f>IF(Table134[[#This Row],[Sex]]="male",1,0)</f>
        <v>0</v>
      </c>
      <c r="P424">
        <v>1</v>
      </c>
      <c r="AC424" s="5">
        <f>SUMPRODUCT(Table13[[#This Row],[SibSp]:[Ones]],$R$4:$AA$4)</f>
        <v>0.30883548486488188</v>
      </c>
      <c r="AD424" s="5">
        <f>SUMPRODUCT(Table13[[#This Row],[SibSp]:[Ones]],$R$5:$AA$5)</f>
        <v>0.60810371553817444</v>
      </c>
      <c r="AE424" s="5">
        <f>SUMPRODUCT(Table13[[#This Row],[SibSp]:[Ones]],$R$6:$AA$6)</f>
        <v>2.4212327739097581E-2</v>
      </c>
      <c r="AF424" s="6">
        <f>IF(AC424&lt;0,0,AC424)</f>
        <v>0.30883548486488188</v>
      </c>
      <c r="AG424" s="6">
        <f>IF(AD424&lt;0,0,AD424)</f>
        <v>0.60810371553817444</v>
      </c>
      <c r="AH424" s="5">
        <f t="shared" si="12"/>
        <v>2.4212327739097581E-2</v>
      </c>
      <c r="AI424" s="6">
        <f t="shared" si="13"/>
        <v>0.94115152814215386</v>
      </c>
      <c r="AJ424" s="6">
        <f>(Table134[[#This Row],[Survived]]-AI424)^2</f>
        <v>3.4631426400037091E-3</v>
      </c>
    </row>
    <row r="425" spans="1:36" x14ac:dyDescent="0.2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Table134[[#This Row],[Age]]/$E$1</f>
        <v>0.21249999999999999</v>
      </c>
      <c r="J425" s="6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>
        <f>IF(Table134[[#This Row],[Sex]]="male",1,0)</f>
        <v>1</v>
      </c>
      <c r="P425">
        <v>1</v>
      </c>
      <c r="AC425" s="5">
        <f>SUMPRODUCT(Table13[[#This Row],[SibSp]:[Ones]],$R$4:$AA$4)</f>
        <v>-0.80475600419923987</v>
      </c>
      <c r="AD425" s="5">
        <f>SUMPRODUCT(Table13[[#This Row],[SibSp]:[Ones]],$R$5:$AA$5)</f>
        <v>0.30703572853969729</v>
      </c>
      <c r="AE425" s="5">
        <f>SUMPRODUCT(Table13[[#This Row],[SibSp]:[Ones]],$R$6:$AA$6)</f>
        <v>-0.84630948778801329</v>
      </c>
      <c r="AF425" s="6">
        <f>IF(AC425&lt;0,0,AC425)</f>
        <v>0</v>
      </c>
      <c r="AG425" s="6">
        <f>IF(AD425&lt;0,0,AD425)</f>
        <v>0.30703572853969729</v>
      </c>
      <c r="AH425" s="5">
        <f t="shared" si="12"/>
        <v>0</v>
      </c>
      <c r="AI425" s="6">
        <f t="shared" si="13"/>
        <v>0.30703572853969729</v>
      </c>
      <c r="AJ425" s="6">
        <f>(Table134[[#This Row],[Survived]]-AI425)^2</f>
        <v>9.4270938599902682E-2</v>
      </c>
    </row>
    <row r="426" spans="1:36" x14ac:dyDescent="0.2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Table134[[#This Row],[Age]]/$E$1</f>
        <v>0.375</v>
      </c>
      <c r="J426" s="6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>
        <f>IF(Table134[[#This Row],[Sex]]="male",1,0)</f>
        <v>0</v>
      </c>
      <c r="P426">
        <v>1</v>
      </c>
      <c r="AC426" s="5">
        <f>SUMPRODUCT(Table13[[#This Row],[SibSp]:[Ones]],$R$4:$AA$4)</f>
        <v>0.19965528054591092</v>
      </c>
      <c r="AD426" s="5">
        <f>SUMPRODUCT(Table13[[#This Row],[SibSp]:[Ones]],$R$5:$AA$5)</f>
        <v>0.27124003206888986</v>
      </c>
      <c r="AE426" s="5">
        <f>SUMPRODUCT(Table13[[#This Row],[SibSp]:[Ones]],$R$6:$AA$6)</f>
        <v>-0.6315997793688789</v>
      </c>
      <c r="AF426" s="6">
        <f>IF(AC426&lt;0,0,AC426)</f>
        <v>0.19965528054591092</v>
      </c>
      <c r="AG426" s="6">
        <f>IF(AD426&lt;0,0,AD426)</f>
        <v>0.27124003206888986</v>
      </c>
      <c r="AH426" s="5">
        <f t="shared" si="12"/>
        <v>0</v>
      </c>
      <c r="AI426" s="6">
        <f t="shared" si="13"/>
        <v>0.47089531261480078</v>
      </c>
      <c r="AJ426" s="6">
        <f>(Table134[[#This Row],[Survived]]-AI426)^2</f>
        <v>0.22174239544259094</v>
      </c>
    </row>
    <row r="427" spans="1:36" x14ac:dyDescent="0.2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Table134[[#This Row],[Age]]/$E$1</f>
        <v>8.7499999999999994E-2</v>
      </c>
      <c r="J427" s="6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>
        <f>IF(Table134[[#This Row],[Sex]]="male",1,0)</f>
        <v>0</v>
      </c>
      <c r="P427">
        <v>1</v>
      </c>
      <c r="AC427" s="5">
        <f>SUMPRODUCT(Table13[[#This Row],[SibSp]:[Ones]],$R$4:$AA$4)</f>
        <v>0.27967138911598982</v>
      </c>
      <c r="AD427" s="5">
        <f>SUMPRODUCT(Table13[[#This Row],[SibSp]:[Ones]],$R$5:$AA$5)</f>
        <v>0.64070420292610708</v>
      </c>
      <c r="AE427" s="5">
        <f>SUMPRODUCT(Table13[[#This Row],[SibSp]:[Ones]],$R$6:$AA$6)</f>
        <v>-3.0730926672430339E-2</v>
      </c>
      <c r="AF427" s="6">
        <f>IF(AC427&lt;0,0,AC427)</f>
        <v>0.27967138911598982</v>
      </c>
      <c r="AG427" s="6">
        <f>IF(AD427&lt;0,0,AD427)</f>
        <v>0.64070420292610708</v>
      </c>
      <c r="AH427" s="5">
        <f t="shared" si="12"/>
        <v>0</v>
      </c>
      <c r="AI427" s="6">
        <f t="shared" si="13"/>
        <v>0.92037559204209685</v>
      </c>
      <c r="AJ427" s="6">
        <f>(Table134[[#This Row],[Survived]]-AI427)^2</f>
        <v>6.340046342646591E-3</v>
      </c>
    </row>
    <row r="428" spans="1:36" x14ac:dyDescent="0.2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Table134[[#This Row],[Age]]/$E$1</f>
        <v>0.5625</v>
      </c>
      <c r="J428" s="6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>
        <f>IF(Table134[[#This Row],[Sex]]="male",1,0)</f>
        <v>1</v>
      </c>
      <c r="P428">
        <v>1</v>
      </c>
      <c r="AC428" s="5">
        <f>SUMPRODUCT(Table13[[#This Row],[SibSp]:[Ones]],$R$4:$AA$4)</f>
        <v>-0.19461572264296606</v>
      </c>
      <c r="AD428" s="5">
        <f>SUMPRODUCT(Table13[[#This Row],[SibSp]:[Ones]],$R$5:$AA$5)</f>
        <v>0.28454432917794459</v>
      </c>
      <c r="AE428" s="5">
        <f>SUMPRODUCT(Table13[[#This Row],[SibSp]:[Ones]],$R$6:$AA$6)</f>
        <v>-1.0644347267406908</v>
      </c>
      <c r="AF428" s="6">
        <f>IF(AC428&lt;0,0,AC428)</f>
        <v>0</v>
      </c>
      <c r="AG428" s="6">
        <f>IF(AD428&lt;0,0,AD428)</f>
        <v>0.28454432917794459</v>
      </c>
      <c r="AH428" s="5">
        <f t="shared" si="12"/>
        <v>0</v>
      </c>
      <c r="AI428" s="6">
        <f t="shared" si="13"/>
        <v>0.28454432917794459</v>
      </c>
      <c r="AJ428" s="6">
        <f>(Table134[[#This Row],[Survived]]-AI428)^2</f>
        <v>8.0965475267326489E-2</v>
      </c>
    </row>
    <row r="429" spans="1:36" x14ac:dyDescent="0.2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Table134[[#This Row],[Age]]/$E$1</f>
        <v>0.375</v>
      </c>
      <c r="J429" s="6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>
        <f>IF(Table134[[#This Row],[Sex]]="male",1,0)</f>
        <v>0</v>
      </c>
      <c r="P429">
        <v>1</v>
      </c>
      <c r="AC429" s="5">
        <f>SUMPRODUCT(Table13[[#This Row],[SibSp]:[Ones]],$R$4:$AA$4)</f>
        <v>0.2134400664379989</v>
      </c>
      <c r="AD429" s="5">
        <f>SUMPRODUCT(Table13[[#This Row],[SibSp]:[Ones]],$R$5:$AA$5)</f>
        <v>0.8162440177242094</v>
      </c>
      <c r="AE429" s="5">
        <f>SUMPRODUCT(Table13[[#This Row],[SibSp]:[Ones]],$R$6:$AA$6)</f>
        <v>-1.0176223149880066</v>
      </c>
      <c r="AF429" s="6">
        <f>IF(AC429&lt;0,0,AC429)</f>
        <v>0.2134400664379989</v>
      </c>
      <c r="AG429" s="6">
        <f>IF(AD429&lt;0,0,AD429)</f>
        <v>0.8162440177242094</v>
      </c>
      <c r="AH429" s="5">
        <f t="shared" si="12"/>
        <v>0</v>
      </c>
      <c r="AI429" s="6">
        <f t="shared" si="13"/>
        <v>1.0296840841622084</v>
      </c>
      <c r="AJ429" s="6">
        <f>(Table134[[#This Row],[Survived]]-AI429)^2</f>
        <v>8.8114485254906904E-4</v>
      </c>
    </row>
    <row r="430" spans="1:36" x14ac:dyDescent="0.2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Table134[[#This Row],[Age]]/$E$1</f>
        <v>0.27500000000000002</v>
      </c>
      <c r="J430" s="6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>
        <f>IF(Table134[[#This Row],[Sex]]="male",1,0)</f>
        <v>0</v>
      </c>
      <c r="P430">
        <v>1</v>
      </c>
      <c r="AC430" s="5">
        <f>SUMPRODUCT(Table13[[#This Row],[SibSp]:[Ones]],$R$4:$AA$4)</f>
        <v>8.1292228498973232E-2</v>
      </c>
      <c r="AD430" s="5">
        <f>SUMPRODUCT(Table13[[#This Row],[SibSp]:[Ones]],$R$5:$AA$5)</f>
        <v>0.91548158399995794</v>
      </c>
      <c r="AE430" s="5">
        <f>SUMPRODUCT(Table13[[#This Row],[SibSp]:[Ones]],$R$6:$AA$6)</f>
        <v>-0.56545401914986138</v>
      </c>
      <c r="AF430" s="6">
        <f>IF(AC430&lt;0,0,AC430)</f>
        <v>8.1292228498973232E-2</v>
      </c>
      <c r="AG430" s="6">
        <f>IF(AD430&lt;0,0,AD430)</f>
        <v>0.91548158399995794</v>
      </c>
      <c r="AH430" s="5">
        <f t="shared" si="12"/>
        <v>0</v>
      </c>
      <c r="AI430" s="6">
        <f t="shared" si="13"/>
        <v>0.99677381249893116</v>
      </c>
      <c r="AJ430" s="6">
        <f>(Table134[[#This Row],[Survived]]-AI430)^2</f>
        <v>1.0408285792052835E-5</v>
      </c>
    </row>
    <row r="431" spans="1:36" x14ac:dyDescent="0.2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Table134[[#This Row],[Age]]/$E$1</f>
        <v>0.45</v>
      </c>
      <c r="J431" s="6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>
        <f>IF(Table134[[#This Row],[Sex]]="male",1,0)</f>
        <v>0</v>
      </c>
      <c r="P431">
        <v>1</v>
      </c>
      <c r="AC431" s="5">
        <f>SUMPRODUCT(Table13[[#This Row],[SibSp]:[Ones]],$R$4:$AA$4)</f>
        <v>0.32854793677073796</v>
      </c>
      <c r="AD431" s="5">
        <f>SUMPRODUCT(Table13[[#This Row],[SibSp]:[Ones]],$R$5:$AA$5)</f>
        <v>0.63353973087126736</v>
      </c>
      <c r="AE431" s="5">
        <f>SUMPRODUCT(Table13[[#This Row],[SibSp]:[Ones]],$R$6:$AA$6)</f>
        <v>-0.58851193479053132</v>
      </c>
      <c r="AF431" s="6">
        <f>IF(AC431&lt;0,0,AC431)</f>
        <v>0.32854793677073796</v>
      </c>
      <c r="AG431" s="6">
        <f>IF(AD431&lt;0,0,AD431)</f>
        <v>0.63353973087126736</v>
      </c>
      <c r="AH431" s="5">
        <f t="shared" si="12"/>
        <v>0</v>
      </c>
      <c r="AI431" s="6">
        <f t="shared" si="13"/>
        <v>0.96208766764200537</v>
      </c>
      <c r="AJ431" s="6">
        <f>(Table134[[#This Row],[Survived]]-AI431)^2</f>
        <v>1.4373449448230465E-3</v>
      </c>
    </row>
    <row r="432" spans="1:36" x14ac:dyDescent="0.2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Table134[[#This Row],[Age]]/$E$1</f>
        <v>0.1125</v>
      </c>
      <c r="J432" s="6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>
        <f>IF(Table134[[#This Row],[Sex]]="male",1,0)</f>
        <v>0</v>
      </c>
      <c r="P432">
        <v>1</v>
      </c>
      <c r="AC432" s="5">
        <f>SUMPRODUCT(Table13[[#This Row],[SibSp]:[Ones]],$R$4:$AA$4)</f>
        <v>-2.1722652845791793E-2</v>
      </c>
      <c r="AD432" s="5">
        <f>SUMPRODUCT(Table13[[#This Row],[SibSp]:[Ones]],$R$5:$AA$5)</f>
        <v>0.28289964159811426</v>
      </c>
      <c r="AE432" s="5">
        <f>SUMPRODUCT(Table13[[#This Row],[SibSp]:[Ones]],$R$6:$AA$6)</f>
        <v>-7.7412454846104845E-3</v>
      </c>
      <c r="AF432" s="6">
        <f>IF(AC432&lt;0,0,AC432)</f>
        <v>0</v>
      </c>
      <c r="AG432" s="6">
        <f>IF(AD432&lt;0,0,AD432)</f>
        <v>0.28289964159811426</v>
      </c>
      <c r="AH432" s="5">
        <f t="shared" si="12"/>
        <v>0</v>
      </c>
      <c r="AI432" s="6">
        <f t="shared" si="13"/>
        <v>0.28289964159811426</v>
      </c>
      <c r="AJ432" s="6">
        <f>(Table134[[#This Row],[Survived]]-AI432)^2</f>
        <v>8.0032207216341494E-2</v>
      </c>
    </row>
    <row r="433" spans="1:36" x14ac:dyDescent="0.2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Table134[[#This Row],[Age]]/$E$1</f>
        <v>0.13750000000000001</v>
      </c>
      <c r="J433" s="6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>
        <f>IF(Table134[[#This Row],[Sex]]="male",1,0)</f>
        <v>0</v>
      </c>
      <c r="P433">
        <v>1</v>
      </c>
      <c r="AC433" s="5">
        <f>SUMPRODUCT(Table13[[#This Row],[SibSp]:[Ones]],$R$4:$AA$4)</f>
        <v>-2.5797525216622041E-3</v>
      </c>
      <c r="AD433" s="5">
        <f>SUMPRODUCT(Table13[[#This Row],[SibSp]:[Ones]],$R$5:$AA$5)</f>
        <v>0.25835550547836422</v>
      </c>
      <c r="AE433" s="5">
        <f>SUMPRODUCT(Table13[[#This Row],[SibSp]:[Ones]],$R$6:$AA$6)</f>
        <v>-9.903331381555594E-3</v>
      </c>
      <c r="AF433" s="6">
        <f>IF(AC433&lt;0,0,AC433)</f>
        <v>0</v>
      </c>
      <c r="AG433" s="6">
        <f>IF(AD433&lt;0,0,AD433)</f>
        <v>0.25835550547836422</v>
      </c>
      <c r="AH433" s="5">
        <f t="shared" si="12"/>
        <v>0</v>
      </c>
      <c r="AI433" s="6">
        <f t="shared" si="13"/>
        <v>0.25835550547836422</v>
      </c>
      <c r="AJ433" s="6">
        <f>(Table134[[#This Row],[Survived]]-AI433)^2</f>
        <v>6.6747567210981087E-2</v>
      </c>
    </row>
    <row r="434" spans="1:36" x14ac:dyDescent="0.2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Table134[[#This Row],[Age]]/$E$1</f>
        <v>0.4</v>
      </c>
      <c r="J434" s="6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>
        <f>IF(Table134[[#This Row],[Sex]]="male",1,0)</f>
        <v>1</v>
      </c>
      <c r="P434">
        <v>1</v>
      </c>
      <c r="AC434" s="5">
        <f>SUMPRODUCT(Table13[[#This Row],[SibSp]:[Ones]],$R$4:$AA$4)</f>
        <v>-0.1028180324867012</v>
      </c>
      <c r="AD434" s="5">
        <f>SUMPRODUCT(Table13[[#This Row],[SibSp]:[Ones]],$R$5:$AA$5)</f>
        <v>5.0226226248313632E-2</v>
      </c>
      <c r="AE434" s="5">
        <f>SUMPRODUCT(Table13[[#This Row],[SibSp]:[Ones]],$R$6:$AA$6)</f>
        <v>-0.60651828090270987</v>
      </c>
      <c r="AF434" s="6">
        <f>IF(AC434&lt;0,0,AC434)</f>
        <v>0</v>
      </c>
      <c r="AG434" s="6">
        <f>IF(AD434&lt;0,0,AD434)</f>
        <v>5.0226226248313632E-2</v>
      </c>
      <c r="AH434" s="5">
        <f t="shared" si="12"/>
        <v>0</v>
      </c>
      <c r="AI434" s="6">
        <f t="shared" si="13"/>
        <v>5.0226226248313632E-2</v>
      </c>
      <c r="AJ434" s="6">
        <f>(Table134[[#This Row],[Survived]]-AI434)^2</f>
        <v>0.90207022130651948</v>
      </c>
    </row>
    <row r="435" spans="1:36" x14ac:dyDescent="0.2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Table134[[#This Row],[Age]]/$E$1</f>
        <v>0.625</v>
      </c>
      <c r="J435" s="6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>
        <f>IF(Table134[[#This Row],[Sex]]="male",1,0)</f>
        <v>1</v>
      </c>
      <c r="P435">
        <v>1</v>
      </c>
      <c r="AC435" s="5">
        <f>SUMPRODUCT(Table13[[#This Row],[SibSp]:[Ones]],$R$4:$AA$4)</f>
        <v>-0.30771462644876368</v>
      </c>
      <c r="AD435" s="5">
        <f>SUMPRODUCT(Table13[[#This Row],[SibSp]:[Ones]],$R$5:$AA$5)</f>
        <v>0.3157670456965932</v>
      </c>
      <c r="AE435" s="5">
        <f>SUMPRODUCT(Table13[[#This Row],[SibSp]:[Ones]],$R$6:$AA$6)</f>
        <v>-1.3465409602409368</v>
      </c>
      <c r="AF435" s="6">
        <f>IF(AC435&lt;0,0,AC435)</f>
        <v>0</v>
      </c>
      <c r="AG435" s="6">
        <f>IF(AD435&lt;0,0,AD435)</f>
        <v>0.3157670456965932</v>
      </c>
      <c r="AH435" s="5">
        <f t="shared" si="12"/>
        <v>0</v>
      </c>
      <c r="AI435" s="6">
        <f t="shared" si="13"/>
        <v>0.3157670456965932</v>
      </c>
      <c r="AJ435" s="6">
        <f>(Table134[[#This Row],[Survived]]-AI435)^2</f>
        <v>9.9708827147954371E-2</v>
      </c>
    </row>
    <row r="436" spans="1:36" x14ac:dyDescent="0.2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Table134[[#This Row],[Age]]/$E$1</f>
        <v>0.8</v>
      </c>
      <c r="J436" s="6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>
        <f>IF(Table134[[#This Row],[Sex]]="male",1,0)</f>
        <v>1</v>
      </c>
      <c r="P436">
        <v>1</v>
      </c>
      <c r="AC436" s="5">
        <f>SUMPRODUCT(Table13[[#This Row],[SibSp]:[Ones]],$R$4:$AA$4)</f>
        <v>-1.1828275840265703E-2</v>
      </c>
      <c r="AD436" s="5">
        <f>SUMPRODUCT(Table13[[#This Row],[SibSp]:[Ones]],$R$5:$AA$5)</f>
        <v>5.0647109897566822E-2</v>
      </c>
      <c r="AE436" s="5">
        <f>SUMPRODUCT(Table13[[#This Row],[SibSp]:[Ones]],$R$6:$AA$6)</f>
        <v>-1.0796415447790821</v>
      </c>
      <c r="AF436" s="6">
        <f>IF(AC436&lt;0,0,AC436)</f>
        <v>0</v>
      </c>
      <c r="AG436" s="6">
        <f>IF(AD436&lt;0,0,AD436)</f>
        <v>5.0647109897566822E-2</v>
      </c>
      <c r="AH436" s="5">
        <f t="shared" si="12"/>
        <v>0</v>
      </c>
      <c r="AI436" s="6">
        <f t="shared" si="13"/>
        <v>5.0647109897566822E-2</v>
      </c>
      <c r="AJ436" s="6">
        <f>(Table134[[#This Row],[Survived]]-AI436)^2</f>
        <v>2.5651297409762111E-3</v>
      </c>
    </row>
    <row r="437" spans="1:36" x14ac:dyDescent="0.2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Table134[[#This Row],[Age]]/$E$1</f>
        <v>0.23749999999999999</v>
      </c>
      <c r="J437" s="6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>
        <f>IF(Table134[[#This Row],[Sex]]="male",1,0)</f>
        <v>0</v>
      </c>
      <c r="P437">
        <v>1</v>
      </c>
      <c r="AC437" s="5">
        <f>SUMPRODUCT(Table13[[#This Row],[SibSp]:[Ones]],$R$4:$AA$4)</f>
        <v>0.51674164537353395</v>
      </c>
      <c r="AD437" s="5">
        <f>SUMPRODUCT(Table13[[#This Row],[SibSp]:[Ones]],$R$5:$AA$5)</f>
        <v>0.38532457450824864</v>
      </c>
      <c r="AE437" s="5">
        <f>SUMPRODUCT(Table13[[#This Row],[SibSp]:[Ones]],$R$6:$AA$6)</f>
        <v>-0.11611586437946771</v>
      </c>
      <c r="AF437" s="6">
        <f>IF(AC437&lt;0,0,AC437)</f>
        <v>0.51674164537353395</v>
      </c>
      <c r="AG437" s="6">
        <f>IF(AD437&lt;0,0,AD437)</f>
        <v>0.38532457450824864</v>
      </c>
      <c r="AH437" s="5">
        <f t="shared" si="12"/>
        <v>0</v>
      </c>
      <c r="AI437" s="6">
        <f t="shared" si="13"/>
        <v>0.90206621988178259</v>
      </c>
      <c r="AJ437" s="6">
        <f>(Table134[[#This Row],[Survived]]-AI437)^2</f>
        <v>9.5910252882433541E-3</v>
      </c>
    </row>
    <row r="438" spans="1:36" x14ac:dyDescent="0.2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Table134[[#This Row],[Age]]/$E$1</f>
        <v>0.41249999999999998</v>
      </c>
      <c r="J438" s="6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>
        <f>IF(Table134[[#This Row],[Sex]]="male",1,0)</f>
        <v>1</v>
      </c>
      <c r="P438">
        <v>1</v>
      </c>
      <c r="AC438" s="5">
        <f>SUMPRODUCT(Table13[[#This Row],[SibSp]:[Ones]],$R$4:$AA$4)</f>
        <v>-0.5663401325886811</v>
      </c>
      <c r="AD438" s="5">
        <f>SUMPRODUCT(Table13[[#This Row],[SibSp]:[Ones]],$R$5:$AA$5)</f>
        <v>2.2454786377045455E-2</v>
      </c>
      <c r="AE438" s="5">
        <f>SUMPRODUCT(Table13[[#This Row],[SibSp]:[Ones]],$R$6:$AA$6)</f>
        <v>-1.0320122156024425</v>
      </c>
      <c r="AF438" s="6">
        <f>IF(AC438&lt;0,0,AC438)</f>
        <v>0</v>
      </c>
      <c r="AG438" s="6">
        <f>IF(AD438&lt;0,0,AD438)</f>
        <v>2.2454786377045455E-2</v>
      </c>
      <c r="AH438" s="5">
        <f t="shared" si="12"/>
        <v>0</v>
      </c>
      <c r="AI438" s="6">
        <f t="shared" si="13"/>
        <v>2.2454786377045455E-2</v>
      </c>
      <c r="AJ438" s="6">
        <f>(Table134[[#This Row],[Survived]]-AI438)^2</f>
        <v>5.0421743123874616E-4</v>
      </c>
    </row>
    <row r="439" spans="1:36" x14ac:dyDescent="0.2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Table134[[#This Row],[Age]]/$E$1</f>
        <v>0.1</v>
      </c>
      <c r="J439" s="6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>
        <f>IF(Table134[[#This Row],[Sex]]="male",1,0)</f>
        <v>1</v>
      </c>
      <c r="P439">
        <v>1</v>
      </c>
      <c r="AC439" s="5">
        <f>SUMPRODUCT(Table13[[#This Row],[SibSp]:[Ones]],$R$4:$AA$4)</f>
        <v>-0.39317895559802235</v>
      </c>
      <c r="AD439" s="5">
        <f>SUMPRODUCT(Table13[[#This Row],[SibSp]:[Ones]],$R$5:$AA$5)</f>
        <v>0.37100780223806246</v>
      </c>
      <c r="AE439" s="5">
        <f>SUMPRODUCT(Table13[[#This Row],[SibSp]:[Ones]],$R$6:$AA$6)</f>
        <v>-0.54725594019382762</v>
      </c>
      <c r="AF439" s="6">
        <f>IF(AC439&lt;0,0,AC439)</f>
        <v>0</v>
      </c>
      <c r="AG439" s="6">
        <f>IF(AD439&lt;0,0,AD439)</f>
        <v>0.37100780223806246</v>
      </c>
      <c r="AH439" s="5">
        <f t="shared" si="12"/>
        <v>0</v>
      </c>
      <c r="AI439" s="6">
        <f t="shared" si="13"/>
        <v>0.37100780223806246</v>
      </c>
      <c r="AJ439" s="6">
        <f>(Table134[[#This Row],[Survived]]-AI439)^2</f>
        <v>0.39563118484539228</v>
      </c>
    </row>
    <row r="440" spans="1:36" x14ac:dyDescent="0.2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Table134[[#This Row],[Age]]/$E$1</f>
        <v>0.21249999999999999</v>
      </c>
      <c r="J440" s="6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>
        <f>IF(Table134[[#This Row],[Sex]]="male",1,0)</f>
        <v>1</v>
      </c>
      <c r="P440">
        <v>1</v>
      </c>
      <c r="AC440" s="5">
        <f>SUMPRODUCT(Table13[[#This Row],[SibSp]:[Ones]],$R$4:$AA$4)</f>
        <v>-0.74723543238829671</v>
      </c>
      <c r="AD440" s="5">
        <f>SUMPRODUCT(Table13[[#This Row],[SibSp]:[Ones]],$R$5:$AA$5)</f>
        <v>0.82999524705984229</v>
      </c>
      <c r="AE440" s="5">
        <f>SUMPRODUCT(Table13[[#This Row],[SibSp]:[Ones]],$R$6:$AA$6)</f>
        <v>-1.2467705124071047</v>
      </c>
      <c r="AF440" s="6">
        <f>IF(AC440&lt;0,0,AC440)</f>
        <v>0</v>
      </c>
      <c r="AG440" s="6">
        <f>IF(AD440&lt;0,0,AD440)</f>
        <v>0.82999524705984229</v>
      </c>
      <c r="AH440" s="5">
        <f t="shared" si="12"/>
        <v>0</v>
      </c>
      <c r="AI440" s="6">
        <f t="shared" si="13"/>
        <v>0.82999524705984229</v>
      </c>
      <c r="AJ440" s="6">
        <f>(Table134[[#This Row],[Survived]]-AI440)^2</f>
        <v>2.8901616022244062E-2</v>
      </c>
    </row>
    <row r="441" spans="1:36" x14ac:dyDescent="0.2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Table134[[#This Row],[Age]]/$E$1</f>
        <v>0.33750000000000002</v>
      </c>
      <c r="J441" s="6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>
        <f>IF(Table134[[#This Row],[Sex]]="male",1,0)</f>
        <v>1</v>
      </c>
      <c r="P441">
        <v>1</v>
      </c>
      <c r="AC441" s="5">
        <f>SUMPRODUCT(Table13[[#This Row],[SibSp]:[Ones]],$R$4:$AA$4)</f>
        <v>-0.18208011713604405</v>
      </c>
      <c r="AD441" s="5">
        <f>SUMPRODUCT(Table13[[#This Row],[SibSp]:[Ones]],$R$5:$AA$5)</f>
        <v>0.1910607138962449</v>
      </c>
      <c r="AE441" s="5">
        <f>SUMPRODUCT(Table13[[#This Row],[SibSp]:[Ones]],$R$6:$AA$6)</f>
        <v>-0.77016413806996697</v>
      </c>
      <c r="AF441" s="6">
        <f>IF(AC441&lt;0,0,AC441)</f>
        <v>0</v>
      </c>
      <c r="AG441" s="6">
        <f>IF(AD441&lt;0,0,AD441)</f>
        <v>0.1910607138962449</v>
      </c>
      <c r="AH441" s="5">
        <f t="shared" si="12"/>
        <v>0</v>
      </c>
      <c r="AI441" s="6">
        <f t="shared" si="13"/>
        <v>0.1910607138962449</v>
      </c>
      <c r="AJ441" s="6">
        <f>(Table134[[#This Row],[Survived]]-AI441)^2</f>
        <v>3.6504196394542748E-2</v>
      </c>
    </row>
    <row r="442" spans="1:36" x14ac:dyDescent="0.2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Table134[[#This Row],[Age]]/$E$1</f>
        <v>0.27500000000000002</v>
      </c>
      <c r="J442" s="6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>
        <f>IF(Table134[[#This Row],[Sex]]="male",1,0)</f>
        <v>1</v>
      </c>
      <c r="P442">
        <v>1</v>
      </c>
      <c r="AC442" s="5">
        <f>SUMPRODUCT(Table13[[#This Row],[SibSp]:[Ones]],$R$4:$AA$4)</f>
        <v>-0.74308853856731916</v>
      </c>
      <c r="AD442" s="5">
        <f>SUMPRODUCT(Table13[[#This Row],[SibSp]:[Ones]],$R$5:$AA$5)</f>
        <v>0.31097712361969221</v>
      </c>
      <c r="AE442" s="5">
        <f>SUMPRODUCT(Table13[[#This Row],[SibSp]:[Ones]],$R$6:$AA$6)</f>
        <v>-1.1425812278774017</v>
      </c>
      <c r="AF442" s="6">
        <f>IF(AC442&lt;0,0,AC442)</f>
        <v>0</v>
      </c>
      <c r="AG442" s="6">
        <f>IF(AD442&lt;0,0,AD442)</f>
        <v>0.31097712361969221</v>
      </c>
      <c r="AH442" s="5">
        <f t="shared" si="12"/>
        <v>0</v>
      </c>
      <c r="AI442" s="6">
        <f t="shared" si="13"/>
        <v>0.31097712361969221</v>
      </c>
      <c r="AJ442" s="6">
        <f>(Table134[[#This Row],[Survived]]-AI442)^2</f>
        <v>0.47475252417539293</v>
      </c>
    </row>
    <row r="443" spans="1:36" x14ac:dyDescent="0.2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Table134[[#This Row],[Age]]/$E$1</f>
        <v>0.27500000000000002</v>
      </c>
      <c r="J443" s="6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>
        <f>IF(Table134[[#This Row],[Sex]]="male",1,0)</f>
        <v>0</v>
      </c>
      <c r="P443">
        <v>1</v>
      </c>
      <c r="AC443" s="5">
        <f>SUMPRODUCT(Table13[[#This Row],[SibSp]:[Ones]],$R$4:$AA$4)</f>
        <v>0.12752643825331217</v>
      </c>
      <c r="AD443" s="5">
        <f>SUMPRODUCT(Table13[[#This Row],[SibSp]:[Ones]],$R$5:$AA$5)</f>
        <v>0.3659387593056857</v>
      </c>
      <c r="AE443" s="5">
        <f>SUMPRODUCT(Table13[[#This Row],[SibSp]:[Ones]],$R$6:$AA$6)</f>
        <v>-0.59747193827828038</v>
      </c>
      <c r="AF443" s="6">
        <f>IF(AC443&lt;0,0,AC443)</f>
        <v>0.12752643825331217</v>
      </c>
      <c r="AG443" s="6">
        <f>IF(AD443&lt;0,0,AD443)</f>
        <v>0.3659387593056857</v>
      </c>
      <c r="AH443" s="5">
        <f t="shared" si="12"/>
        <v>0</v>
      </c>
      <c r="AI443" s="6">
        <f t="shared" si="13"/>
        <v>0.49346519755899787</v>
      </c>
      <c r="AJ443" s="6">
        <f>(Table134[[#This Row],[Survived]]-AI443)^2</f>
        <v>0.25657750608394508</v>
      </c>
    </row>
    <row r="444" spans="1:36" x14ac:dyDescent="0.2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Table134[[#This Row],[Age]]/$E$1</f>
        <v>0.77500000000000002</v>
      </c>
      <c r="J444" s="6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>
        <f>IF(Table134[[#This Row],[Sex]]="male",1,0)</f>
        <v>1</v>
      </c>
      <c r="P444">
        <v>1</v>
      </c>
      <c r="AC444" s="5">
        <f>SUMPRODUCT(Table13[[#This Row],[SibSp]:[Ones]],$R$4:$AA$4)</f>
        <v>-3.1901069887864689E-2</v>
      </c>
      <c r="AD444" s="5">
        <f>SUMPRODUCT(Table13[[#This Row],[SibSp]:[Ones]],$R$5:$AA$5)</f>
        <v>7.5919172160068937E-2</v>
      </c>
      <c r="AE444" s="5">
        <f>SUMPRODUCT(Table13[[#This Row],[SibSp]:[Ones]],$R$6:$AA$6)</f>
        <v>-1.0828124568647239</v>
      </c>
      <c r="AF444" s="6">
        <f>IF(AC444&lt;0,0,AC444)</f>
        <v>0</v>
      </c>
      <c r="AG444" s="6">
        <f>IF(AD444&lt;0,0,AD444)</f>
        <v>7.5919172160068937E-2</v>
      </c>
      <c r="AH444" s="5">
        <f t="shared" si="12"/>
        <v>0</v>
      </c>
      <c r="AI444" s="6">
        <f t="shared" si="13"/>
        <v>7.5919172160068937E-2</v>
      </c>
      <c r="AJ444" s="6">
        <f>(Table134[[#This Row],[Survived]]-AI444)^2</f>
        <v>5.7637207014701866E-3</v>
      </c>
    </row>
    <row r="445" spans="1:36" x14ac:dyDescent="0.2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Table134[[#This Row],[Age]]/$E$1</f>
        <v>0.6</v>
      </c>
      <c r="J445" s="6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>
        <f>IF(Table134[[#This Row],[Sex]]="male",1,0)</f>
        <v>0</v>
      </c>
      <c r="P445">
        <v>1</v>
      </c>
      <c r="AC445" s="5">
        <f>SUMPRODUCT(Table13[[#This Row],[SibSp]:[Ones]],$R$4:$AA$4)</f>
        <v>0.46199981891530939</v>
      </c>
      <c r="AD445" s="5">
        <f>SUMPRODUCT(Table13[[#This Row],[SibSp]:[Ones]],$R$5:$AA$5)</f>
        <v>0.48074907888015372</v>
      </c>
      <c r="AE445" s="5">
        <f>SUMPRODUCT(Table13[[#This Row],[SibSp]:[Ones]],$R$6:$AA$6)</f>
        <v>-0.61070458456384913</v>
      </c>
      <c r="AF445" s="6">
        <f>IF(AC445&lt;0,0,AC445)</f>
        <v>0.46199981891530939</v>
      </c>
      <c r="AG445" s="6">
        <f>IF(AD445&lt;0,0,AD445)</f>
        <v>0.48074907888015372</v>
      </c>
      <c r="AH445" s="5">
        <f t="shared" si="12"/>
        <v>0</v>
      </c>
      <c r="AI445" s="6">
        <f t="shared" si="13"/>
        <v>0.94274889779546311</v>
      </c>
      <c r="AJ445" s="6">
        <f>(Table134[[#This Row],[Survived]]-AI445)^2</f>
        <v>3.2776887036343283E-3</v>
      </c>
    </row>
    <row r="446" spans="1:36" x14ac:dyDescent="0.2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Table134[[#This Row],[Age]]/$E$1</f>
        <v>0.48749999999999999</v>
      </c>
      <c r="J446" s="6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>
        <f>IF(Table134[[#This Row],[Sex]]="male",1,0)</f>
        <v>0</v>
      </c>
      <c r="P446">
        <v>1</v>
      </c>
      <c r="AC446" s="5">
        <f>SUMPRODUCT(Table13[[#This Row],[SibSp]:[Ones]],$R$4:$AA$4)</f>
        <v>0.42862701778329831</v>
      </c>
      <c r="AD446" s="5">
        <f>SUMPRODUCT(Table13[[#This Row],[SibSp]:[Ones]],$R$5:$AA$5)</f>
        <v>0.50719073049427554</v>
      </c>
      <c r="AE446" s="5">
        <f>SUMPRODUCT(Table13[[#This Row],[SibSp]:[Ones]],$R$6:$AA$6)</f>
        <v>-0.57465806656131735</v>
      </c>
      <c r="AF446" s="6">
        <f>IF(AC446&lt;0,0,AC446)</f>
        <v>0.42862701778329831</v>
      </c>
      <c r="AG446" s="6">
        <f>IF(AD446&lt;0,0,AD446)</f>
        <v>0.50719073049427554</v>
      </c>
      <c r="AH446" s="5">
        <f t="shared" si="12"/>
        <v>0</v>
      </c>
      <c r="AI446" s="6">
        <f t="shared" si="13"/>
        <v>0.9358177482775738</v>
      </c>
      <c r="AJ446" s="6">
        <f>(Table134[[#This Row],[Survived]]-AI446)^2</f>
        <v>4.1193614361608811E-3</v>
      </c>
    </row>
    <row r="447" spans="1:36" x14ac:dyDescent="0.2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Table134[[#This Row],[Age]]/$E$1</f>
        <v>0.45</v>
      </c>
      <c r="J447" s="6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>
        <f>IF(Table134[[#This Row],[Sex]]="male",1,0)</f>
        <v>0</v>
      </c>
      <c r="P447">
        <v>1</v>
      </c>
      <c r="AC447" s="5">
        <f>SUMPRODUCT(Table13[[#This Row],[SibSp]:[Ones]],$R$4:$AA$4)</f>
        <v>0.25878769793023487</v>
      </c>
      <c r="AD447" s="5">
        <f>SUMPRODUCT(Table13[[#This Row],[SibSp]:[Ones]],$R$5:$AA$5)</f>
        <v>0.14138368151727559</v>
      </c>
      <c r="AE447" s="5">
        <f>SUMPRODUCT(Table13[[#This Row],[SibSp]:[Ones]],$R$6:$AA$6)</f>
        <v>-0.6393727094766809</v>
      </c>
      <c r="AF447" s="6">
        <f>IF(AC447&lt;0,0,AC447)</f>
        <v>0.25878769793023487</v>
      </c>
      <c r="AG447" s="6">
        <f>IF(AD447&lt;0,0,AD447)</f>
        <v>0.14138368151727559</v>
      </c>
      <c r="AH447" s="5">
        <f t="shared" si="12"/>
        <v>0</v>
      </c>
      <c r="AI447" s="6">
        <f t="shared" si="13"/>
        <v>0.40017137944751047</v>
      </c>
      <c r="AJ447" s="6">
        <f>(Table134[[#This Row],[Survived]]-AI447)^2</f>
        <v>0.35979437403390246</v>
      </c>
    </row>
    <row r="448" spans="1:36" x14ac:dyDescent="0.2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Table134[[#This Row],[Age]]/$E$1</f>
        <v>0.5</v>
      </c>
      <c r="J448" s="6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>
        <f>IF(Table134[[#This Row],[Sex]]="male",1,0)</f>
        <v>1</v>
      </c>
      <c r="P448">
        <v>1</v>
      </c>
      <c r="AC448" s="5">
        <f>SUMPRODUCT(Table13[[#This Row],[SibSp]:[Ones]],$R$4:$AA$4)</f>
        <v>-0.44480646420694603</v>
      </c>
      <c r="AD448" s="5">
        <f>SUMPRODUCT(Table13[[#This Row],[SibSp]:[Ones]],$R$5:$AA$5)</f>
        <v>-3.0026389484540172E-2</v>
      </c>
      <c r="AE448" s="5">
        <f>SUMPRODUCT(Table13[[#This Row],[SibSp]:[Ones]],$R$6:$AA$6)</f>
        <v>-1.096895384993104</v>
      </c>
      <c r="AF448" s="6">
        <f>IF(AC448&lt;0,0,AC448)</f>
        <v>0</v>
      </c>
      <c r="AG448" s="6">
        <f>IF(AD448&lt;0,0,AD448)</f>
        <v>0</v>
      </c>
      <c r="AH448" s="5">
        <f t="shared" si="12"/>
        <v>0</v>
      </c>
      <c r="AI448" s="6">
        <f t="shared" si="13"/>
        <v>0</v>
      </c>
      <c r="AJ448" s="6">
        <f>(Table134[[#This Row],[Survived]]-AI448)^2</f>
        <v>0</v>
      </c>
    </row>
    <row r="449" spans="1:36" x14ac:dyDescent="0.2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Table134[[#This Row],[Age]]/$E$1</f>
        <v>0.35</v>
      </c>
      <c r="J449" s="6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>
        <f>IF(Table134[[#This Row],[Sex]]="male",1,0)</f>
        <v>1</v>
      </c>
      <c r="P449">
        <v>1</v>
      </c>
      <c r="AC449" s="5">
        <f>SUMPRODUCT(Table13[[#This Row],[SibSp]:[Ones]],$R$4:$AA$4)</f>
        <v>-0.14384093700653422</v>
      </c>
      <c r="AD449" s="5">
        <f>SUMPRODUCT(Table13[[#This Row],[SibSp]:[Ones]],$R$5:$AA$5)</f>
        <v>0.15634738231348233</v>
      </c>
      <c r="AE449" s="5">
        <f>SUMPRODUCT(Table13[[#This Row],[SibSp]:[Ones]],$R$6:$AA$6)</f>
        <v>-0.6068339776485141</v>
      </c>
      <c r="AF449" s="6">
        <f>IF(AC449&lt;0,0,AC449)</f>
        <v>0</v>
      </c>
      <c r="AG449" s="6">
        <f>IF(AD449&lt;0,0,AD449)</f>
        <v>0.15634738231348233</v>
      </c>
      <c r="AH449" s="5">
        <f t="shared" si="12"/>
        <v>0</v>
      </c>
      <c r="AI449" s="6">
        <f t="shared" si="13"/>
        <v>0.15634738231348233</v>
      </c>
      <c r="AJ449" s="6">
        <f>(Table134[[#This Row],[Survived]]-AI449)^2</f>
        <v>2.4444503956278209E-2</v>
      </c>
    </row>
    <row r="450" spans="1:36" x14ac:dyDescent="0.2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Table134[[#This Row],[Age]]/$E$1</f>
        <v>0.3</v>
      </c>
      <c r="J450" s="6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>
        <f>IF(Table134[[#This Row],[Sex]]="male",1,0)</f>
        <v>1</v>
      </c>
      <c r="P450">
        <v>1</v>
      </c>
      <c r="AC450" s="5">
        <f>SUMPRODUCT(Table13[[#This Row],[SibSp]:[Ones]],$R$4:$AA$4)</f>
        <v>-0.58306395626859919</v>
      </c>
      <c r="AD450" s="5">
        <f>SUMPRODUCT(Table13[[#This Row],[SibSp]:[Ones]],$R$5:$AA$5)</f>
        <v>4.489355343335566E-2</v>
      </c>
      <c r="AE450" s="5">
        <f>SUMPRODUCT(Table13[[#This Row],[SibSp]:[Ones]],$R$6:$AA$6)</f>
        <v>-1.0163434105048281</v>
      </c>
      <c r="AF450" s="6">
        <f>IF(AC450&lt;0,0,AC450)</f>
        <v>0</v>
      </c>
      <c r="AG450" s="6">
        <f>IF(AD450&lt;0,0,AD450)</f>
        <v>4.489355343335566E-2</v>
      </c>
      <c r="AH450" s="5">
        <f t="shared" si="12"/>
        <v>0</v>
      </c>
      <c r="AI450" s="6">
        <f t="shared" si="13"/>
        <v>4.489355343335566E-2</v>
      </c>
      <c r="AJ450" s="6">
        <f>(Table134[[#This Row],[Survived]]-AI450)^2</f>
        <v>2.0154311398735596E-3</v>
      </c>
    </row>
    <row r="451" spans="1:36" x14ac:dyDescent="0.2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Table134[[#This Row],[Age]]/$E$1</f>
        <v>0.23749999999999999</v>
      </c>
      <c r="J451" s="6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>
        <f>IF(Table134[[#This Row],[Sex]]="male",1,0)</f>
        <v>1</v>
      </c>
      <c r="P451">
        <v>1</v>
      </c>
      <c r="AC451" s="5">
        <f>SUMPRODUCT(Table13[[#This Row],[SibSp]:[Ones]],$R$4:$AA$4)</f>
        <v>-0.64580691761030662</v>
      </c>
      <c r="AD451" s="5">
        <f>SUMPRODUCT(Table13[[#This Row],[SibSp]:[Ones]],$R$5:$AA$5)</f>
        <v>0.22768703977283555</v>
      </c>
      <c r="AE451" s="5">
        <f>SUMPRODUCT(Table13[[#This Row],[SibSp]:[Ones]],$R$6:$AA$6)</f>
        <v>-1.0741934830751807</v>
      </c>
      <c r="AF451" s="6">
        <f>IF(AC451&lt;0,0,AC451)</f>
        <v>0</v>
      </c>
      <c r="AG451" s="6">
        <f>IF(AD451&lt;0,0,AD451)</f>
        <v>0.22768703977283555</v>
      </c>
      <c r="AH451" s="5">
        <f t="shared" si="12"/>
        <v>0</v>
      </c>
      <c r="AI451" s="6">
        <f t="shared" si="13"/>
        <v>0.22768703977283555</v>
      </c>
      <c r="AJ451" s="6">
        <f>(Table134[[#This Row],[Survived]]-AI451)^2</f>
        <v>5.1841388080516797E-2</v>
      </c>
    </row>
    <row r="452" spans="1:36" x14ac:dyDescent="0.2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Table134[[#This Row],[Age]]/$E$1</f>
        <v>0.36249999999999999</v>
      </c>
      <c r="J452" s="6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>
        <f>IF(Table134[[#This Row],[Sex]]="male",1,0)</f>
        <v>0</v>
      </c>
      <c r="P452">
        <v>1</v>
      </c>
      <c r="AC452" s="5">
        <f>SUMPRODUCT(Table13[[#This Row],[SibSp]:[Ones]],$R$4:$AA$4)</f>
        <v>-2.8780216207337062E-2</v>
      </c>
      <c r="AD452" s="5">
        <f>SUMPRODUCT(Table13[[#This Row],[SibSp]:[Ones]],$R$5:$AA$5)</f>
        <v>0.36995138138891598</v>
      </c>
      <c r="AE452" s="5">
        <f>SUMPRODUCT(Table13[[#This Row],[SibSp]:[Ones]],$R$6:$AA$6)</f>
        <v>-0.36121136268668369</v>
      </c>
      <c r="AF452" s="6">
        <f>IF(AC452&lt;0,0,AC452)</f>
        <v>0</v>
      </c>
      <c r="AG452" s="6">
        <f>IF(AD452&lt;0,0,AD452)</f>
        <v>0.36995138138891598</v>
      </c>
      <c r="AH452" s="5">
        <f t="shared" si="12"/>
        <v>0</v>
      </c>
      <c r="AI452" s="6">
        <f t="shared" si="13"/>
        <v>0.36995138138891598</v>
      </c>
      <c r="AJ452" s="6">
        <f>(Table134[[#This Row],[Survived]]-AI452)^2</f>
        <v>0.13686402459156716</v>
      </c>
    </row>
    <row r="453" spans="1:36" x14ac:dyDescent="0.2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Table134[[#This Row],[Age]]/$E$1</f>
        <v>0.4</v>
      </c>
      <c r="J453" s="6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>
        <f>IF(Table134[[#This Row],[Sex]]="male",1,0)</f>
        <v>1</v>
      </c>
      <c r="P453">
        <v>1</v>
      </c>
      <c r="AC453" s="5">
        <f>SUMPRODUCT(Table13[[#This Row],[SibSp]:[Ones]],$R$4:$AA$4)</f>
        <v>-0.52116191988652361</v>
      </c>
      <c r="AD453" s="5">
        <f>SUMPRODUCT(Table13[[#This Row],[SibSp]:[Ones]],$R$5:$AA$5)</f>
        <v>6.798095496520784E-2</v>
      </c>
      <c r="AE453" s="5">
        <f>SUMPRODUCT(Table13[[#This Row],[SibSp]:[Ones]],$R$6:$AA$6)</f>
        <v>-1.0870074329317987</v>
      </c>
      <c r="AF453" s="6">
        <f>IF(AC453&lt;0,0,AC453)</f>
        <v>0</v>
      </c>
      <c r="AG453" s="6">
        <f>IF(AD453&lt;0,0,AD453)</f>
        <v>6.798095496520784E-2</v>
      </c>
      <c r="AH453" s="5">
        <f t="shared" ref="AH453:AH516" si="14">IF(AE453&lt;0,0,AE453)</f>
        <v>0</v>
      </c>
      <c r="AI453" s="6">
        <f t="shared" ref="AI453:AI516" si="15">AF453+AG453+AH453</f>
        <v>6.798095496520784E-2</v>
      </c>
      <c r="AJ453" s="6">
        <f>(Table134[[#This Row],[Survived]]-AI453)^2</f>
        <v>0.86865950030756589</v>
      </c>
    </row>
    <row r="454" spans="1:36" x14ac:dyDescent="0.2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Table134[[#This Row],[Age]]/$E$1</f>
        <v>0.77500000000000002</v>
      </c>
      <c r="J454" s="6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>
        <f>IF(Table134[[#This Row],[Sex]]="male",1,0)</f>
        <v>1</v>
      </c>
      <c r="P454">
        <v>1</v>
      </c>
      <c r="AC454" s="5">
        <f>SUMPRODUCT(Table13[[#This Row],[SibSp]:[Ones]],$R$4:$AA$4)</f>
        <v>0.19227736967919884</v>
      </c>
      <c r="AD454" s="5">
        <f>SUMPRODUCT(Table13[[#This Row],[SibSp]:[Ones]],$R$5:$AA$5)</f>
        <v>-0.26927034317929499</v>
      </c>
      <c r="AE454" s="5">
        <f>SUMPRODUCT(Table13[[#This Row],[SibSp]:[Ones]],$R$6:$AA$6)</f>
        <v>-0.58228735544752985</v>
      </c>
      <c r="AF454" s="6">
        <f>IF(AC454&lt;0,0,AC454)</f>
        <v>0.19227736967919884</v>
      </c>
      <c r="AG454" s="6">
        <f>IF(AD454&lt;0,0,AD454)</f>
        <v>0</v>
      </c>
      <c r="AH454" s="5">
        <f t="shared" si="14"/>
        <v>0</v>
      </c>
      <c r="AI454" s="6">
        <f t="shared" si="15"/>
        <v>0.19227736967919884</v>
      </c>
      <c r="AJ454" s="6">
        <f>(Table134[[#This Row],[Survived]]-AI454)^2</f>
        <v>0.6524158475323536</v>
      </c>
    </row>
    <row r="455" spans="1:36" x14ac:dyDescent="0.2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Table134[[#This Row],[Age]]/$E$1</f>
        <v>0.66249999999999998</v>
      </c>
      <c r="J455" s="6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>
        <f>IF(Table134[[#This Row],[Sex]]="male",1,0)</f>
        <v>0</v>
      </c>
      <c r="P455">
        <v>1</v>
      </c>
      <c r="AC455" s="5">
        <f>SUMPRODUCT(Table13[[#This Row],[SibSp]:[Ones]],$R$4:$AA$4)</f>
        <v>0.65903838198298659</v>
      </c>
      <c r="AD455" s="5">
        <f>SUMPRODUCT(Table13[[#This Row],[SibSp]:[Ones]],$R$5:$AA$5)</f>
        <v>0.22624256951162447</v>
      </c>
      <c r="AE455" s="5">
        <f>SUMPRODUCT(Table13[[#This Row],[SibSp]:[Ones]],$R$6:$AA$6)</f>
        <v>-0.42905341199984842</v>
      </c>
      <c r="AF455" s="6">
        <f>IF(AC455&lt;0,0,AC455)</f>
        <v>0.65903838198298659</v>
      </c>
      <c r="AG455" s="6">
        <f>IF(AD455&lt;0,0,AD455)</f>
        <v>0.22624256951162447</v>
      </c>
      <c r="AH455" s="5">
        <f t="shared" si="14"/>
        <v>0</v>
      </c>
      <c r="AI455" s="6">
        <f t="shared" si="15"/>
        <v>0.88528095149461106</v>
      </c>
      <c r="AJ455" s="6">
        <f>(Table134[[#This Row],[Survived]]-AI455)^2</f>
        <v>1.3160460089981781E-2</v>
      </c>
    </row>
    <row r="456" spans="1:36" x14ac:dyDescent="0.2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Table134[[#This Row],[Age]]/$E$1</f>
        <v>0.45</v>
      </c>
      <c r="J456" s="6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>
        <f>IF(Table134[[#This Row],[Sex]]="male",1,0)</f>
        <v>1</v>
      </c>
      <c r="P456">
        <v>1</v>
      </c>
      <c r="AC456" s="5">
        <f>SUMPRODUCT(Table13[[#This Row],[SibSp]:[Ones]],$R$4:$AA$4)</f>
        <v>-0.2804859791025951</v>
      </c>
      <c r="AD456" s="5">
        <f>SUMPRODUCT(Table13[[#This Row],[SibSp]:[Ones]],$R$5:$AA$5)</f>
        <v>0.39477939622625591</v>
      </c>
      <c r="AE456" s="5">
        <f>SUMPRODUCT(Table13[[#This Row],[SibSp]:[Ones]],$R$6:$AA$6)</f>
        <v>-1.0531408440234615</v>
      </c>
      <c r="AF456" s="6">
        <f>IF(AC456&lt;0,0,AC456)</f>
        <v>0</v>
      </c>
      <c r="AG456" s="6">
        <f>IF(AD456&lt;0,0,AD456)</f>
        <v>0.39477939622625591</v>
      </c>
      <c r="AH456" s="5">
        <f t="shared" si="14"/>
        <v>0</v>
      </c>
      <c r="AI456" s="6">
        <f t="shared" si="15"/>
        <v>0.39477939622625591</v>
      </c>
      <c r="AJ456" s="6">
        <f>(Table134[[#This Row],[Survived]]-AI456)^2</f>
        <v>0.36629197923225532</v>
      </c>
    </row>
    <row r="457" spans="1:36" x14ac:dyDescent="0.2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Table134[[#This Row],[Age]]/$E$1</f>
        <v>0.2</v>
      </c>
      <c r="J457" s="6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>
        <f>IF(Table134[[#This Row],[Sex]]="male",1,0)</f>
        <v>1</v>
      </c>
      <c r="P457">
        <v>1</v>
      </c>
      <c r="AC457" s="5">
        <f>SUMPRODUCT(Table13[[#This Row],[SibSp]:[Ones]],$R$4:$AA$4)</f>
        <v>-0.67531373823032059</v>
      </c>
      <c r="AD457" s="5">
        <f>SUMPRODUCT(Table13[[#This Row],[SibSp]:[Ones]],$R$5:$AA$5)</f>
        <v>0.26512359412065534</v>
      </c>
      <c r="AE457" s="5">
        <f>SUMPRODUCT(Table13[[#This Row],[SibSp]:[Ones]],$R$6:$AA$6)</f>
        <v>-1.0754952194312968</v>
      </c>
      <c r="AF457" s="6">
        <f>IF(AC457&lt;0,0,AC457)</f>
        <v>0</v>
      </c>
      <c r="AG457" s="6">
        <f>IF(AD457&lt;0,0,AD457)</f>
        <v>0.26512359412065534</v>
      </c>
      <c r="AH457" s="5">
        <f t="shared" si="14"/>
        <v>0</v>
      </c>
      <c r="AI457" s="6">
        <f t="shared" si="15"/>
        <v>0.26512359412065534</v>
      </c>
      <c r="AJ457" s="6">
        <f>(Table134[[#This Row],[Survived]]-AI457)^2</f>
        <v>7.0290520159453987E-2</v>
      </c>
    </row>
    <row r="458" spans="1:36" x14ac:dyDescent="0.2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Table134[[#This Row],[Age]]/$E$1</f>
        <v>0.23749999999999999</v>
      </c>
      <c r="J458" s="6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>
        <f>IF(Table134[[#This Row],[Sex]]="male",1,0)</f>
        <v>1</v>
      </c>
      <c r="P458">
        <v>1</v>
      </c>
      <c r="AC458" s="5">
        <f>SUMPRODUCT(Table13[[#This Row],[SibSp]:[Ones]],$R$4:$AA$4)</f>
        <v>-0.67141149777393816</v>
      </c>
      <c r="AD458" s="5">
        <f>SUMPRODUCT(Table13[[#This Row],[SibSp]:[Ones]],$R$5:$AA$5)</f>
        <v>0.2477304520519894</v>
      </c>
      <c r="AE458" s="5">
        <f>SUMPRODUCT(Table13[[#This Row],[SibSp]:[Ones]],$R$6:$AA$6)</f>
        <v>-1.2210373329811501</v>
      </c>
      <c r="AF458" s="6">
        <f>IF(AC458&lt;0,0,AC458)</f>
        <v>0</v>
      </c>
      <c r="AG458" s="6">
        <f>IF(AD458&lt;0,0,AD458)</f>
        <v>0.2477304520519894</v>
      </c>
      <c r="AH458" s="5">
        <f t="shared" si="14"/>
        <v>0</v>
      </c>
      <c r="AI458" s="6">
        <f t="shared" si="15"/>
        <v>0.2477304520519894</v>
      </c>
      <c r="AJ458" s="6">
        <f>(Table134[[#This Row],[Survived]]-AI458)^2</f>
        <v>6.1370376873883019E-2</v>
      </c>
    </row>
    <row r="459" spans="1:36" x14ac:dyDescent="0.2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Table134[[#This Row],[Age]]/$E$1</f>
        <v>0.42499999999999999</v>
      </c>
      <c r="J459" s="6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>
        <f>IF(Table134[[#This Row],[Sex]]="male",1,0)</f>
        <v>0</v>
      </c>
      <c r="P459">
        <v>1</v>
      </c>
      <c r="AC459" s="5">
        <f>SUMPRODUCT(Table13[[#This Row],[SibSp]:[Ones]],$R$4:$AA$4)</f>
        <v>0.65919444987304032</v>
      </c>
      <c r="AD459" s="5">
        <f>SUMPRODUCT(Table13[[#This Row],[SibSp]:[Ones]],$R$5:$AA$5)</f>
        <v>0.25700973568039132</v>
      </c>
      <c r="AE459" s="5">
        <f>SUMPRODUCT(Table13[[#This Row],[SibSp]:[Ones]],$R$6:$AA$6)</f>
        <v>-0.12769115280844862</v>
      </c>
      <c r="AF459" s="6">
        <f>IF(AC459&lt;0,0,AC459)</f>
        <v>0.65919444987304032</v>
      </c>
      <c r="AG459" s="6">
        <f>IF(AD459&lt;0,0,AD459)</f>
        <v>0.25700973568039132</v>
      </c>
      <c r="AH459" s="5">
        <f t="shared" si="14"/>
        <v>0</v>
      </c>
      <c r="AI459" s="6">
        <f t="shared" si="15"/>
        <v>0.91620418555343164</v>
      </c>
      <c r="AJ459" s="6">
        <f>(Table134[[#This Row],[Survived]]-AI459)^2</f>
        <v>7.0217385187637147E-3</v>
      </c>
    </row>
    <row r="460" spans="1:36" x14ac:dyDescent="0.2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Table134[[#This Row],[Age]]/$E$1</f>
        <v>0.48749999999999999</v>
      </c>
      <c r="J460" s="6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>
        <f>IF(Table134[[#This Row],[Sex]]="male",1,0)</f>
        <v>0</v>
      </c>
      <c r="P460">
        <v>1</v>
      </c>
      <c r="AC460" s="5">
        <f>SUMPRODUCT(Table13[[#This Row],[SibSp]:[Ones]],$R$4:$AA$4)</f>
        <v>0.48990372160381485</v>
      </c>
      <c r="AD460" s="5">
        <f>SUMPRODUCT(Table13[[#This Row],[SibSp]:[Ones]],$R$5:$AA$5)</f>
        <v>0.48044516269913495</v>
      </c>
      <c r="AE460" s="5">
        <f>SUMPRODUCT(Table13[[#This Row],[SibSp]:[Ones]],$R$6:$AA$6)</f>
        <v>-0.60435893485539827</v>
      </c>
      <c r="AF460" s="6">
        <f>IF(AC460&lt;0,0,AC460)</f>
        <v>0.48990372160381485</v>
      </c>
      <c r="AG460" s="6">
        <f>IF(AD460&lt;0,0,AD460)</f>
        <v>0.48044516269913495</v>
      </c>
      <c r="AH460" s="5">
        <f t="shared" si="14"/>
        <v>0</v>
      </c>
      <c r="AI460" s="6">
        <f t="shared" si="15"/>
        <v>0.97034888430294974</v>
      </c>
      <c r="AJ460" s="6">
        <f>(Table134[[#This Row],[Survived]]-AI460)^2</f>
        <v>8.7918866207986016E-4</v>
      </c>
    </row>
    <row r="461" spans="1:36" x14ac:dyDescent="0.2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Table134[[#This Row],[Age]]/$E$1</f>
        <v>0.4</v>
      </c>
      <c r="J461" s="6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>
        <f>IF(Table134[[#This Row],[Sex]]="male",1,0)</f>
        <v>1</v>
      </c>
      <c r="P461">
        <v>1</v>
      </c>
      <c r="AC461" s="5">
        <f>SUMPRODUCT(Table13[[#This Row],[SibSp]:[Ones]],$R$4:$AA$4)</f>
        <v>-0.52152918020187222</v>
      </c>
      <c r="AD461" s="5">
        <f>SUMPRODUCT(Table13[[#This Row],[SibSp]:[Ones]],$R$5:$AA$5)</f>
        <v>6.8268448447517005E-2</v>
      </c>
      <c r="AE461" s="5">
        <f>SUMPRODUCT(Table13[[#This Row],[SibSp]:[Ones]],$R$6:$AA$6)</f>
        <v>-1.0891136935413783</v>
      </c>
      <c r="AF461" s="6">
        <f>IF(AC461&lt;0,0,AC461)</f>
        <v>0</v>
      </c>
      <c r="AG461" s="6">
        <f>IF(AD461&lt;0,0,AD461)</f>
        <v>6.8268448447517005E-2</v>
      </c>
      <c r="AH461" s="5">
        <f t="shared" si="14"/>
        <v>0</v>
      </c>
      <c r="AI461" s="6">
        <f t="shared" si="15"/>
        <v>6.8268448447517005E-2</v>
      </c>
      <c r="AJ461" s="6">
        <f>(Table134[[#This Row],[Survived]]-AI461)^2</f>
        <v>0.86812368415839725</v>
      </c>
    </row>
    <row r="462" spans="1:36" x14ac:dyDescent="0.2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Table134[[#This Row],[Age]]/$E$1</f>
        <v>0.3125</v>
      </c>
      <c r="J462" s="6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>
        <f>IF(Table134[[#This Row],[Sex]]="male",1,0)</f>
        <v>0</v>
      </c>
      <c r="P462">
        <v>1</v>
      </c>
      <c r="AC462" s="5">
        <f>SUMPRODUCT(Table13[[#This Row],[SibSp]:[Ones]],$R$4:$AA$4)</f>
        <v>0.52260835175850484</v>
      </c>
      <c r="AD462" s="5">
        <f>SUMPRODUCT(Table13[[#This Row],[SibSp]:[Ones]],$R$5:$AA$5)</f>
        <v>0.33083300381043912</v>
      </c>
      <c r="AE462" s="5">
        <f>SUMPRODUCT(Table13[[#This Row],[SibSp]:[Ones]],$R$6:$AA$6)</f>
        <v>-3.7186795839842704E-2</v>
      </c>
      <c r="AF462" s="6">
        <f>IF(AC462&lt;0,0,AC462)</f>
        <v>0.52260835175850484</v>
      </c>
      <c r="AG462" s="6">
        <f>IF(AD462&lt;0,0,AD462)</f>
        <v>0.33083300381043912</v>
      </c>
      <c r="AH462" s="5">
        <f t="shared" si="14"/>
        <v>0</v>
      </c>
      <c r="AI462" s="6">
        <f t="shared" si="15"/>
        <v>0.85344135556894396</v>
      </c>
      <c r="AJ462" s="6">
        <f>(Table134[[#This Row],[Survived]]-AI462)^2</f>
        <v>2.1479436257468714E-2</v>
      </c>
    </row>
    <row r="463" spans="1:36" x14ac:dyDescent="0.2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Table134[[#This Row],[Age]]/$E$1</f>
        <v>0.48749999999999999</v>
      </c>
      <c r="J463" s="6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>
        <f>IF(Table134[[#This Row],[Sex]]="male",1,0)</f>
        <v>0</v>
      </c>
      <c r="P463">
        <v>1</v>
      </c>
      <c r="AC463" s="5">
        <f>SUMPRODUCT(Table13[[#This Row],[SibSp]:[Ones]],$R$4:$AA$4)</f>
        <v>0.28392134273677561</v>
      </c>
      <c r="AD463" s="5">
        <f>SUMPRODUCT(Table13[[#This Row],[SibSp]:[Ones]],$R$5:$AA$5)</f>
        <v>0.64194308186354476</v>
      </c>
      <c r="AE463" s="5">
        <f>SUMPRODUCT(Table13[[#This Row],[SibSp]:[Ones]],$R$6:$AA$6)</f>
        <v>-0.74710398916531351</v>
      </c>
      <c r="AF463" s="6">
        <f>IF(AC463&lt;0,0,AC463)</f>
        <v>0.28392134273677561</v>
      </c>
      <c r="AG463" s="6">
        <f>IF(AD463&lt;0,0,AD463)</f>
        <v>0.64194308186354476</v>
      </c>
      <c r="AH463" s="5">
        <f t="shared" si="14"/>
        <v>0</v>
      </c>
      <c r="AI463" s="6">
        <f t="shared" si="15"/>
        <v>0.92586442460032037</v>
      </c>
      <c r="AJ463" s="6">
        <f>(Table134[[#This Row],[Survived]]-AI463)^2</f>
        <v>5.4960835398415835E-3</v>
      </c>
    </row>
    <row r="464" spans="1:36" x14ac:dyDescent="0.2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Table134[[#This Row],[Age]]/$E$1</f>
        <v>0.67500000000000004</v>
      </c>
      <c r="J464" s="6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>
        <f>IF(Table134[[#This Row],[Sex]]="male",1,0)</f>
        <v>1</v>
      </c>
      <c r="P464">
        <v>1</v>
      </c>
      <c r="AC464" s="5">
        <f>SUMPRODUCT(Table13[[#This Row],[SibSp]:[Ones]],$R$4:$AA$4)</f>
        <v>7.6349037239705195E-2</v>
      </c>
      <c r="AD464" s="5">
        <f>SUMPRODUCT(Table13[[#This Row],[SibSp]:[Ones]],$R$5:$AA$5)</f>
        <v>-0.14028512372038116</v>
      </c>
      <c r="AE464" s="5">
        <f>SUMPRODUCT(Table13[[#This Row],[SibSp]:[Ones]],$R$6:$AA$6)</f>
        <v>-0.79935229767872573</v>
      </c>
      <c r="AF464" s="6">
        <f>IF(AC464&lt;0,0,AC464)</f>
        <v>7.6349037239705195E-2</v>
      </c>
      <c r="AG464" s="6">
        <f>IF(AD464&lt;0,0,AD464)</f>
        <v>0</v>
      </c>
      <c r="AH464" s="5">
        <f t="shared" si="14"/>
        <v>0</v>
      </c>
      <c r="AI464" s="6">
        <f t="shared" si="15"/>
        <v>7.6349037239705195E-2</v>
      </c>
      <c r="AJ464" s="6">
        <f>(Table134[[#This Row],[Survived]]-AI464)^2</f>
        <v>5.8291754874298905E-3</v>
      </c>
    </row>
    <row r="465" spans="1:36" x14ac:dyDescent="0.2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Table134[[#This Row],[Age]]/$E$1</f>
        <v>0.45</v>
      </c>
      <c r="J465" s="6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>
        <f>IF(Table134[[#This Row],[Sex]]="male",1,0)</f>
        <v>1</v>
      </c>
      <c r="P465">
        <v>1</v>
      </c>
      <c r="AC465" s="5">
        <f>SUMPRODUCT(Table13[[#This Row],[SibSp]:[Ones]],$R$4:$AA$4)</f>
        <v>-0.42884340953522071</v>
      </c>
      <c r="AD465" s="5">
        <f>SUMPRODUCT(Table13[[#This Row],[SibSp]:[Ones]],$R$5:$AA$5)</f>
        <v>0.53239036266667727</v>
      </c>
      <c r="AE465" s="5">
        <f>SUMPRODUCT(Table13[[#This Row],[SibSp]:[Ones]],$R$6:$AA$6)</f>
        <v>-1.2465298094886674</v>
      </c>
      <c r="AF465" s="6">
        <f>IF(AC465&lt;0,0,AC465)</f>
        <v>0</v>
      </c>
      <c r="AG465" s="6">
        <f>IF(AD465&lt;0,0,AD465)</f>
        <v>0.53239036266667727</v>
      </c>
      <c r="AH465" s="5">
        <f t="shared" si="14"/>
        <v>0</v>
      </c>
      <c r="AI465" s="6">
        <f t="shared" si="15"/>
        <v>0.53239036266667727</v>
      </c>
      <c r="AJ465" s="6">
        <f>(Table134[[#This Row],[Survived]]-AI465)^2</f>
        <v>0.28343949826035614</v>
      </c>
    </row>
    <row r="466" spans="1:36" x14ac:dyDescent="0.2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Table134[[#This Row],[Age]]/$E$1</f>
        <v>0.22500000000000001</v>
      </c>
      <c r="J466" s="6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>
        <f>IF(Table134[[#This Row],[Sex]]="male",1,0)</f>
        <v>0</v>
      </c>
      <c r="P466">
        <v>1</v>
      </c>
      <c r="AC466" s="5">
        <f>SUMPRODUCT(Table13[[#This Row],[SibSp]:[Ones]],$R$4:$AA$4)</f>
        <v>0.151030222787368</v>
      </c>
      <c r="AD466" s="5">
        <f>SUMPRODUCT(Table13[[#This Row],[SibSp]:[Ones]],$R$5:$AA$5)</f>
        <v>0.85853229111225748</v>
      </c>
      <c r="AE466" s="5">
        <f>SUMPRODUCT(Table13[[#This Row],[SibSp]:[Ones]],$R$6:$AA$6)</f>
        <v>-0.59905677455848172</v>
      </c>
      <c r="AF466" s="6">
        <f>IF(AC466&lt;0,0,AC466)</f>
        <v>0.151030222787368</v>
      </c>
      <c r="AG466" s="6">
        <f>IF(AD466&lt;0,0,AD466)</f>
        <v>0.85853229111225748</v>
      </c>
      <c r="AH466" s="5">
        <f t="shared" si="14"/>
        <v>0</v>
      </c>
      <c r="AI466" s="6">
        <f t="shared" si="15"/>
        <v>1.0095625138996254</v>
      </c>
      <c r="AJ466" s="6">
        <f>(Table134[[#This Row],[Survived]]-AI466)^2</f>
        <v>9.1441672080528377E-5</v>
      </c>
    </row>
    <row r="467" spans="1:36" x14ac:dyDescent="0.2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Table134[[#This Row],[Age]]/$E$1</f>
        <v>0.58750000000000002</v>
      </c>
      <c r="J467" s="6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>
        <f>IF(Table134[[#This Row],[Sex]]="male",1,0)</f>
        <v>1</v>
      </c>
      <c r="P467">
        <v>1</v>
      </c>
      <c r="AC467" s="5">
        <f>SUMPRODUCT(Table13[[#This Row],[SibSp]:[Ones]],$R$4:$AA$4)</f>
        <v>3.3477277301052641E-2</v>
      </c>
      <c r="AD467" s="5">
        <f>SUMPRODUCT(Table13[[#This Row],[SibSp]:[Ones]],$R$5:$AA$5)</f>
        <v>-7.3268490385559382E-2</v>
      </c>
      <c r="AE467" s="5">
        <f>SUMPRODUCT(Table13[[#This Row],[SibSp]:[Ones]],$R$6:$AA$6)</f>
        <v>-0.65340718210998994</v>
      </c>
      <c r="AF467" s="6">
        <f>IF(AC467&lt;0,0,AC467)</f>
        <v>3.3477277301052641E-2</v>
      </c>
      <c r="AG467" s="6">
        <f>IF(AD467&lt;0,0,AD467)</f>
        <v>0</v>
      </c>
      <c r="AH467" s="5">
        <f t="shared" si="14"/>
        <v>0</v>
      </c>
      <c r="AI467" s="6">
        <f t="shared" si="15"/>
        <v>3.3477277301052641E-2</v>
      </c>
      <c r="AJ467" s="6">
        <f>(Table134[[#This Row],[Survived]]-AI467)^2</f>
        <v>1.1207280954915744E-3</v>
      </c>
    </row>
    <row r="468" spans="1:36" x14ac:dyDescent="0.2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Table134[[#This Row],[Age]]/$E$1</f>
        <v>0.75</v>
      </c>
      <c r="J468" s="6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>
        <f>IF(Table134[[#This Row],[Sex]]="male",1,0)</f>
        <v>1</v>
      </c>
      <c r="P468">
        <v>1</v>
      </c>
      <c r="AC468" s="5">
        <f>SUMPRODUCT(Table13[[#This Row],[SibSp]:[Ones]],$R$4:$AA$4)</f>
        <v>-0.24371429709825532</v>
      </c>
      <c r="AD468" s="5">
        <f>SUMPRODUCT(Table13[[#This Row],[SibSp]:[Ones]],$R$5:$AA$5)</f>
        <v>0.19665021355632639</v>
      </c>
      <c r="AE468" s="5">
        <f>SUMPRODUCT(Table13[[#This Row],[SibSp]:[Ones]],$R$6:$AA$6)</f>
        <v>-1.158107575674163</v>
      </c>
      <c r="AF468" s="6">
        <f>IF(AC468&lt;0,0,AC468)</f>
        <v>0</v>
      </c>
      <c r="AG468" s="6">
        <f>IF(AD468&lt;0,0,AD468)</f>
        <v>0.19665021355632639</v>
      </c>
      <c r="AH468" s="5">
        <f t="shared" si="14"/>
        <v>0</v>
      </c>
      <c r="AI468" s="6">
        <f t="shared" si="15"/>
        <v>0.19665021355632639</v>
      </c>
      <c r="AJ468" s="6">
        <f>(Table134[[#This Row],[Survived]]-AI468)^2</f>
        <v>0.64537087937909599</v>
      </c>
    </row>
    <row r="469" spans="1:36" x14ac:dyDescent="0.2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Table134[[#This Row],[Age]]/$E$1</f>
        <v>0.27500000000000002</v>
      </c>
      <c r="J469" s="6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>
        <f>IF(Table134[[#This Row],[Sex]]="male",1,0)</f>
        <v>1</v>
      </c>
      <c r="P469">
        <v>1</v>
      </c>
      <c r="AC469" s="5">
        <f>SUMPRODUCT(Table13[[#This Row],[SibSp]:[Ones]],$R$4:$AA$4)</f>
        <v>-0.61788503725793187</v>
      </c>
      <c r="AD469" s="5">
        <f>SUMPRODUCT(Table13[[#This Row],[SibSp]:[Ones]],$R$5:$AA$5)</f>
        <v>0.19149118576140511</v>
      </c>
      <c r="AE469" s="5">
        <f>SUMPRODUCT(Table13[[#This Row],[SibSp]:[Ones]],$R$6:$AA$6)</f>
        <v>-1.0819814771221321</v>
      </c>
      <c r="AF469" s="6">
        <f>IF(AC469&lt;0,0,AC469)</f>
        <v>0</v>
      </c>
      <c r="AG469" s="6">
        <f>IF(AD469&lt;0,0,AD469)</f>
        <v>0.19149118576140511</v>
      </c>
      <c r="AH469" s="5">
        <f t="shared" si="14"/>
        <v>0</v>
      </c>
      <c r="AI469" s="6">
        <f t="shared" si="15"/>
        <v>0.19149118576140511</v>
      </c>
      <c r="AJ469" s="6">
        <f>(Table134[[#This Row],[Survived]]-AI469)^2</f>
        <v>3.6668874224308957E-2</v>
      </c>
    </row>
    <row r="470" spans="1:36" x14ac:dyDescent="0.2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Table134[[#This Row],[Age]]/$E$1</f>
        <v>0.4375</v>
      </c>
      <c r="J470" s="6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>
        <f>IF(Table134[[#This Row],[Sex]]="male",1,0)</f>
        <v>1</v>
      </c>
      <c r="P470">
        <v>1</v>
      </c>
      <c r="AC470" s="5">
        <f>SUMPRODUCT(Table13[[#This Row],[SibSp]:[Ones]],$R$4:$AA$4)</f>
        <v>-0.4884843572468085</v>
      </c>
      <c r="AD470" s="5">
        <f>SUMPRODUCT(Table13[[#This Row],[SibSp]:[Ones]],$R$5:$AA$5)</f>
        <v>2.8062325569659929E-2</v>
      </c>
      <c r="AE470" s="5">
        <f>SUMPRODUCT(Table13[[#This Row],[SibSp]:[Ones]],$R$6:$AA$6)</f>
        <v>-1.0675212951031336</v>
      </c>
      <c r="AF470" s="6">
        <f>IF(AC470&lt;0,0,AC470)</f>
        <v>0</v>
      </c>
      <c r="AG470" s="6">
        <f>IF(AD470&lt;0,0,AD470)</f>
        <v>2.8062325569659929E-2</v>
      </c>
      <c r="AH470" s="5">
        <f t="shared" si="14"/>
        <v>0</v>
      </c>
      <c r="AI470" s="6">
        <f t="shared" si="15"/>
        <v>2.8062325569659929E-2</v>
      </c>
      <c r="AJ470" s="6">
        <f>(Table134[[#This Row],[Survived]]-AI470)^2</f>
        <v>7.8749411637758944E-4</v>
      </c>
    </row>
    <row r="471" spans="1:36" x14ac:dyDescent="0.2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Table134[[#This Row],[Age]]/$E$1</f>
        <v>0.65</v>
      </c>
      <c r="J471" s="6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>
        <f>IF(Table134[[#This Row],[Sex]]="male",1,0)</f>
        <v>0</v>
      </c>
      <c r="P471">
        <v>1</v>
      </c>
      <c r="AC471" s="5">
        <f>SUMPRODUCT(Table13[[#This Row],[SibSp]:[Ones]],$R$4:$AA$4)</f>
        <v>0.46943390701315746</v>
      </c>
      <c r="AD471" s="5">
        <f>SUMPRODUCT(Table13[[#This Row],[SibSp]:[Ones]],$R$5:$AA$5)</f>
        <v>0.45581170426185991</v>
      </c>
      <c r="AE471" s="5">
        <f>SUMPRODUCT(Table13[[#This Row],[SibSp]:[Ones]],$R$6:$AA$6)</f>
        <v>-0.79196523483707082</v>
      </c>
      <c r="AF471" s="6">
        <f>IF(AC471&lt;0,0,AC471)</f>
        <v>0.46943390701315746</v>
      </c>
      <c r="AG471" s="6">
        <f>IF(AD471&lt;0,0,AD471)</f>
        <v>0.45581170426185991</v>
      </c>
      <c r="AH471" s="5">
        <f t="shared" si="14"/>
        <v>0</v>
      </c>
      <c r="AI471" s="6">
        <f t="shared" si="15"/>
        <v>0.92524561127501737</v>
      </c>
      <c r="AJ471" s="6">
        <f>(Table134[[#This Row],[Survived]]-AI471)^2</f>
        <v>5.588218633645811E-3</v>
      </c>
    </row>
    <row r="472" spans="1:36" x14ac:dyDescent="0.2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Table134[[#This Row],[Age]]/$E$1</f>
        <v>0.58750000000000002</v>
      </c>
      <c r="J472" s="6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>
        <f>IF(Table134[[#This Row],[Sex]]="male",1,0)</f>
        <v>1</v>
      </c>
      <c r="P472">
        <v>1</v>
      </c>
      <c r="AC472" s="5">
        <f>SUMPRODUCT(Table13[[#This Row],[SibSp]:[Ones]],$R$4:$AA$4)</f>
        <v>-0.37433097985430613</v>
      </c>
      <c r="AD472" s="5">
        <f>SUMPRODUCT(Table13[[#This Row],[SibSp]:[Ones]],$R$5:$AA$5)</f>
        <v>-0.11865137668940717</v>
      </c>
      <c r="AE472" s="5">
        <f>SUMPRODUCT(Table13[[#This Row],[SibSp]:[Ones]],$R$6:$AA$6)</f>
        <v>-1.0845314348091917</v>
      </c>
      <c r="AF472" s="6">
        <f>IF(AC472&lt;0,0,AC472)</f>
        <v>0</v>
      </c>
      <c r="AG472" s="6">
        <f>IF(AD472&lt;0,0,AD472)</f>
        <v>0</v>
      </c>
      <c r="AH472" s="5">
        <f t="shared" si="14"/>
        <v>0</v>
      </c>
      <c r="AI472" s="6">
        <f t="shared" si="15"/>
        <v>0</v>
      </c>
      <c r="AJ472" s="6">
        <f>(Table134[[#This Row],[Survived]]-AI472)^2</f>
        <v>0</v>
      </c>
    </row>
    <row r="473" spans="1:36" x14ac:dyDescent="0.2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Table134[[#This Row],[Age]]/$E$1</f>
        <v>0.46250000000000002</v>
      </c>
      <c r="J473" s="6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>
        <f>IF(Table134[[#This Row],[Sex]]="male",1,0)</f>
        <v>1</v>
      </c>
      <c r="P473">
        <v>1</v>
      </c>
      <c r="AC473" s="5">
        <f>SUMPRODUCT(Table13[[#This Row],[SibSp]:[Ones]],$R$4:$AA$4)</f>
        <v>-5.4960781676377204E-2</v>
      </c>
      <c r="AD473" s="5">
        <f>SUMPRODUCT(Table13[[#This Row],[SibSp]:[Ones]],$R$5:$AA$5)</f>
        <v>-1.1134114051061572E-2</v>
      </c>
      <c r="AE473" s="5">
        <f>SUMPRODUCT(Table13[[#This Row],[SibSp]:[Ones]],$R$6:$AA$6)</f>
        <v>-0.61192349564507265</v>
      </c>
      <c r="AF473" s="6">
        <f>IF(AC473&lt;0,0,AC473)</f>
        <v>0</v>
      </c>
      <c r="AG473" s="6">
        <f>IF(AD473&lt;0,0,AD473)</f>
        <v>0</v>
      </c>
      <c r="AH473" s="5">
        <f t="shared" si="14"/>
        <v>0</v>
      </c>
      <c r="AI473" s="6">
        <f t="shared" si="15"/>
        <v>0</v>
      </c>
      <c r="AJ473" s="6">
        <f>(Table134[[#This Row],[Survived]]-AI473)^2</f>
        <v>0</v>
      </c>
    </row>
    <row r="474" spans="1:36" x14ac:dyDescent="0.2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Table134[[#This Row],[Age]]/$E$1</f>
        <v>0.45</v>
      </c>
      <c r="J474" s="6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>
        <f>IF(Table134[[#This Row],[Sex]]="male",1,0)</f>
        <v>1</v>
      </c>
      <c r="P474">
        <v>1</v>
      </c>
      <c r="AC474" s="5">
        <f>SUMPRODUCT(Table13[[#This Row],[SibSp]:[Ones]],$R$4:$AA$4)</f>
        <v>-0.54480289591639142</v>
      </c>
      <c r="AD474" s="5">
        <f>SUMPRODUCT(Table13[[#This Row],[SibSp]:[Ones]],$R$5:$AA$5)</f>
        <v>-8.743131924538794E-3</v>
      </c>
      <c r="AE474" s="5">
        <f>SUMPRODUCT(Table13[[#This Row],[SibSp]:[Ones]],$R$6:$AA$6)</f>
        <v>-1.0764165358015865</v>
      </c>
      <c r="AF474" s="6">
        <f>IF(AC474&lt;0,0,AC474)</f>
        <v>0</v>
      </c>
      <c r="AG474" s="6">
        <f>IF(AD474&lt;0,0,AD474)</f>
        <v>0</v>
      </c>
      <c r="AH474" s="5">
        <f t="shared" si="14"/>
        <v>0</v>
      </c>
      <c r="AI474" s="6">
        <f t="shared" si="15"/>
        <v>0</v>
      </c>
      <c r="AJ474" s="6">
        <f>(Table134[[#This Row],[Survived]]-AI474)^2</f>
        <v>0</v>
      </c>
    </row>
    <row r="475" spans="1:36" x14ac:dyDescent="0.2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Table134[[#This Row],[Age]]/$E$1</f>
        <v>0.61250000000000004</v>
      </c>
      <c r="J475" s="6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>
        <f>IF(Table134[[#This Row],[Sex]]="male",1,0)</f>
        <v>1</v>
      </c>
      <c r="P475">
        <v>1</v>
      </c>
      <c r="AC475" s="5">
        <f>SUMPRODUCT(Table13[[#This Row],[SibSp]:[Ones]],$R$4:$AA$4)</f>
        <v>-0.25788042500476094</v>
      </c>
      <c r="AD475" s="5">
        <f>SUMPRODUCT(Table13[[#This Row],[SibSp]:[Ones]],$R$5:$AA$5)</f>
        <v>-0.21936850315330936</v>
      </c>
      <c r="AE475" s="5">
        <f>SUMPRODUCT(Table13[[#This Row],[SibSp]:[Ones]],$R$6:$AA$6)</f>
        <v>-0.52862810723265108</v>
      </c>
      <c r="AF475" s="6">
        <f>IF(AC475&lt;0,0,AC475)</f>
        <v>0</v>
      </c>
      <c r="AG475" s="6">
        <f>IF(AD475&lt;0,0,AD475)</f>
        <v>0</v>
      </c>
      <c r="AH475" s="5">
        <f t="shared" si="14"/>
        <v>0</v>
      </c>
      <c r="AI475" s="6">
        <f t="shared" si="15"/>
        <v>0</v>
      </c>
      <c r="AJ475" s="6">
        <f>(Table134[[#This Row],[Survived]]-AI475)^2</f>
        <v>0</v>
      </c>
    </row>
    <row r="476" spans="1:36" x14ac:dyDescent="0.2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Table134[[#This Row],[Age]]/$E$1</f>
        <v>0.61250000000000004</v>
      </c>
      <c r="J476" s="6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>
        <f>IF(Table134[[#This Row],[Sex]]="male",1,0)</f>
        <v>1</v>
      </c>
      <c r="P476">
        <v>1</v>
      </c>
      <c r="AC476" s="5">
        <f>SUMPRODUCT(Table13[[#This Row],[SibSp]:[Ones]],$R$4:$AA$4)</f>
        <v>-0.28880818632435956</v>
      </c>
      <c r="AD476" s="5">
        <f>SUMPRODUCT(Table13[[#This Row],[SibSp]:[Ones]],$R$5:$AA$5)</f>
        <v>0.30574645782520815</v>
      </c>
      <c r="AE476" s="5">
        <f>SUMPRODUCT(Table13[[#This Row],[SibSp]:[Ones]],$R$6:$AA$6)</f>
        <v>-1.1821374562272884</v>
      </c>
      <c r="AF476" s="6">
        <f>IF(AC476&lt;0,0,AC476)</f>
        <v>0</v>
      </c>
      <c r="AG476" s="6">
        <f>IF(AD476&lt;0,0,AD476)</f>
        <v>0.30574645782520815</v>
      </c>
      <c r="AH476" s="5">
        <f t="shared" si="14"/>
        <v>0</v>
      </c>
      <c r="AI476" s="6">
        <f t="shared" si="15"/>
        <v>0.30574645782520815</v>
      </c>
      <c r="AJ476" s="6">
        <f>(Table134[[#This Row],[Survived]]-AI476)^2</f>
        <v>0.48198798082224548</v>
      </c>
    </row>
    <row r="477" spans="1:36" x14ac:dyDescent="0.2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Table134[[#This Row],[Age]]/$E$1</f>
        <v>0.3</v>
      </c>
      <c r="J477" s="6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>
        <f>IF(Table134[[#This Row],[Sex]]="male",1,0)</f>
        <v>0</v>
      </c>
      <c r="P477">
        <v>1</v>
      </c>
      <c r="AC477" s="5">
        <f>SUMPRODUCT(Table13[[#This Row],[SibSp]:[Ones]],$R$4:$AA$4)</f>
        <v>0.54913521155102463</v>
      </c>
      <c r="AD477" s="5">
        <f>SUMPRODUCT(Table13[[#This Row],[SibSp]:[Ones]],$R$5:$AA$5)</f>
        <v>0.25995684448586442</v>
      </c>
      <c r="AE477" s="5">
        <f>SUMPRODUCT(Table13[[#This Row],[SibSp]:[Ones]],$R$6:$AA$6)</f>
        <v>0.1598626946536566</v>
      </c>
      <c r="AF477" s="6">
        <f>IF(AC477&lt;0,0,AC477)</f>
        <v>0.54913521155102463</v>
      </c>
      <c r="AG477" s="6">
        <f>IF(AD477&lt;0,0,AD477)</f>
        <v>0.25995684448586442</v>
      </c>
      <c r="AH477" s="5">
        <f t="shared" si="14"/>
        <v>0.1598626946536566</v>
      </c>
      <c r="AI477" s="6">
        <f t="shared" si="15"/>
        <v>0.9689547506905456</v>
      </c>
      <c r="AJ477" s="6">
        <f>(Table134[[#This Row],[Survived]]-AI477)^2</f>
        <v>9.6380750468617914E-4</v>
      </c>
    </row>
    <row r="478" spans="1:36" x14ac:dyDescent="0.2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Table134[[#This Row],[Age]]/$E$1</f>
        <v>0.55000000000000004</v>
      </c>
      <c r="J478" s="6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>
        <f>IF(Table134[[#This Row],[Sex]]="male",1,0)</f>
        <v>1</v>
      </c>
      <c r="P478">
        <v>1</v>
      </c>
      <c r="AC478" s="5">
        <f>SUMPRODUCT(Table13[[#This Row],[SibSp]:[Ones]],$R$4:$AA$4)</f>
        <v>-0.40731313369250643</v>
      </c>
      <c r="AD478" s="5">
        <f>SUMPRODUCT(Table13[[#This Row],[SibSp]:[Ones]],$R$5:$AA$5)</f>
        <v>-7.8494311555845742E-2</v>
      </c>
      <c r="AE478" s="5">
        <f>SUMPRODUCT(Table13[[#This Row],[SibSp]:[Ones]],$R$6:$AA$6)</f>
        <v>-1.1057644219885281</v>
      </c>
      <c r="AF478" s="6">
        <f>IF(AC478&lt;0,0,AC478)</f>
        <v>0</v>
      </c>
      <c r="AG478" s="6">
        <f>IF(AD478&lt;0,0,AD478)</f>
        <v>0</v>
      </c>
      <c r="AH478" s="5">
        <f t="shared" si="14"/>
        <v>0</v>
      </c>
      <c r="AI478" s="6">
        <f t="shared" si="15"/>
        <v>0</v>
      </c>
      <c r="AJ478" s="6">
        <f>(Table134[[#This Row],[Survived]]-AI478)^2</f>
        <v>0</v>
      </c>
    </row>
    <row r="479" spans="1:36" x14ac:dyDescent="0.2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Table134[[#This Row],[Age]]/$E$1</f>
        <v>0.4375</v>
      </c>
      <c r="J479" s="6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>
        <f>IF(Table134[[#This Row],[Sex]]="male",1,0)</f>
        <v>1</v>
      </c>
      <c r="P479">
        <v>1</v>
      </c>
      <c r="AC479" s="5">
        <f>SUMPRODUCT(Table13[[#This Row],[SibSp]:[Ones]],$R$4:$AA$4)</f>
        <v>-0.41994147656642922</v>
      </c>
      <c r="AD479" s="5">
        <f>SUMPRODUCT(Table13[[#This Row],[SibSp]:[Ones]],$R$5:$AA$5)</f>
        <v>0.53020136040568677</v>
      </c>
      <c r="AE479" s="5">
        <f>SUMPRODUCT(Table13[[#This Row],[SibSp]:[Ones]],$R$6:$AA$6)</f>
        <v>-1.1395027724099722</v>
      </c>
      <c r="AF479" s="6">
        <f>IF(AC479&lt;0,0,AC479)</f>
        <v>0</v>
      </c>
      <c r="AG479" s="6">
        <f>IF(AD479&lt;0,0,AD479)</f>
        <v>0.53020136040568677</v>
      </c>
      <c r="AH479" s="5">
        <f t="shared" si="14"/>
        <v>0</v>
      </c>
      <c r="AI479" s="6">
        <f t="shared" si="15"/>
        <v>0.53020136040568677</v>
      </c>
      <c r="AJ479" s="6">
        <f>(Table134[[#This Row],[Survived]]-AI479)^2</f>
        <v>0.22071076176466742</v>
      </c>
    </row>
    <row r="480" spans="1:36" x14ac:dyDescent="0.2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Table134[[#This Row],[Age]]/$E$1</f>
        <v>0.45</v>
      </c>
      <c r="J480" s="6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>
        <f>IF(Table134[[#This Row],[Sex]]="male",1,0)</f>
        <v>1</v>
      </c>
      <c r="P480">
        <v>1</v>
      </c>
      <c r="AC480" s="5">
        <f>SUMPRODUCT(Table13[[#This Row],[SibSp]:[Ones]],$R$4:$AA$4)</f>
        <v>-0.48031451862244712</v>
      </c>
      <c r="AD480" s="5">
        <f>SUMPRODUCT(Table13[[#This Row],[SibSp]:[Ones]],$R$5:$AA$5)</f>
        <v>-3.8002816144262153E-2</v>
      </c>
      <c r="AE480" s="5">
        <f>SUMPRODUCT(Table13[[#This Row],[SibSp]:[Ones]],$R$6:$AA$6)</f>
        <v>-1.0876982582059458</v>
      </c>
      <c r="AF480" s="6">
        <f>IF(AC480&lt;0,0,AC480)</f>
        <v>0</v>
      </c>
      <c r="AG480" s="6">
        <f>IF(AD480&lt;0,0,AD480)</f>
        <v>0</v>
      </c>
      <c r="AH480" s="5">
        <f t="shared" si="14"/>
        <v>0</v>
      </c>
      <c r="AI480" s="6">
        <f t="shared" si="15"/>
        <v>0</v>
      </c>
      <c r="AJ480" s="6">
        <f>(Table134[[#This Row],[Survived]]-AI480)^2</f>
        <v>0</v>
      </c>
    </row>
    <row r="481" spans="1:36" x14ac:dyDescent="0.2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Table134[[#This Row],[Age]]/$E$1</f>
        <v>0.375</v>
      </c>
      <c r="J481" s="6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>
        <f>IF(Table134[[#This Row],[Sex]]="male",1,0)</f>
        <v>1</v>
      </c>
      <c r="P481">
        <v>1</v>
      </c>
      <c r="AC481" s="5">
        <f>SUMPRODUCT(Table13[[#This Row],[SibSp]:[Ones]],$R$4:$AA$4)</f>
        <v>-0.54052096582759401</v>
      </c>
      <c r="AD481" s="5">
        <f>SUMPRODUCT(Table13[[#This Row],[SibSp]:[Ones]],$R$5:$AA$5)</f>
        <v>9.2694291114210237E-2</v>
      </c>
      <c r="AE481" s="5">
        <f>SUMPRODUCT(Table13[[#This Row],[SibSp]:[Ones]],$R$6:$AA$6)</f>
        <v>-1.0860849555083787</v>
      </c>
      <c r="AF481" s="6">
        <f>IF(AC481&lt;0,0,AC481)</f>
        <v>0</v>
      </c>
      <c r="AG481" s="6">
        <f>IF(AD481&lt;0,0,AD481)</f>
        <v>9.2694291114210237E-2</v>
      </c>
      <c r="AH481" s="5">
        <f t="shared" si="14"/>
        <v>0</v>
      </c>
      <c r="AI481" s="6">
        <f t="shared" si="15"/>
        <v>9.2694291114210237E-2</v>
      </c>
      <c r="AJ481" s="6">
        <f>(Table134[[#This Row],[Survived]]-AI481)^2</f>
        <v>8.5922316051659543E-3</v>
      </c>
    </row>
    <row r="482" spans="1:36" x14ac:dyDescent="0.2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Table134[[#This Row],[Age]]/$E$1</f>
        <v>0.33750000000000002</v>
      </c>
      <c r="J482" s="6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>
        <f>IF(Table134[[#This Row],[Sex]]="male",1,0)</f>
        <v>1</v>
      </c>
      <c r="P482">
        <v>1</v>
      </c>
      <c r="AC482" s="5">
        <f>SUMPRODUCT(Table13[[#This Row],[SibSp]:[Ones]],$R$4:$AA$4)</f>
        <v>-0.37308023781021332</v>
      </c>
      <c r="AD482" s="5">
        <f>SUMPRODUCT(Table13[[#This Row],[SibSp]:[Ones]],$R$5:$AA$5)</f>
        <v>0.51027805081871436</v>
      </c>
      <c r="AE482" s="5">
        <f>SUMPRODUCT(Table13[[#This Row],[SibSp]:[Ones]],$R$6:$AA$6)</f>
        <v>-1.0804095298217506</v>
      </c>
      <c r="AF482" s="6">
        <f>IF(AC482&lt;0,0,AC482)</f>
        <v>0</v>
      </c>
      <c r="AG482" s="6">
        <f>IF(AD482&lt;0,0,AD482)</f>
        <v>0.51027805081871436</v>
      </c>
      <c r="AH482" s="5">
        <f t="shared" si="14"/>
        <v>0</v>
      </c>
      <c r="AI482" s="6">
        <f t="shared" si="15"/>
        <v>0.51027805081871436</v>
      </c>
      <c r="AJ482" s="6">
        <f>(Table134[[#This Row],[Survived]]-AI482)^2</f>
        <v>0.23982758750991773</v>
      </c>
    </row>
    <row r="483" spans="1:36" x14ac:dyDescent="0.2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Table134[[#This Row],[Age]]/$E$1</f>
        <v>0.27500000000000002</v>
      </c>
      <c r="J483" s="6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>
        <f>IF(Table134[[#This Row],[Sex]]="male",1,0)</f>
        <v>0</v>
      </c>
      <c r="P483">
        <v>1</v>
      </c>
      <c r="AC483" s="5">
        <f>SUMPRODUCT(Table13[[#This Row],[SibSp]:[Ones]],$R$4:$AA$4)</f>
        <v>0.30445605002194953</v>
      </c>
      <c r="AD483" s="5">
        <f>SUMPRODUCT(Table13[[#This Row],[SibSp]:[Ones]],$R$5:$AA$5)</f>
        <v>0.51619605427905502</v>
      </c>
      <c r="AE483" s="5">
        <f>SUMPRODUCT(Table13[[#This Row],[SibSp]:[Ones]],$R$6:$AA$6)</f>
        <v>-8.1805406280318418E-2</v>
      </c>
      <c r="AF483" s="6">
        <f>IF(AC483&lt;0,0,AC483)</f>
        <v>0.30445605002194953</v>
      </c>
      <c r="AG483" s="6">
        <f>IF(AD483&lt;0,0,AD483)</f>
        <v>0.51619605427905502</v>
      </c>
      <c r="AH483" s="5">
        <f t="shared" si="14"/>
        <v>0</v>
      </c>
      <c r="AI483" s="6">
        <f t="shared" si="15"/>
        <v>0.82065210430100455</v>
      </c>
      <c r="AJ483" s="6">
        <f>(Table134[[#This Row],[Survived]]-AI483)^2</f>
        <v>3.2165667691657754E-2</v>
      </c>
    </row>
    <row r="484" spans="1:36" x14ac:dyDescent="0.2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Table134[[#This Row],[Age]]/$E$1</f>
        <v>0.5</v>
      </c>
      <c r="J484" s="6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>
        <f>IF(Table134[[#This Row],[Sex]]="male",1,0)</f>
        <v>0</v>
      </c>
      <c r="P484">
        <v>1</v>
      </c>
      <c r="AC484" s="5">
        <f>SUMPRODUCT(Table13[[#This Row],[SibSp]:[Ones]],$R$4:$AA$4)</f>
        <v>0.42201960062130012</v>
      </c>
      <c r="AD484" s="5">
        <f>SUMPRODUCT(Table13[[#This Row],[SibSp]:[Ones]],$R$5:$AA$5)</f>
        <v>0.58369602340409532</v>
      </c>
      <c r="AE484" s="5">
        <f>SUMPRODUCT(Table13[[#This Row],[SibSp]:[Ones]],$R$6:$AA$6)</f>
        <v>-1.038594874644079</v>
      </c>
      <c r="AF484" s="6">
        <f>IF(AC484&lt;0,0,AC484)</f>
        <v>0.42201960062130012</v>
      </c>
      <c r="AG484" s="6">
        <f>IF(AD484&lt;0,0,AD484)</f>
        <v>0.58369602340409532</v>
      </c>
      <c r="AH484" s="5">
        <f t="shared" si="14"/>
        <v>0</v>
      </c>
      <c r="AI484" s="6">
        <f t="shared" si="15"/>
        <v>1.0057156240253955</v>
      </c>
      <c r="AJ484" s="6">
        <f>(Table134[[#This Row],[Survived]]-AI484)^2</f>
        <v>3.2668357999678187E-5</v>
      </c>
    </row>
    <row r="485" spans="1:36" x14ac:dyDescent="0.2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Table134[[#This Row],[Age]]/$E$1</f>
        <v>0.48749999999999999</v>
      </c>
      <c r="J485" s="6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>
        <f>IF(Table134[[#This Row],[Sex]]="male",1,0)</f>
        <v>0</v>
      </c>
      <c r="P485">
        <v>1</v>
      </c>
      <c r="AC485" s="5">
        <f>SUMPRODUCT(Table13[[#This Row],[SibSp]:[Ones]],$R$4:$AA$4)</f>
        <v>3.5631827238442826E-2</v>
      </c>
      <c r="AD485" s="5">
        <f>SUMPRODUCT(Table13[[#This Row],[SibSp]:[Ones]],$R$5:$AA$5)</f>
        <v>0.19562199388368157</v>
      </c>
      <c r="AE485" s="5">
        <f>SUMPRODUCT(Table13[[#This Row],[SibSp]:[Ones]],$R$6:$AA$6)</f>
        <v>-0.18147436368405018</v>
      </c>
      <c r="AF485" s="6">
        <f>IF(AC485&lt;0,0,AC485)</f>
        <v>3.5631827238442826E-2</v>
      </c>
      <c r="AG485" s="6">
        <f>IF(AD485&lt;0,0,AD485)</f>
        <v>0.19562199388368157</v>
      </c>
      <c r="AH485" s="5">
        <f t="shared" si="14"/>
        <v>0</v>
      </c>
      <c r="AI485" s="6">
        <f t="shared" si="15"/>
        <v>0.23125382112212439</v>
      </c>
      <c r="AJ485" s="6">
        <f>(Table134[[#This Row],[Survived]]-AI485)^2</f>
        <v>5.3478329783583509E-2</v>
      </c>
    </row>
    <row r="486" spans="1:36" x14ac:dyDescent="0.2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Table134[[#This Row],[Age]]/$E$1</f>
        <v>0.4375</v>
      </c>
      <c r="J486" s="6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>
        <f>IF(Table134[[#This Row],[Sex]]="male",1,0)</f>
        <v>1</v>
      </c>
      <c r="P486">
        <v>1</v>
      </c>
      <c r="AC486" s="5">
        <f>SUMPRODUCT(Table13[[#This Row],[SibSp]:[Ones]],$R$4:$AA$4)</f>
        <v>-0.49345618515108958</v>
      </c>
      <c r="AD486" s="5">
        <f>SUMPRODUCT(Table13[[#This Row],[SibSp]:[Ones]],$R$5:$AA$5)</f>
        <v>3.1954300983029649E-2</v>
      </c>
      <c r="AE486" s="5">
        <f>SUMPRODUCT(Table13[[#This Row],[SibSp]:[Ones]],$R$6:$AA$6)</f>
        <v>-1.0960350354522752</v>
      </c>
      <c r="AF486" s="6">
        <f>IF(AC486&lt;0,0,AC486)</f>
        <v>0</v>
      </c>
      <c r="AG486" s="6">
        <f>IF(AD486&lt;0,0,AD486)</f>
        <v>3.1954300983029649E-2</v>
      </c>
      <c r="AH486" s="5">
        <f t="shared" si="14"/>
        <v>0</v>
      </c>
      <c r="AI486" s="6">
        <f t="shared" si="15"/>
        <v>3.1954300983029649E-2</v>
      </c>
      <c r="AJ486" s="6">
        <f>(Table134[[#This Row],[Survived]]-AI486)^2</f>
        <v>1.0210773513140495E-3</v>
      </c>
    </row>
    <row r="487" spans="1:36" x14ac:dyDescent="0.2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Table134[[#This Row],[Age]]/$E$1</f>
        <v>0.3</v>
      </c>
      <c r="J487" s="6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>
        <f>IF(Table134[[#This Row],[Sex]]="male",1,0)</f>
        <v>0</v>
      </c>
      <c r="P487">
        <v>1</v>
      </c>
      <c r="AC487" s="5">
        <f>SUMPRODUCT(Table13[[#This Row],[SibSp]:[Ones]],$R$4:$AA$4)</f>
        <v>0.43299951397299707</v>
      </c>
      <c r="AD487" s="5">
        <f>SUMPRODUCT(Table13[[#This Row],[SibSp]:[Ones]],$R$5:$AA$5)</f>
        <v>0.38453661060103778</v>
      </c>
      <c r="AE487" s="5">
        <f>SUMPRODUCT(Table13[[#This Row],[SibSp]:[Ones]],$R$6:$AA$6)</f>
        <v>-0.11399856584043207</v>
      </c>
      <c r="AF487" s="6">
        <f>IF(AC487&lt;0,0,AC487)</f>
        <v>0.43299951397299707</v>
      </c>
      <c r="AG487" s="6">
        <f>IF(AD487&lt;0,0,AD487)</f>
        <v>0.38453661060103778</v>
      </c>
      <c r="AH487" s="5">
        <f t="shared" si="14"/>
        <v>0</v>
      </c>
      <c r="AI487" s="6">
        <f t="shared" si="15"/>
        <v>0.81753612457403491</v>
      </c>
      <c r="AJ487" s="6">
        <f>(Table134[[#This Row],[Survived]]-AI487)^2</f>
        <v>3.3293065835462106E-2</v>
      </c>
    </row>
    <row r="488" spans="1:36" x14ac:dyDescent="0.2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Table134[[#This Row],[Age]]/$E$1</f>
        <v>0.42499999999999999</v>
      </c>
      <c r="J488" s="6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>
        <f>IF(Table134[[#This Row],[Sex]]="male",1,0)</f>
        <v>1</v>
      </c>
      <c r="P488">
        <v>1</v>
      </c>
      <c r="AC488" s="5">
        <f>SUMPRODUCT(Table13[[#This Row],[SibSp]:[Ones]],$R$4:$AA$4)</f>
        <v>-0.54132795405724243</v>
      </c>
      <c r="AD488" s="5">
        <f>SUMPRODUCT(Table13[[#This Row],[SibSp]:[Ones]],$R$5:$AA$5)</f>
        <v>-1.9043724540883655E-3</v>
      </c>
      <c r="AE488" s="5">
        <f>SUMPRODUCT(Table13[[#This Row],[SibSp]:[Ones]],$R$6:$AA$6)</f>
        <v>-0.94453972693192223</v>
      </c>
      <c r="AF488" s="6">
        <f>IF(AC488&lt;0,0,AC488)</f>
        <v>0</v>
      </c>
      <c r="AG488" s="6">
        <f>IF(AD488&lt;0,0,AD488)</f>
        <v>0</v>
      </c>
      <c r="AH488" s="5">
        <f t="shared" si="14"/>
        <v>0</v>
      </c>
      <c r="AI488" s="6">
        <f t="shared" si="15"/>
        <v>0</v>
      </c>
      <c r="AJ488" s="6">
        <f>(Table134[[#This Row],[Survived]]-AI488)^2</f>
        <v>0</v>
      </c>
    </row>
    <row r="489" spans="1:36" x14ac:dyDescent="0.2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Table134[[#This Row],[Age]]/$E$1</f>
        <v>0.32500000000000001</v>
      </c>
      <c r="J489" s="6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>
        <f>IF(Table134[[#This Row],[Sex]]="male",1,0)</f>
        <v>0</v>
      </c>
      <c r="P489">
        <v>1</v>
      </c>
      <c r="AC489" s="5">
        <f>SUMPRODUCT(Table13[[#This Row],[SibSp]:[Ones]],$R$4:$AA$4)</f>
        <v>0.16645197625011623</v>
      </c>
      <c r="AD489" s="5">
        <f>SUMPRODUCT(Table13[[#This Row],[SibSp]:[Ones]],$R$5:$AA$5)</f>
        <v>0.26145943379008713</v>
      </c>
      <c r="AE489" s="5">
        <f>SUMPRODUCT(Table13[[#This Row],[SibSp]:[Ones]],$R$6:$AA$6)</f>
        <v>-0.60918476818423961</v>
      </c>
      <c r="AF489" s="6">
        <f>IF(AC489&lt;0,0,AC489)</f>
        <v>0.16645197625011623</v>
      </c>
      <c r="AG489" s="6">
        <f>IF(AD489&lt;0,0,AD489)</f>
        <v>0.26145943379008713</v>
      </c>
      <c r="AH489" s="5">
        <f t="shared" si="14"/>
        <v>0</v>
      </c>
      <c r="AI489" s="6">
        <f t="shared" si="15"/>
        <v>0.42791141004020339</v>
      </c>
      <c r="AJ489" s="6">
        <f>(Table134[[#This Row],[Survived]]-AI489)^2</f>
        <v>0.18310817484259509</v>
      </c>
    </row>
    <row r="490" spans="1:36" x14ac:dyDescent="0.2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Table134[[#This Row],[Age]]/$E$1</f>
        <v>0.05</v>
      </c>
      <c r="J490" s="6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>
        <f>IF(Table134[[#This Row],[Sex]]="male",1,0)</f>
        <v>0</v>
      </c>
      <c r="P490">
        <v>1</v>
      </c>
      <c r="AC490" s="5">
        <f>SUMPRODUCT(Table13[[#This Row],[SibSp]:[Ones]],$R$4:$AA$4)</f>
        <v>0.34125895918013299</v>
      </c>
      <c r="AD490" s="5">
        <f>SUMPRODUCT(Table13[[#This Row],[SibSp]:[Ones]],$R$5:$AA$5)</f>
        <v>0.5182732066814556</v>
      </c>
      <c r="AE490" s="5">
        <f>SUMPRODUCT(Table13[[#This Row],[SibSp]:[Ones]],$R$6:$AA$6)</f>
        <v>8.7157563229289289E-2</v>
      </c>
      <c r="AF490" s="6">
        <f>IF(AC490&lt;0,0,AC490)</f>
        <v>0.34125895918013299</v>
      </c>
      <c r="AG490" s="6">
        <f>IF(AD490&lt;0,0,AD490)</f>
        <v>0.5182732066814556</v>
      </c>
      <c r="AH490" s="5">
        <f t="shared" si="14"/>
        <v>8.7157563229289289E-2</v>
      </c>
      <c r="AI490" s="6">
        <f t="shared" si="15"/>
        <v>0.9466897290908779</v>
      </c>
      <c r="AJ490" s="6">
        <f>(Table134[[#This Row],[Survived]]-AI490)^2</f>
        <v>2.8419849844039903E-3</v>
      </c>
    </row>
    <row r="491" spans="1:36" x14ac:dyDescent="0.2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Table134[[#This Row],[Age]]/$E$1</f>
        <v>0.32500000000000001</v>
      </c>
      <c r="J491" s="6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>
        <f>IF(Table134[[#This Row],[Sex]]="male",1,0)</f>
        <v>1</v>
      </c>
      <c r="P491">
        <v>1</v>
      </c>
      <c r="AC491" s="5">
        <f>SUMPRODUCT(Table13[[#This Row],[SibSp]:[Ones]],$R$4:$AA$4)</f>
        <v>-0.15229483615513362</v>
      </c>
      <c r="AD491" s="5">
        <f>SUMPRODUCT(Table13[[#This Row],[SibSp]:[Ones]],$R$5:$AA$5)</f>
        <v>0.17252410697620635</v>
      </c>
      <c r="AE491" s="5">
        <f>SUMPRODUCT(Table13[[#This Row],[SibSp]:[Ones]],$R$6:$AA$6)</f>
        <v>-0.54336980930251833</v>
      </c>
      <c r="AF491" s="6">
        <f>IF(AC491&lt;0,0,AC491)</f>
        <v>0</v>
      </c>
      <c r="AG491" s="6">
        <f>IF(AD491&lt;0,0,AD491)</f>
        <v>0.17252410697620635</v>
      </c>
      <c r="AH491" s="5">
        <f t="shared" si="14"/>
        <v>0</v>
      </c>
      <c r="AI491" s="6">
        <f t="shared" si="15"/>
        <v>0.17252410697620635</v>
      </c>
      <c r="AJ491" s="6">
        <f>(Table134[[#This Row],[Survived]]-AI491)^2</f>
        <v>2.9764567487937491E-2</v>
      </c>
    </row>
    <row r="492" spans="1:36" x14ac:dyDescent="0.2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Table134[[#This Row],[Age]]/$E$1</f>
        <v>0.33750000000000002</v>
      </c>
      <c r="J492" s="6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>
        <f>IF(Table134[[#This Row],[Sex]]="male",1,0)</f>
        <v>1</v>
      </c>
      <c r="P492">
        <v>1</v>
      </c>
      <c r="AC492" s="5">
        <f>SUMPRODUCT(Table13[[#This Row],[SibSp]:[Ones]],$R$4:$AA$4)</f>
        <v>-0.69290985760931201</v>
      </c>
      <c r="AD492" s="5">
        <f>SUMPRODUCT(Table13[[#This Row],[SibSp]:[Ones]],$R$5:$AA$5)</f>
        <v>0.19290929127097567</v>
      </c>
      <c r="AE492" s="5">
        <f>SUMPRODUCT(Table13[[#This Row],[SibSp]:[Ones]],$R$6:$AA$6)</f>
        <v>-1.1457304885801618</v>
      </c>
      <c r="AF492" s="6">
        <f>IF(AC492&lt;0,0,AC492)</f>
        <v>0</v>
      </c>
      <c r="AG492" s="6">
        <f>IF(AD492&lt;0,0,AD492)</f>
        <v>0.19290929127097567</v>
      </c>
      <c r="AH492" s="5">
        <f t="shared" si="14"/>
        <v>0</v>
      </c>
      <c r="AI492" s="6">
        <f t="shared" si="15"/>
        <v>0.19290929127097567</v>
      </c>
      <c r="AJ492" s="6">
        <f>(Table134[[#This Row],[Survived]]-AI492)^2</f>
        <v>3.7213994658670133E-2</v>
      </c>
    </row>
    <row r="493" spans="1:36" x14ac:dyDescent="0.2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Table134[[#This Row],[Age]]/$E$1</f>
        <v>0.52500000000000002</v>
      </c>
      <c r="J493" s="6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>
        <f>IF(Table134[[#This Row],[Sex]]="male",1,0)</f>
        <v>1</v>
      </c>
      <c r="P493">
        <v>1</v>
      </c>
      <c r="AC493" s="5">
        <f>SUMPRODUCT(Table13[[#This Row],[SibSp]:[Ones]],$R$4:$AA$4)</f>
        <v>-0.22257597604322915</v>
      </c>
      <c r="AD493" s="5">
        <f>SUMPRODUCT(Table13[[#This Row],[SibSp]:[Ones]],$R$5:$AA$5)</f>
        <v>0.26587995862281333</v>
      </c>
      <c r="AE493" s="5">
        <f>SUMPRODUCT(Table13[[#This Row],[SibSp]:[Ones]],$R$6:$AA$6)</f>
        <v>-1.0679243958446396</v>
      </c>
      <c r="AF493" s="6">
        <f>IF(AC493&lt;0,0,AC493)</f>
        <v>0</v>
      </c>
      <c r="AG493" s="6">
        <f>IF(AD493&lt;0,0,AD493)</f>
        <v>0.26587995862281333</v>
      </c>
      <c r="AH493" s="5">
        <f t="shared" si="14"/>
        <v>0</v>
      </c>
      <c r="AI493" s="6">
        <f t="shared" si="15"/>
        <v>0.26587995862281333</v>
      </c>
      <c r="AJ493" s="6">
        <f>(Table134[[#This Row],[Survived]]-AI493)^2</f>
        <v>0.53893223515164224</v>
      </c>
    </row>
    <row r="494" spans="1:36" x14ac:dyDescent="0.2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Table134[[#This Row],[Age]]/$E$1</f>
        <v>0.25</v>
      </c>
      <c r="J494" s="6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>
        <f>IF(Table134[[#This Row],[Sex]]="male",1,0)</f>
        <v>1</v>
      </c>
      <c r="P494">
        <v>1</v>
      </c>
      <c r="AC494" s="5">
        <f>SUMPRODUCT(Table13[[#This Row],[SibSp]:[Ones]],$R$4:$AA$4)</f>
        <v>-0.80879153884351551</v>
      </c>
      <c r="AD494" s="5">
        <f>SUMPRODUCT(Table13[[#This Row],[SibSp]:[Ones]],$R$5:$AA$5)</f>
        <v>0.29585632236925441</v>
      </c>
      <c r="AE494" s="5">
        <f>SUMPRODUCT(Table13[[#This Row],[SibSp]:[Ones]],$R$6:$AA$6)</f>
        <v>-1.0373752321890368</v>
      </c>
      <c r="AF494" s="6">
        <f>IF(AC494&lt;0,0,AC494)</f>
        <v>0</v>
      </c>
      <c r="AG494" s="6">
        <f>IF(AD494&lt;0,0,AD494)</f>
        <v>0.29585632236925441</v>
      </c>
      <c r="AH494" s="5">
        <f t="shared" si="14"/>
        <v>0</v>
      </c>
      <c r="AI494" s="6">
        <f t="shared" si="15"/>
        <v>0.29585632236925441</v>
      </c>
      <c r="AJ494" s="6">
        <f>(Table134[[#This Row],[Survived]]-AI494)^2</f>
        <v>0.49581831874735138</v>
      </c>
    </row>
    <row r="495" spans="1:36" x14ac:dyDescent="0.2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Table134[[#This Row],[Age]]/$E$1</f>
        <v>0.26250000000000001</v>
      </c>
      <c r="J495" s="6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>
        <f>IF(Table134[[#This Row],[Sex]]="male",1,0)</f>
        <v>1</v>
      </c>
      <c r="P495">
        <v>1</v>
      </c>
      <c r="AC495" s="5">
        <f>SUMPRODUCT(Table13[[#This Row],[SibSp]:[Ones]],$R$4:$AA$4)</f>
        <v>-0.62644787166923621</v>
      </c>
      <c r="AD495" s="5">
        <f>SUMPRODUCT(Table13[[#This Row],[SibSp]:[Ones]],$R$5:$AA$5)</f>
        <v>0.20297370362383327</v>
      </c>
      <c r="AE495" s="5">
        <f>SUMPRODUCT(Table13[[#This Row],[SibSp]:[Ones]],$R$6:$AA$6)</f>
        <v>-1.0751159604986007</v>
      </c>
      <c r="AF495" s="6">
        <f>IF(AC495&lt;0,0,AC495)</f>
        <v>0</v>
      </c>
      <c r="AG495" s="6">
        <f>IF(AD495&lt;0,0,AD495)</f>
        <v>0.20297370362383327</v>
      </c>
      <c r="AH495" s="5">
        <f t="shared" si="14"/>
        <v>0</v>
      </c>
      <c r="AI495" s="6">
        <f t="shared" si="15"/>
        <v>0.20297370362383327</v>
      </c>
      <c r="AJ495" s="6">
        <f>(Table134[[#This Row],[Survived]]-AI495)^2</f>
        <v>4.1198324362775707E-2</v>
      </c>
    </row>
    <row r="496" spans="1:36" x14ac:dyDescent="0.2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Table134[[#This Row],[Age]]/$E$1</f>
        <v>0.26250000000000001</v>
      </c>
      <c r="J496" s="6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>
        <f>IF(Table134[[#This Row],[Sex]]="male",1,0)</f>
        <v>1</v>
      </c>
      <c r="P496">
        <v>1</v>
      </c>
      <c r="AC496" s="5">
        <f>SUMPRODUCT(Table13[[#This Row],[SibSp]:[Ones]],$R$4:$AA$4)</f>
        <v>-0.65679863836630403</v>
      </c>
      <c r="AD496" s="5">
        <f>SUMPRODUCT(Table13[[#This Row],[SibSp]:[Ones]],$R$5:$AA$5)</f>
        <v>0.22673245795645891</v>
      </c>
      <c r="AE496" s="5">
        <f>SUMPRODUCT(Table13[[#This Row],[SibSp]:[Ones]],$R$6:$AA$6)</f>
        <v>-1.249179483544596</v>
      </c>
      <c r="AF496" s="6">
        <f>IF(AC496&lt;0,0,AC496)</f>
        <v>0</v>
      </c>
      <c r="AG496" s="6">
        <f>IF(AD496&lt;0,0,AD496)</f>
        <v>0.22673245795645891</v>
      </c>
      <c r="AH496" s="5">
        <f t="shared" si="14"/>
        <v>0</v>
      </c>
      <c r="AI496" s="6">
        <f t="shared" si="15"/>
        <v>0.22673245795645891</v>
      </c>
      <c r="AJ496" s="6">
        <f>(Table134[[#This Row],[Survived]]-AI496)^2</f>
        <v>5.1407607490977406E-2</v>
      </c>
    </row>
    <row r="497" spans="1:36" x14ac:dyDescent="0.2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Table134[[#This Row],[Age]]/$E$1</f>
        <v>0.76249999999999996</v>
      </c>
      <c r="J497" s="6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>
        <f>IF(Table134[[#This Row],[Sex]]="male",1,0)</f>
        <v>1</v>
      </c>
      <c r="P497">
        <v>1</v>
      </c>
      <c r="AC497" s="5">
        <f>SUMPRODUCT(Table13[[#This Row],[SibSp]:[Ones]],$R$4:$AA$4)</f>
        <v>-5.0242203011333211E-2</v>
      </c>
      <c r="AD497" s="5">
        <f>SUMPRODUCT(Table13[[#This Row],[SibSp]:[Ones]],$R$5:$AA$5)</f>
        <v>9.5056198365305544E-2</v>
      </c>
      <c r="AE497" s="5">
        <f>SUMPRODUCT(Table13[[#This Row],[SibSp]:[Ones]],$R$6:$AA$6)</f>
        <v>-1.1320260877705972</v>
      </c>
      <c r="AF497" s="6">
        <f>IF(AC497&lt;0,0,AC497)</f>
        <v>0</v>
      </c>
      <c r="AG497" s="6">
        <f>IF(AD497&lt;0,0,AD497)</f>
        <v>9.5056198365305544E-2</v>
      </c>
      <c r="AH497" s="5">
        <f t="shared" si="14"/>
        <v>0</v>
      </c>
      <c r="AI497" s="6">
        <f t="shared" si="15"/>
        <v>9.5056198365305544E-2</v>
      </c>
      <c r="AJ497" s="6">
        <f>(Table134[[#This Row],[Survived]]-AI497)^2</f>
        <v>9.0356808476643163E-3</v>
      </c>
    </row>
    <row r="498" spans="1:36" x14ac:dyDescent="0.2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Table134[[#This Row],[Age]]/$E$1</f>
        <v>0.71250000000000002</v>
      </c>
      <c r="J498" s="6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>
        <f>IF(Table134[[#This Row],[Sex]]="male",1,0)</f>
        <v>1</v>
      </c>
      <c r="P498">
        <v>1</v>
      </c>
      <c r="AC498" s="5">
        <f>SUMPRODUCT(Table13[[#This Row],[SibSp]:[Ones]],$R$4:$AA$4)</f>
        <v>0.1976921999862985</v>
      </c>
      <c r="AD498" s="5">
        <f>SUMPRODUCT(Table13[[#This Row],[SibSp]:[Ones]],$R$5:$AA$5)</f>
        <v>-0.23556944878056496</v>
      </c>
      <c r="AE498" s="5">
        <f>SUMPRODUCT(Table13[[#This Row],[SibSp]:[Ones]],$R$6:$AA$6)</f>
        <v>-0.68287737732744735</v>
      </c>
      <c r="AF498" s="6">
        <f>IF(AC498&lt;0,0,AC498)</f>
        <v>0.1976921999862985</v>
      </c>
      <c r="AG498" s="6">
        <f>IF(AD498&lt;0,0,AD498)</f>
        <v>0</v>
      </c>
      <c r="AH498" s="5">
        <f t="shared" si="14"/>
        <v>0</v>
      </c>
      <c r="AI498" s="6">
        <f t="shared" si="15"/>
        <v>0.1976921999862985</v>
      </c>
      <c r="AJ498" s="6">
        <f>(Table134[[#This Row],[Survived]]-AI498)^2</f>
        <v>3.9082205935422644E-2</v>
      </c>
    </row>
    <row r="499" spans="1:36" x14ac:dyDescent="0.2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Table134[[#This Row],[Age]]/$E$1</f>
        <v>0.26250000000000001</v>
      </c>
      <c r="J499" s="6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>
        <f>IF(Table134[[#This Row],[Sex]]="male",1,0)</f>
        <v>0</v>
      </c>
      <c r="P499">
        <v>1</v>
      </c>
      <c r="AC499" s="5">
        <f>SUMPRODUCT(Table13[[#This Row],[SibSp]:[Ones]],$R$4:$AA$4)</f>
        <v>0.27110512938522696</v>
      </c>
      <c r="AD499" s="5">
        <f>SUMPRODUCT(Table13[[#This Row],[SibSp]:[Ones]],$R$5:$AA$5)</f>
        <v>0.79264289451384728</v>
      </c>
      <c r="AE499" s="5">
        <f>SUMPRODUCT(Table13[[#This Row],[SibSp]:[Ones]],$R$6:$AA$6)</f>
        <v>-0.84059457160215911</v>
      </c>
      <c r="AF499" s="6">
        <f>IF(AC499&lt;0,0,AC499)</f>
        <v>0.27110512938522696</v>
      </c>
      <c r="AG499" s="6">
        <f>IF(AD499&lt;0,0,AD499)</f>
        <v>0.79264289451384728</v>
      </c>
      <c r="AH499" s="5">
        <f t="shared" si="14"/>
        <v>0</v>
      </c>
      <c r="AI499" s="6">
        <f t="shared" si="15"/>
        <v>1.0637480238990742</v>
      </c>
      <c r="AJ499" s="6">
        <f>(Table134[[#This Row],[Survived]]-AI499)^2</f>
        <v>4.0638105510369341E-3</v>
      </c>
    </row>
    <row r="500" spans="1:36" x14ac:dyDescent="0.2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Table134[[#This Row],[Age]]/$E$1</f>
        <v>0.32500000000000001</v>
      </c>
      <c r="J500" s="6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>
        <f>IF(Table134[[#This Row],[Sex]]="male",1,0)</f>
        <v>1</v>
      </c>
      <c r="P500">
        <v>1</v>
      </c>
      <c r="AC500" s="5">
        <f>SUMPRODUCT(Table13[[#This Row],[SibSp]:[Ones]],$R$4:$AA$4)</f>
        <v>-0.57880676647585305</v>
      </c>
      <c r="AD500" s="5">
        <f>SUMPRODUCT(Table13[[#This Row],[SibSp]:[Ones]],$R$5:$AA$5)</f>
        <v>0.14178256335371031</v>
      </c>
      <c r="AE500" s="5">
        <f>SUMPRODUCT(Table13[[#This Row],[SibSp]:[Ones]],$R$6:$AA$6)</f>
        <v>-1.0817607837144885</v>
      </c>
      <c r="AF500" s="6">
        <f>IF(AC500&lt;0,0,AC500)</f>
        <v>0</v>
      </c>
      <c r="AG500" s="6">
        <f>IF(AD500&lt;0,0,AD500)</f>
        <v>0.14178256335371031</v>
      </c>
      <c r="AH500" s="5">
        <f t="shared" si="14"/>
        <v>0</v>
      </c>
      <c r="AI500" s="6">
        <f t="shared" si="15"/>
        <v>0.14178256335371031</v>
      </c>
      <c r="AJ500" s="6">
        <f>(Table134[[#This Row],[Survived]]-AI500)^2</f>
        <v>2.0102295271148877E-2</v>
      </c>
    </row>
    <row r="501" spans="1:36" x14ac:dyDescent="0.2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Table134[[#This Row],[Age]]/$E$1</f>
        <v>1</v>
      </c>
      <c r="J501" s="6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>
        <f>IF(Table134[[#This Row],[Sex]]="male",1,0)</f>
        <v>1</v>
      </c>
      <c r="P501">
        <v>1</v>
      </c>
      <c r="AC501" s="5">
        <f>SUMPRODUCT(Table13[[#This Row],[SibSp]:[Ones]],$R$4:$AA$4)</f>
        <v>0.1349444399189037</v>
      </c>
      <c r="AD501" s="5">
        <f>SUMPRODUCT(Table13[[#This Row],[SibSp]:[Ones]],$R$5:$AA$5)</f>
        <v>-0.14071912541104292</v>
      </c>
      <c r="AE501" s="5">
        <f>SUMPRODUCT(Table13[[#This Row],[SibSp]:[Ones]],$R$6:$AA$6)</f>
        <v>-1.1334733677187145</v>
      </c>
      <c r="AF501" s="6">
        <f>IF(AC501&lt;0,0,AC501)</f>
        <v>0.1349444399189037</v>
      </c>
      <c r="AG501" s="6">
        <f>IF(AD501&lt;0,0,AD501)</f>
        <v>0</v>
      </c>
      <c r="AH501" s="5">
        <f t="shared" si="14"/>
        <v>0</v>
      </c>
      <c r="AI501" s="6">
        <f t="shared" si="15"/>
        <v>0.1349444399189037</v>
      </c>
      <c r="AJ501" s="6">
        <f>(Table134[[#This Row],[Survived]]-AI501)^2</f>
        <v>0.74832112202721923</v>
      </c>
    </row>
    <row r="502" spans="1:36" x14ac:dyDescent="0.2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Table134[[#This Row],[Age]]/$E$1</f>
        <v>0.63749999999999996</v>
      </c>
      <c r="J502" s="6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>
        <f>IF(Table134[[#This Row],[Sex]]="male",1,0)</f>
        <v>1</v>
      </c>
      <c r="P502">
        <v>1</v>
      </c>
      <c r="AC502" s="5">
        <f>SUMPRODUCT(Table13[[#This Row],[SibSp]:[Ones]],$R$4:$AA$4)</f>
        <v>-0.33493757463975166</v>
      </c>
      <c r="AD502" s="5">
        <f>SUMPRODUCT(Table13[[#This Row],[SibSp]:[Ones]],$R$5:$AA$5)</f>
        <v>-0.16860668813918378</v>
      </c>
      <c r="AE502" s="5">
        <f>SUMPRODUCT(Table13[[#This Row],[SibSp]:[Ones]],$R$6:$AA$6)</f>
        <v>-1.0825034259522444</v>
      </c>
      <c r="AF502" s="6">
        <f>IF(AC502&lt;0,0,AC502)</f>
        <v>0</v>
      </c>
      <c r="AG502" s="6">
        <f>IF(AD502&lt;0,0,AD502)</f>
        <v>0</v>
      </c>
      <c r="AH502" s="5">
        <f t="shared" si="14"/>
        <v>0</v>
      </c>
      <c r="AI502" s="6">
        <f t="shared" si="15"/>
        <v>0</v>
      </c>
      <c r="AJ502" s="6">
        <f>(Table134[[#This Row],[Survived]]-AI502)^2</f>
        <v>0</v>
      </c>
    </row>
    <row r="503" spans="1:36" x14ac:dyDescent="0.2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Table134[[#This Row],[Age]]/$E$1</f>
        <v>0.4</v>
      </c>
      <c r="J503" s="6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>
        <f>IF(Table134[[#This Row],[Sex]]="male",1,0)</f>
        <v>1</v>
      </c>
      <c r="P503">
        <v>1</v>
      </c>
      <c r="AC503" s="5">
        <f>SUMPRODUCT(Table13[[#This Row],[SibSp]:[Ones]],$R$4:$AA$4)</f>
        <v>-0.45483423930270472</v>
      </c>
      <c r="AD503" s="5">
        <f>SUMPRODUCT(Table13[[#This Row],[SibSp]:[Ones]],$R$5:$AA$5)</f>
        <v>0.57185406114833093</v>
      </c>
      <c r="AE503" s="5">
        <f>SUMPRODUCT(Table13[[#This Row],[SibSp]:[Ones]],$R$6:$AA$6)</f>
        <v>-1.1716932197181202</v>
      </c>
      <c r="AF503" s="6">
        <f>IF(AC503&lt;0,0,AC503)</f>
        <v>0</v>
      </c>
      <c r="AG503" s="6">
        <f>IF(AD503&lt;0,0,AD503)</f>
        <v>0.57185406114833093</v>
      </c>
      <c r="AH503" s="5">
        <f t="shared" si="14"/>
        <v>0</v>
      </c>
      <c r="AI503" s="6">
        <f t="shared" si="15"/>
        <v>0.57185406114833093</v>
      </c>
      <c r="AJ503" s="6">
        <f>(Table134[[#This Row],[Survived]]-AI503)^2</f>
        <v>0.18330894495517716</v>
      </c>
    </row>
    <row r="504" spans="1:36" x14ac:dyDescent="0.2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Table134[[#This Row],[Age]]/$E$1</f>
        <v>0.1125</v>
      </c>
      <c r="J504" s="6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>
        <f>IF(Table134[[#This Row],[Sex]]="male",1,0)</f>
        <v>0</v>
      </c>
      <c r="P504">
        <v>1</v>
      </c>
      <c r="AC504" s="5">
        <f>SUMPRODUCT(Table13[[#This Row],[SibSp]:[Ones]],$R$4:$AA$4)</f>
        <v>-4.803427572872844E-2</v>
      </c>
      <c r="AD504" s="5">
        <f>SUMPRODUCT(Table13[[#This Row],[SibSp]:[Ones]],$R$5:$AA$5)</f>
        <v>0.35838679418381675</v>
      </c>
      <c r="AE504" s="5">
        <f>SUMPRODUCT(Table13[[#This Row],[SibSp]:[Ones]],$R$6:$AA$6)</f>
        <v>-0.14758243774009266</v>
      </c>
      <c r="AF504" s="6">
        <f>IF(AC504&lt;0,0,AC504)</f>
        <v>0</v>
      </c>
      <c r="AG504" s="6">
        <f>IF(AD504&lt;0,0,AD504)</f>
        <v>0.35838679418381675</v>
      </c>
      <c r="AH504" s="5">
        <f t="shared" si="14"/>
        <v>0</v>
      </c>
      <c r="AI504" s="6">
        <f t="shared" si="15"/>
        <v>0.35838679418381675</v>
      </c>
      <c r="AJ504" s="6">
        <f>(Table134[[#This Row],[Survived]]-AI504)^2</f>
        <v>0.12844109424535344</v>
      </c>
    </row>
    <row r="505" spans="1:36" x14ac:dyDescent="0.2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Table134[[#This Row],[Age]]/$E$1</f>
        <v>0.35</v>
      </c>
      <c r="J505" s="6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>
        <f>IF(Table134[[#This Row],[Sex]]="male",1,0)</f>
        <v>0</v>
      </c>
      <c r="P505">
        <v>1</v>
      </c>
      <c r="AC505" s="5">
        <f>SUMPRODUCT(Table13[[#This Row],[SibSp]:[Ones]],$R$4:$AA$4)</f>
        <v>0.6017657489006516</v>
      </c>
      <c r="AD505" s="5">
        <f>SUMPRODUCT(Table13[[#This Row],[SibSp]:[Ones]],$R$5:$AA$5)</f>
        <v>0.33064214403964159</v>
      </c>
      <c r="AE505" s="5">
        <f>SUMPRODUCT(Table13[[#This Row],[SibSp]:[Ones]],$R$6:$AA$6)</f>
        <v>-0.1212048951176133</v>
      </c>
      <c r="AF505" s="6">
        <f>IF(AC505&lt;0,0,AC505)</f>
        <v>0.6017657489006516</v>
      </c>
      <c r="AG505" s="6">
        <f>IF(AD505&lt;0,0,AD505)</f>
        <v>0.33064214403964159</v>
      </c>
      <c r="AH505" s="5">
        <f t="shared" si="14"/>
        <v>0</v>
      </c>
      <c r="AI505" s="6">
        <f t="shared" si="15"/>
        <v>0.93240789294029325</v>
      </c>
      <c r="AJ505" s="6">
        <f>(Table134[[#This Row],[Survived]]-AI505)^2</f>
        <v>4.5686929367708597E-3</v>
      </c>
    </row>
    <row r="506" spans="1:36" x14ac:dyDescent="0.2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Table134[[#This Row],[Age]]/$E$1</f>
        <v>0.4</v>
      </c>
      <c r="J506" s="6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>
        <f>IF(Table134[[#This Row],[Sex]]="male",1,0)</f>
        <v>1</v>
      </c>
      <c r="P506">
        <v>1</v>
      </c>
      <c r="AC506" s="5">
        <f>SUMPRODUCT(Table13[[#This Row],[SibSp]:[Ones]],$R$4:$AA$4)</f>
        <v>-0.52152918020187222</v>
      </c>
      <c r="AD506" s="5">
        <f>SUMPRODUCT(Table13[[#This Row],[SibSp]:[Ones]],$R$5:$AA$5)</f>
        <v>6.8268448447517005E-2</v>
      </c>
      <c r="AE506" s="5">
        <f>SUMPRODUCT(Table13[[#This Row],[SibSp]:[Ones]],$R$6:$AA$6)</f>
        <v>-1.0891136935413783</v>
      </c>
      <c r="AF506" s="6">
        <f>IF(AC506&lt;0,0,AC506)</f>
        <v>0</v>
      </c>
      <c r="AG506" s="6">
        <f>IF(AD506&lt;0,0,AD506)</f>
        <v>6.8268448447517005E-2</v>
      </c>
      <c r="AH506" s="5">
        <f t="shared" si="14"/>
        <v>0</v>
      </c>
      <c r="AI506" s="6">
        <f t="shared" si="15"/>
        <v>6.8268448447517005E-2</v>
      </c>
      <c r="AJ506" s="6">
        <f>(Table134[[#This Row],[Survived]]-AI506)^2</f>
        <v>4.6605810534312868E-3</v>
      </c>
    </row>
    <row r="507" spans="1:36" x14ac:dyDescent="0.2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Table134[[#This Row],[Age]]/$E$1</f>
        <v>0.38750000000000001</v>
      </c>
      <c r="J507" s="6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>
        <f>IF(Table134[[#This Row],[Sex]]="male",1,0)</f>
        <v>1</v>
      </c>
      <c r="P507">
        <v>1</v>
      </c>
      <c r="AC507" s="5">
        <f>SUMPRODUCT(Table13[[#This Row],[SibSp]:[Ones]],$R$4:$AA$4)</f>
        <v>-0.15800599536896287</v>
      </c>
      <c r="AD507" s="5">
        <f>SUMPRODUCT(Table13[[#This Row],[SibSp]:[Ones]],$R$5:$AA$5)</f>
        <v>7.6984974646940652E-2</v>
      </c>
      <c r="AE507" s="5">
        <f>SUMPRODUCT(Table13[[#This Row],[SibSp]:[Ones]],$R$6:$AA$6)</f>
        <v>-0.48592420571378281</v>
      </c>
      <c r="AF507" s="6">
        <f>IF(AC507&lt;0,0,AC507)</f>
        <v>0</v>
      </c>
      <c r="AG507" s="6">
        <f>IF(AD507&lt;0,0,AD507)</f>
        <v>7.6984974646940652E-2</v>
      </c>
      <c r="AH507" s="5">
        <f t="shared" si="14"/>
        <v>0</v>
      </c>
      <c r="AI507" s="6">
        <f t="shared" si="15"/>
        <v>7.6984974646940652E-2</v>
      </c>
      <c r="AJ507" s="6">
        <f>(Table134[[#This Row],[Survived]]-AI507)^2</f>
        <v>5.9266863213900947E-3</v>
      </c>
    </row>
    <row r="508" spans="1:36" x14ac:dyDescent="0.2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Table134[[#This Row],[Age]]/$E$1</f>
        <v>0.51249999999999996</v>
      </c>
      <c r="J508" s="6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>
        <f>IF(Table134[[#This Row],[Sex]]="male",1,0)</f>
        <v>0</v>
      </c>
      <c r="P508">
        <v>1</v>
      </c>
      <c r="AC508" s="5">
        <f>SUMPRODUCT(Table13[[#This Row],[SibSp]:[Ones]],$R$4:$AA$4)</f>
        <v>1.2688899136156423E-2</v>
      </c>
      <c r="AD508" s="5">
        <f>SUMPRODUCT(Table13[[#This Row],[SibSp]:[Ones]],$R$5:$AA$5)</f>
        <v>0.25891314896637846</v>
      </c>
      <c r="AE508" s="5">
        <f>SUMPRODUCT(Table13[[#This Row],[SibSp]:[Ones]],$R$6:$AA$6)</f>
        <v>-0.41394368566181966</v>
      </c>
      <c r="AF508" s="6">
        <f>IF(AC508&lt;0,0,AC508)</f>
        <v>1.2688899136156423E-2</v>
      </c>
      <c r="AG508" s="6">
        <f>IF(AD508&lt;0,0,AD508)</f>
        <v>0.25891314896637846</v>
      </c>
      <c r="AH508" s="5">
        <f t="shared" si="14"/>
        <v>0</v>
      </c>
      <c r="AI508" s="6">
        <f t="shared" si="15"/>
        <v>0.27160204810253485</v>
      </c>
      <c r="AJ508" s="6">
        <f>(Table134[[#This Row],[Survived]]-AI508)^2</f>
        <v>7.376767253349166E-2</v>
      </c>
    </row>
    <row r="509" spans="1:36" x14ac:dyDescent="0.2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Table134[[#This Row],[Age]]/$E$1</f>
        <v>0.25</v>
      </c>
      <c r="J509" s="6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>
        <f>IF(Table134[[#This Row],[Sex]]="male",1,0)</f>
        <v>1</v>
      </c>
      <c r="P509">
        <v>1</v>
      </c>
      <c r="AC509" s="5">
        <f>SUMPRODUCT(Table13[[#This Row],[SibSp]:[Ones]],$R$4:$AA$4)</f>
        <v>-0.63601932183130105</v>
      </c>
      <c r="AD509" s="5">
        <f>SUMPRODUCT(Table13[[#This Row],[SibSp]:[Ones]],$R$5:$AA$5)</f>
        <v>0.2152457716837084</v>
      </c>
      <c r="AE509" s="5">
        <f>SUMPRODUCT(Table13[[#This Row],[SibSp]:[Ones]],$R$6:$AA$6)</f>
        <v>-1.0740349175501283</v>
      </c>
      <c r="AF509" s="6">
        <f>IF(AC509&lt;0,0,AC509)</f>
        <v>0</v>
      </c>
      <c r="AG509" s="6">
        <f>IF(AD509&lt;0,0,AD509)</f>
        <v>0.2152457716837084</v>
      </c>
      <c r="AH509" s="5">
        <f t="shared" si="14"/>
        <v>0</v>
      </c>
      <c r="AI509" s="6">
        <f t="shared" si="15"/>
        <v>0.2152457716837084</v>
      </c>
      <c r="AJ509" s="6">
        <f>(Table134[[#This Row],[Survived]]-AI509)^2</f>
        <v>4.6330742227715126E-2</v>
      </c>
    </row>
    <row r="510" spans="1:36" x14ac:dyDescent="0.2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Table134[[#This Row],[Age]]/$E$1</f>
        <v>0.3</v>
      </c>
      <c r="J510" s="6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>
        <f>IF(Table134[[#This Row],[Sex]]="male",1,0)</f>
        <v>0</v>
      </c>
      <c r="P510">
        <v>1</v>
      </c>
      <c r="AC510" s="5">
        <f>SUMPRODUCT(Table13[[#This Row],[SibSp]:[Ones]],$R$4:$AA$4)</f>
        <v>0.17556412994690052</v>
      </c>
      <c r="AD510" s="5">
        <f>SUMPRODUCT(Table13[[#This Row],[SibSp]:[Ones]],$R$5:$AA$5)</f>
        <v>0.87457040984764756</v>
      </c>
      <c r="AE510" s="5">
        <f>SUMPRODUCT(Table13[[#This Row],[SibSp]:[Ones]],$R$6:$AA$6)</f>
        <v>-0.89899974440360564</v>
      </c>
      <c r="AF510" s="6">
        <f>IF(AC510&lt;0,0,AC510)</f>
        <v>0.17556412994690052</v>
      </c>
      <c r="AG510" s="6">
        <f>IF(AD510&lt;0,0,AD510)</f>
        <v>0.87457040984764756</v>
      </c>
      <c r="AH510" s="5">
        <f t="shared" si="14"/>
        <v>0</v>
      </c>
      <c r="AI510" s="6">
        <f t="shared" si="15"/>
        <v>1.0501345397945481</v>
      </c>
      <c r="AJ510" s="6">
        <f>(Table134[[#This Row],[Survived]]-AI510)^2</f>
        <v>2.513472080411124E-3</v>
      </c>
    </row>
    <row r="511" spans="1:36" x14ac:dyDescent="0.2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Table134[[#This Row],[Age]]/$E$1</f>
        <v>2.5000000000000001E-2</v>
      </c>
      <c r="J511" s="6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>
        <f>IF(Table134[[#This Row],[Sex]]="male",1,0)</f>
        <v>0</v>
      </c>
      <c r="P511">
        <v>1</v>
      </c>
      <c r="AC511" s="5">
        <f>SUMPRODUCT(Table13[[#This Row],[SibSp]:[Ones]],$R$4:$AA$4)</f>
        <v>-0.11503442686318195</v>
      </c>
      <c r="AD511" s="5">
        <f>SUMPRODUCT(Table13[[#This Row],[SibSp]:[Ones]],$R$5:$AA$5)</f>
        <v>0.44429127060294193</v>
      </c>
      <c r="AE511" s="5">
        <f>SUMPRODUCT(Table13[[#This Row],[SibSp]:[Ones]],$R$6:$AA$6)</f>
        <v>-0.14001513710078489</v>
      </c>
      <c r="AF511" s="6">
        <f>IF(AC511&lt;0,0,AC511)</f>
        <v>0</v>
      </c>
      <c r="AG511" s="6">
        <f>IF(AD511&lt;0,0,AD511)</f>
        <v>0.44429127060294193</v>
      </c>
      <c r="AH511" s="5">
        <f t="shared" si="14"/>
        <v>0</v>
      </c>
      <c r="AI511" s="6">
        <f t="shared" si="15"/>
        <v>0.44429127060294193</v>
      </c>
      <c r="AJ511" s="6">
        <f>(Table134[[#This Row],[Survived]]-AI511)^2</f>
        <v>0.19739473313397657</v>
      </c>
    </row>
    <row r="512" spans="1:36" x14ac:dyDescent="0.2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Table134[[#This Row],[Age]]/$E$1</f>
        <v>9.3749999999999997E-3</v>
      </c>
      <c r="J512" s="6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>
        <f>IF(Table134[[#This Row],[Sex]]="male",1,0)</f>
        <v>0</v>
      </c>
      <c r="P512">
        <v>1</v>
      </c>
      <c r="AC512" s="5">
        <f>SUMPRODUCT(Table13[[#This Row],[SibSp]:[Ones]],$R$4:$AA$4)</f>
        <v>-0.22644053139635339</v>
      </c>
      <c r="AD512" s="5">
        <f>SUMPRODUCT(Table13[[#This Row],[SibSp]:[Ones]],$R$5:$AA$5)</f>
        <v>0.63506333031638473</v>
      </c>
      <c r="AE512" s="5">
        <f>SUMPRODUCT(Table13[[#This Row],[SibSp]:[Ones]],$R$6:$AA$6)</f>
        <v>-0.42158754891395012</v>
      </c>
      <c r="AF512" s="6">
        <f>IF(AC512&lt;0,0,AC512)</f>
        <v>0</v>
      </c>
      <c r="AG512" s="6">
        <f>IF(AD512&lt;0,0,AD512)</f>
        <v>0.63506333031638473</v>
      </c>
      <c r="AH512" s="5">
        <f t="shared" si="14"/>
        <v>0</v>
      </c>
      <c r="AI512" s="6">
        <f t="shared" si="15"/>
        <v>0.63506333031638473</v>
      </c>
      <c r="AJ512" s="6">
        <f>(Table134[[#This Row],[Survived]]-AI512)^2</f>
        <v>0.13317877287976812</v>
      </c>
    </row>
    <row r="513" spans="1:36" x14ac:dyDescent="0.2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Table134[[#This Row],[Age]]/$E$1</f>
        <v>0.6</v>
      </c>
      <c r="J513" s="6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>
        <f>IF(Table134[[#This Row],[Sex]]="male",1,0)</f>
        <v>1</v>
      </c>
      <c r="P513">
        <v>1</v>
      </c>
      <c r="AC513" s="5">
        <f>SUMPRODUCT(Table13[[#This Row],[SibSp]:[Ones]],$R$4:$AA$4)</f>
        <v>-0.3119372081412114</v>
      </c>
      <c r="AD513" s="5">
        <f>SUMPRODUCT(Table13[[#This Row],[SibSp]:[Ones]],$R$5:$AA$5)</f>
        <v>0.32863147077402322</v>
      </c>
      <c r="AE513" s="5">
        <f>SUMPRODUCT(Table13[[#This Row],[SibSp]:[Ones]],$R$6:$AA$6)</f>
        <v>-1.2588099247381734</v>
      </c>
      <c r="AF513" s="6">
        <f>IF(AC513&lt;0,0,AC513)</f>
        <v>0</v>
      </c>
      <c r="AG513" s="6">
        <f>IF(AD513&lt;0,0,AD513)</f>
        <v>0.32863147077402322</v>
      </c>
      <c r="AH513" s="5">
        <f t="shared" si="14"/>
        <v>0</v>
      </c>
      <c r="AI513" s="6">
        <f t="shared" si="15"/>
        <v>0.32863147077402322</v>
      </c>
      <c r="AJ513" s="6">
        <f>(Table134[[#This Row],[Survived]]-AI513)^2</f>
        <v>0.45073570203505126</v>
      </c>
    </row>
    <row r="514" spans="1:36" x14ac:dyDescent="0.2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Table134[[#This Row],[Age]]/$E$1</f>
        <v>0.23749999999999999</v>
      </c>
      <c r="J514" s="6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>
        <f>IF(Table134[[#This Row],[Sex]]="male",1,0)</f>
        <v>1</v>
      </c>
      <c r="P514">
        <v>1</v>
      </c>
      <c r="AC514" s="5">
        <f>SUMPRODUCT(Table13[[#This Row],[SibSp]:[Ones]],$R$4:$AA$4)</f>
        <v>-0.64580691761030662</v>
      </c>
      <c r="AD514" s="5">
        <f>SUMPRODUCT(Table13[[#This Row],[SibSp]:[Ones]],$R$5:$AA$5)</f>
        <v>0.22768703977283555</v>
      </c>
      <c r="AE514" s="5">
        <f>SUMPRODUCT(Table13[[#This Row],[SibSp]:[Ones]],$R$6:$AA$6)</f>
        <v>-1.0741934830751807</v>
      </c>
      <c r="AF514" s="6">
        <f>IF(AC514&lt;0,0,AC514)</f>
        <v>0</v>
      </c>
      <c r="AG514" s="6">
        <f>IF(AD514&lt;0,0,AD514)</f>
        <v>0.22768703977283555</v>
      </c>
      <c r="AH514" s="5">
        <f t="shared" si="14"/>
        <v>0</v>
      </c>
      <c r="AI514" s="6">
        <f t="shared" si="15"/>
        <v>0.22768703977283555</v>
      </c>
      <c r="AJ514" s="6">
        <f>(Table134[[#This Row],[Survived]]-AI514)^2</f>
        <v>5.1841388080516797E-2</v>
      </c>
    </row>
    <row r="515" spans="1:36" x14ac:dyDescent="0.2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Table134[[#This Row],[Age]]/$E$1</f>
        <v>0.7</v>
      </c>
      <c r="J515" s="6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>
        <f>IF(Table134[[#This Row],[Sex]]="male",1,0)</f>
        <v>1</v>
      </c>
      <c r="P515">
        <v>1</v>
      </c>
      <c r="AC515" s="5">
        <f>SUMPRODUCT(Table13[[#This Row],[SibSp]:[Ones]],$R$4:$AA$4)</f>
        <v>-0.2319129776221841</v>
      </c>
      <c r="AD515" s="5">
        <f>SUMPRODUCT(Table13[[#This Row],[SibSp]:[Ones]],$R$5:$AA$5)</f>
        <v>0.28264245153602507</v>
      </c>
      <c r="AE515" s="5">
        <f>SUMPRODUCT(Table13[[#This Row],[SibSp]:[Ones]],$R$6:$AA$6)</f>
        <v>-1.2365996349719697</v>
      </c>
      <c r="AF515" s="6">
        <f>IF(AC515&lt;0,0,AC515)</f>
        <v>0</v>
      </c>
      <c r="AG515" s="6">
        <f>IF(AD515&lt;0,0,AD515)</f>
        <v>0.28264245153602507</v>
      </c>
      <c r="AH515" s="5">
        <f t="shared" si="14"/>
        <v>0</v>
      </c>
      <c r="AI515" s="6">
        <f t="shared" si="15"/>
        <v>0.28264245153602507</v>
      </c>
      <c r="AJ515" s="6">
        <f>(Table134[[#This Row],[Survived]]-AI515)^2</f>
        <v>0.51460185233824418</v>
      </c>
    </row>
    <row r="516" spans="1:36" x14ac:dyDescent="0.2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Table134[[#This Row],[Age]]/$E$1</f>
        <v>0.28749999999999998</v>
      </c>
      <c r="J516" s="6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>
        <f>IF(Table134[[#This Row],[Sex]]="male",1,0)</f>
        <v>0</v>
      </c>
      <c r="P516">
        <v>1</v>
      </c>
      <c r="AC516" s="5">
        <f>SUMPRODUCT(Table13[[#This Row],[SibSp]:[Ones]],$R$4:$AA$4)</f>
        <v>0.13829568855075802</v>
      </c>
      <c r="AD516" s="5">
        <f>SUMPRODUCT(Table13[[#This Row],[SibSp]:[Ones]],$R$5:$AA$5)</f>
        <v>0.35272904642648378</v>
      </c>
      <c r="AE516" s="5">
        <f>SUMPRODUCT(Table13[[#This Row],[SibSp]:[Ones]],$R$6:$AA$6)</f>
        <v>-0.59168352341204977</v>
      </c>
      <c r="AF516" s="6">
        <f>IF(AC516&lt;0,0,AC516)</f>
        <v>0.13829568855075802</v>
      </c>
      <c r="AG516" s="6">
        <f>IF(AD516&lt;0,0,AD516)</f>
        <v>0.35272904642648378</v>
      </c>
      <c r="AH516" s="5">
        <f t="shared" si="14"/>
        <v>0</v>
      </c>
      <c r="AI516" s="6">
        <f t="shared" si="15"/>
        <v>0.49102473497724181</v>
      </c>
      <c r="AJ516" s="6">
        <f>(Table134[[#This Row],[Survived]]-AI516)^2</f>
        <v>0.25905582040498687</v>
      </c>
    </row>
    <row r="517" spans="1:36" x14ac:dyDescent="0.2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Table134[[#This Row],[Age]]/$E$1</f>
        <v>0.22500000000000001</v>
      </c>
      <c r="J517" s="6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>
        <f>IF(Table134[[#This Row],[Sex]]="male",1,0)</f>
        <v>0</v>
      </c>
      <c r="P517">
        <v>1</v>
      </c>
      <c r="AC517" s="5">
        <f>SUMPRODUCT(Table13[[#This Row],[SibSp]:[Ones]],$R$4:$AA$4)</f>
        <v>0.43600514887414848</v>
      </c>
      <c r="AD517" s="5">
        <f>SUMPRODUCT(Table13[[#This Row],[SibSp]:[Ones]],$R$5:$AA$5)</f>
        <v>0.48697312483645561</v>
      </c>
      <c r="AE517" s="5">
        <f>SUMPRODUCT(Table13[[#This Row],[SibSp]:[Ones]],$R$6:$AA$6)</f>
        <v>-0.13098661733859479</v>
      </c>
      <c r="AF517" s="6">
        <f>IF(AC517&lt;0,0,AC517)</f>
        <v>0.43600514887414848</v>
      </c>
      <c r="AG517" s="6">
        <f>IF(AD517&lt;0,0,AD517)</f>
        <v>0.48697312483645561</v>
      </c>
      <c r="AH517" s="5">
        <f t="shared" ref="AH517:AH580" si="16">IF(AE517&lt;0,0,AE517)</f>
        <v>0</v>
      </c>
      <c r="AI517" s="6">
        <f t="shared" ref="AI517:AI580" si="17">AF517+AG517+AH517</f>
        <v>0.92297827371060404</v>
      </c>
      <c r="AJ517" s="6">
        <f>(Table134[[#This Row],[Survived]]-AI517)^2</f>
        <v>5.932346320598629E-3</v>
      </c>
    </row>
    <row r="518" spans="1:36" x14ac:dyDescent="0.2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Table134[[#This Row],[Age]]/$E$1</f>
        <v>0.26250000000000001</v>
      </c>
      <c r="J518" s="6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>
        <f>IF(Table134[[#This Row],[Sex]]="male",1,0)</f>
        <v>1</v>
      </c>
      <c r="P518">
        <v>1</v>
      </c>
      <c r="AC518" s="5">
        <f>SUMPRODUCT(Table13[[#This Row],[SibSp]:[Ones]],$R$4:$AA$4)</f>
        <v>-0.62936929920657902</v>
      </c>
      <c r="AD518" s="5">
        <f>SUMPRODUCT(Table13[[#This Row],[SibSp]:[Ones]],$R$5:$AA$5)</f>
        <v>0.20526061386412708</v>
      </c>
      <c r="AE518" s="5">
        <f>SUMPRODUCT(Table13[[#This Row],[SibSp]:[Ones]],$R$6:$AA$6)</f>
        <v>-1.0918705280042247</v>
      </c>
      <c r="AF518" s="6">
        <f>IF(AC518&lt;0,0,AC518)</f>
        <v>0</v>
      </c>
      <c r="AG518" s="6">
        <f>IF(AD518&lt;0,0,AD518)</f>
        <v>0.20526061386412708</v>
      </c>
      <c r="AH518" s="5">
        <f t="shared" si="16"/>
        <v>0</v>
      </c>
      <c r="AI518" s="6">
        <f t="shared" si="17"/>
        <v>0.20526061386412708</v>
      </c>
      <c r="AJ518" s="6">
        <f>(Table134[[#This Row],[Survived]]-AI518)^2</f>
        <v>4.2131919603878278E-2</v>
      </c>
    </row>
    <row r="519" spans="1:36" x14ac:dyDescent="0.2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Table134[[#This Row],[Age]]/$E$1</f>
        <v>0.22500000000000001</v>
      </c>
      <c r="J519" s="6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>
        <f>IF(Table134[[#This Row],[Sex]]="male",1,0)</f>
        <v>0</v>
      </c>
      <c r="P519">
        <v>1</v>
      </c>
      <c r="AC519" s="5">
        <f>SUMPRODUCT(Table13[[#This Row],[SibSp]:[Ones]],$R$4:$AA$4)</f>
        <v>0.1551191630938234</v>
      </c>
      <c r="AD519" s="5">
        <f>SUMPRODUCT(Table13[[#This Row],[SibSp]:[Ones]],$R$5:$AA$5)</f>
        <v>0.37749918865094262</v>
      </c>
      <c r="AE519" s="5">
        <f>SUMPRODUCT(Table13[[#This Row],[SibSp]:[Ones]],$R$6:$AA$6)</f>
        <v>-0.62684426540881921</v>
      </c>
      <c r="AF519" s="6">
        <f>IF(AC519&lt;0,0,AC519)</f>
        <v>0.1551191630938234</v>
      </c>
      <c r="AG519" s="6">
        <f>IF(AD519&lt;0,0,AD519)</f>
        <v>0.37749918865094262</v>
      </c>
      <c r="AH519" s="5">
        <f t="shared" si="16"/>
        <v>0</v>
      </c>
      <c r="AI519" s="6">
        <f t="shared" si="17"/>
        <v>0.53261835174476602</v>
      </c>
      <c r="AJ519" s="6">
        <f>(Table134[[#This Row],[Survived]]-AI519)^2</f>
        <v>0.2836823086153113</v>
      </c>
    </row>
    <row r="520" spans="1:36" x14ac:dyDescent="0.2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Table134[[#This Row],[Age]]/$E$1</f>
        <v>0.3</v>
      </c>
      <c r="J520" s="6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>
        <f>IF(Table134[[#This Row],[Sex]]="male",1,0)</f>
        <v>1</v>
      </c>
      <c r="P520">
        <v>1</v>
      </c>
      <c r="AC520" s="5">
        <f>SUMPRODUCT(Table13[[#This Row],[SibSp]:[Ones]],$R$4:$AA$4)</f>
        <v>-0.19478746276328346</v>
      </c>
      <c r="AD520" s="5">
        <f>SUMPRODUCT(Table13[[#This Row],[SibSp]:[Ones]],$R$5:$AA$5)</f>
        <v>0.10556601640180585</v>
      </c>
      <c r="AE520" s="5">
        <f>SUMPRODUCT(Table13[[#This Row],[SibSp]:[Ones]],$R$6:$AA$6)</f>
        <v>-0.69723502963388784</v>
      </c>
      <c r="AF520" s="6">
        <f>IF(AC520&lt;0,0,AC520)</f>
        <v>0</v>
      </c>
      <c r="AG520" s="6">
        <f>IF(AD520&lt;0,0,AD520)</f>
        <v>0.10556601640180585</v>
      </c>
      <c r="AH520" s="5">
        <f t="shared" si="16"/>
        <v>0</v>
      </c>
      <c r="AI520" s="6">
        <f t="shared" si="17"/>
        <v>0.10556601640180585</v>
      </c>
      <c r="AJ520" s="6">
        <f>(Table134[[#This Row],[Survived]]-AI520)^2</f>
        <v>1.1144183818946342E-2</v>
      </c>
    </row>
    <row r="521" spans="1:36" x14ac:dyDescent="0.2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Table134[[#This Row],[Age]]/$E$1</f>
        <v>0.4</v>
      </c>
      <c r="J521" s="6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>
        <f>IF(Table134[[#This Row],[Sex]]="male",1,0)</f>
        <v>0</v>
      </c>
      <c r="P521">
        <v>1</v>
      </c>
      <c r="AC521" s="5">
        <f>SUMPRODUCT(Table13[[#This Row],[SibSp]:[Ones]],$R$4:$AA$4)</f>
        <v>0.24048691157830643</v>
      </c>
      <c r="AD521" s="5">
        <f>SUMPRODUCT(Table13[[#This Row],[SibSp]:[Ones]],$R$5:$AA$5)</f>
        <v>0.16764762719485959</v>
      </c>
      <c r="AE521" s="5">
        <f>SUMPRODUCT(Table13[[#This Row],[SibSp]:[Ones]],$R$6:$AA$6)</f>
        <v>-0.55082060772687702</v>
      </c>
      <c r="AF521" s="6">
        <f>IF(AC521&lt;0,0,AC521)</f>
        <v>0.24048691157830643</v>
      </c>
      <c r="AG521" s="6">
        <f>IF(AD521&lt;0,0,AD521)</f>
        <v>0.16764762719485959</v>
      </c>
      <c r="AH521" s="5">
        <f t="shared" si="16"/>
        <v>0</v>
      </c>
      <c r="AI521" s="6">
        <f t="shared" si="17"/>
        <v>0.40813453877316602</v>
      </c>
      <c r="AJ521" s="6">
        <f>(Table134[[#This Row],[Survived]]-AI521)^2</f>
        <v>0.16657380173958497</v>
      </c>
    </row>
    <row r="522" spans="1:36" x14ac:dyDescent="0.2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Table134[[#This Row],[Age]]/$E$1</f>
        <v>0.28749999999999998</v>
      </c>
      <c r="J522" s="6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>
        <f>IF(Table134[[#This Row],[Sex]]="male",1,0)</f>
        <v>1</v>
      </c>
      <c r="P522">
        <v>1</v>
      </c>
      <c r="AC522" s="5">
        <f>SUMPRODUCT(Table13[[#This Row],[SibSp]:[Ones]],$R$4:$AA$4)</f>
        <v>-0.19008003187674966</v>
      </c>
      <c r="AD522" s="5">
        <f>SUMPRODUCT(Table13[[#This Row],[SibSp]:[Ones]],$R$5:$AA$5)</f>
        <v>0.21644102085745731</v>
      </c>
      <c r="AE522" s="5">
        <f>SUMPRODUCT(Table13[[#This Row],[SibSp]:[Ones]],$R$6:$AA$6)</f>
        <v>-0.59214853856834981</v>
      </c>
      <c r="AF522" s="6">
        <f>IF(AC522&lt;0,0,AC522)</f>
        <v>0</v>
      </c>
      <c r="AG522" s="6">
        <f>IF(AD522&lt;0,0,AD522)</f>
        <v>0.21644102085745731</v>
      </c>
      <c r="AH522" s="5">
        <f t="shared" si="16"/>
        <v>0</v>
      </c>
      <c r="AI522" s="6">
        <f t="shared" si="17"/>
        <v>0.21644102085745731</v>
      </c>
      <c r="AJ522" s="6">
        <f>(Table134[[#This Row],[Survived]]-AI522)^2</f>
        <v>4.6846715509818268E-2</v>
      </c>
    </row>
    <row r="523" spans="1:36" x14ac:dyDescent="0.2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Table134[[#This Row],[Age]]/$E$1</f>
        <v>0.72499999999999998</v>
      </c>
      <c r="J523" s="6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>
        <f>IF(Table134[[#This Row],[Sex]]="male",1,0)</f>
        <v>1</v>
      </c>
      <c r="P523">
        <v>1</v>
      </c>
      <c r="AC523" s="5">
        <f>SUMPRODUCT(Table13[[#This Row],[SibSp]:[Ones]],$R$4:$AA$4)</f>
        <v>-0.35578132695647047</v>
      </c>
      <c r="AD523" s="5">
        <f>SUMPRODUCT(Table13[[#This Row],[SibSp]:[Ones]],$R$5:$AA$5)</f>
        <v>0.3276039671312384</v>
      </c>
      <c r="AE523" s="5">
        <f>SUMPRODUCT(Table13[[#This Row],[SibSp]:[Ones]],$R$6:$AA$6)</f>
        <v>-1.2966869727883632</v>
      </c>
      <c r="AF523" s="6">
        <f>IF(AC523&lt;0,0,AC523)</f>
        <v>0</v>
      </c>
      <c r="AG523" s="6">
        <f>IF(AD523&lt;0,0,AD523)</f>
        <v>0.3276039671312384</v>
      </c>
      <c r="AH523" s="5">
        <f t="shared" si="16"/>
        <v>0</v>
      </c>
      <c r="AI523" s="6">
        <f t="shared" si="17"/>
        <v>0.3276039671312384</v>
      </c>
      <c r="AJ523" s="6">
        <f>(Table134[[#This Row],[Survived]]-AI523)^2</f>
        <v>0.10732435928012553</v>
      </c>
    </row>
    <row r="524" spans="1:36" x14ac:dyDescent="0.2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Table134[[#This Row],[Age]]/$E$1</f>
        <v>0.625</v>
      </c>
      <c r="J524" s="6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>
        <f>IF(Table134[[#This Row],[Sex]]="male",1,0)</f>
        <v>1</v>
      </c>
      <c r="P524">
        <v>1</v>
      </c>
      <c r="AC524" s="5">
        <f>SUMPRODUCT(Table13[[#This Row],[SibSp]:[Ones]],$R$4:$AA$4)</f>
        <v>-0.15711475138143938</v>
      </c>
      <c r="AD524" s="5">
        <f>SUMPRODUCT(Table13[[#This Row],[SibSp]:[Ones]],$R$5:$AA$5)</f>
        <v>0.12151041751963798</v>
      </c>
      <c r="AE524" s="5">
        <f>SUMPRODUCT(Table13[[#This Row],[SibSp]:[Ones]],$R$6:$AA$6)</f>
        <v>-1.151349027535338</v>
      </c>
      <c r="AF524" s="6">
        <f>IF(AC524&lt;0,0,AC524)</f>
        <v>0</v>
      </c>
      <c r="AG524" s="6">
        <f>IF(AD524&lt;0,0,AD524)</f>
        <v>0.12151041751963798</v>
      </c>
      <c r="AH524" s="5">
        <f t="shared" si="16"/>
        <v>0</v>
      </c>
      <c r="AI524" s="6">
        <f t="shared" si="17"/>
        <v>0.12151041751963798</v>
      </c>
      <c r="AJ524" s="6">
        <f>(Table134[[#This Row],[Survived]]-AI524)^2</f>
        <v>0.77174394652652079</v>
      </c>
    </row>
    <row r="525" spans="1:36" x14ac:dyDescent="0.2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Table134[[#This Row],[Age]]/$E$1</f>
        <v>0.5</v>
      </c>
      <c r="J525" s="6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>
        <f>IF(Table134[[#This Row],[Sex]]="male",1,0)</f>
        <v>1</v>
      </c>
      <c r="P525">
        <v>1</v>
      </c>
      <c r="AC525" s="5">
        <f>SUMPRODUCT(Table13[[#This Row],[SibSp]:[Ones]],$R$4:$AA$4)</f>
        <v>-0.57080243565015298</v>
      </c>
      <c r="AD525" s="5">
        <f>SUMPRODUCT(Table13[[#This Row],[SibSp]:[Ones]],$R$5:$AA$5)</f>
        <v>9.0079898541941539E-2</v>
      </c>
      <c r="AE525" s="5">
        <f>SUMPRODUCT(Table13[[#This Row],[SibSp]:[Ones]],$R$6:$AA$6)</f>
        <v>-1.1620400009499074</v>
      </c>
      <c r="AF525" s="6">
        <f>IF(AC525&lt;0,0,AC525)</f>
        <v>0</v>
      </c>
      <c r="AG525" s="6">
        <f>IF(AD525&lt;0,0,AD525)</f>
        <v>9.0079898541941539E-2</v>
      </c>
      <c r="AH525" s="5">
        <f t="shared" si="16"/>
        <v>0</v>
      </c>
      <c r="AI525" s="6">
        <f t="shared" si="17"/>
        <v>9.0079898541941539E-2</v>
      </c>
      <c r="AJ525" s="6">
        <f>(Table134[[#This Row],[Survived]]-AI525)^2</f>
        <v>8.114388121326482E-3</v>
      </c>
    </row>
    <row r="526" spans="1:36" x14ac:dyDescent="0.2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Table134[[#This Row],[Age]]/$E$1</f>
        <v>0.58750000000000002</v>
      </c>
      <c r="J526" s="6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>
        <f>IF(Table134[[#This Row],[Sex]]="male",1,0)</f>
        <v>1</v>
      </c>
      <c r="P526">
        <v>1</v>
      </c>
      <c r="AC526" s="5">
        <f>SUMPRODUCT(Table13[[#This Row],[SibSp]:[Ones]],$R$4:$AA$4)</f>
        <v>-0.17383299177788031</v>
      </c>
      <c r="AD526" s="5">
        <f>SUMPRODUCT(Table13[[#This Row],[SibSp]:[Ones]],$R$5:$AA$5)</f>
        <v>0.25871652430087522</v>
      </c>
      <c r="AE526" s="5">
        <f>SUMPRODUCT(Table13[[#This Row],[SibSp]:[Ones]],$R$6:$AA$6)</f>
        <v>-1.0571922831242244</v>
      </c>
      <c r="AF526" s="6">
        <f>IF(AC526&lt;0,0,AC526)</f>
        <v>0</v>
      </c>
      <c r="AG526" s="6">
        <f>IF(AD526&lt;0,0,AD526)</f>
        <v>0.25871652430087522</v>
      </c>
      <c r="AH526" s="5">
        <f t="shared" si="16"/>
        <v>0</v>
      </c>
      <c r="AI526" s="6">
        <f t="shared" si="17"/>
        <v>0.25871652430087522</v>
      </c>
      <c r="AJ526" s="6">
        <f>(Table134[[#This Row],[Survived]]-AI526)^2</f>
        <v>6.6934239946325358E-2</v>
      </c>
    </row>
    <row r="527" spans="1:36" x14ac:dyDescent="0.2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Table134[[#This Row],[Age]]/$E$1</f>
        <v>0.45</v>
      </c>
      <c r="J527" s="6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>
        <f>IF(Table134[[#This Row],[Sex]]="male",1,0)</f>
        <v>1</v>
      </c>
      <c r="P527">
        <v>1</v>
      </c>
      <c r="AC527" s="5">
        <f>SUMPRODUCT(Table13[[#This Row],[SibSp]:[Ones]],$R$4:$AA$4)</f>
        <v>-0.48097074200656309</v>
      </c>
      <c r="AD527" s="5">
        <f>SUMPRODUCT(Table13[[#This Row],[SibSp]:[Ones]],$R$5:$AA$5)</f>
        <v>1.7401142495083399E-2</v>
      </c>
      <c r="AE527" s="5">
        <f>SUMPRODUCT(Table13[[#This Row],[SibSp]:[Ones]],$R$6:$AA$6)</f>
        <v>-1.0804041485269102</v>
      </c>
      <c r="AF527" s="6">
        <f>IF(AC527&lt;0,0,AC527)</f>
        <v>0</v>
      </c>
      <c r="AG527" s="6">
        <f>IF(AD527&lt;0,0,AD527)</f>
        <v>1.7401142495083399E-2</v>
      </c>
      <c r="AH527" s="5">
        <f t="shared" si="16"/>
        <v>0</v>
      </c>
      <c r="AI527" s="6">
        <f t="shared" si="17"/>
        <v>1.7401142495083399E-2</v>
      </c>
      <c r="AJ527" s="6">
        <f>(Table134[[#This Row],[Survived]]-AI527)^2</f>
        <v>3.0279976013419731E-4</v>
      </c>
    </row>
    <row r="528" spans="1:36" x14ac:dyDescent="0.2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Table134[[#This Row],[Age]]/$E$1</f>
        <v>0.25</v>
      </c>
      <c r="J528" s="6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>
        <f>IF(Table134[[#This Row],[Sex]]="male",1,0)</f>
        <v>1</v>
      </c>
      <c r="P528">
        <v>1</v>
      </c>
      <c r="AC528" s="5">
        <f>SUMPRODUCT(Table13[[#This Row],[SibSp]:[Ones]],$R$4:$AA$4)</f>
        <v>-0.60498174830763063</v>
      </c>
      <c r="AD528" s="5">
        <f>SUMPRODUCT(Table13[[#This Row],[SibSp]:[Ones]],$R$5:$AA$5)</f>
        <v>0.13605911781746149</v>
      </c>
      <c r="AE528" s="5">
        <f>SUMPRODUCT(Table13[[#This Row],[SibSp]:[Ones]],$R$6:$AA$6)</f>
        <v>-0.90709010625008768</v>
      </c>
      <c r="AF528" s="6">
        <f>IF(AC528&lt;0,0,AC528)</f>
        <v>0</v>
      </c>
      <c r="AG528" s="6">
        <f>IF(AD528&lt;0,0,AD528)</f>
        <v>0.13605911781746149</v>
      </c>
      <c r="AH528" s="5">
        <f t="shared" si="16"/>
        <v>0</v>
      </c>
      <c r="AI528" s="6">
        <f t="shared" si="17"/>
        <v>0.13605911781746149</v>
      </c>
      <c r="AJ528" s="6">
        <f>(Table134[[#This Row],[Survived]]-AI528)^2</f>
        <v>0.74639384790634289</v>
      </c>
    </row>
    <row r="529" spans="1:36" x14ac:dyDescent="0.2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Table134[[#This Row],[Age]]/$E$1</f>
        <v>0.4</v>
      </c>
      <c r="J529" s="6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>
        <f>IF(Table134[[#This Row],[Sex]]="male",1,0)</f>
        <v>1</v>
      </c>
      <c r="P529">
        <v>1</v>
      </c>
      <c r="AC529" s="5">
        <f>SUMPRODUCT(Table13[[#This Row],[SibSp]:[Ones]],$R$4:$AA$4)</f>
        <v>-0.11821586146676512</v>
      </c>
      <c r="AD529" s="5">
        <f>SUMPRODUCT(Table13[[#This Row],[SibSp]:[Ones]],$R$5:$AA$5)</f>
        <v>7.3894719228055905E-3</v>
      </c>
      <c r="AE529" s="5">
        <f>SUMPRODUCT(Table13[[#This Row],[SibSp]:[Ones]],$R$6:$AA$6)</f>
        <v>-0.70588337322166828</v>
      </c>
      <c r="AF529" s="6">
        <f>IF(AC529&lt;0,0,AC529)</f>
        <v>0</v>
      </c>
      <c r="AG529" s="6">
        <f>IF(AD529&lt;0,0,AD529)</f>
        <v>7.3894719228055905E-3</v>
      </c>
      <c r="AH529" s="5">
        <f t="shared" si="16"/>
        <v>0</v>
      </c>
      <c r="AI529" s="6">
        <f t="shared" si="17"/>
        <v>7.3894719228055905E-3</v>
      </c>
      <c r="AJ529" s="6">
        <f>(Table134[[#This Row],[Survived]]-AI529)^2</f>
        <v>5.4604295297932151E-5</v>
      </c>
    </row>
    <row r="530" spans="1:36" x14ac:dyDescent="0.2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Table134[[#This Row],[Age]]/$E$1</f>
        <v>0.3125</v>
      </c>
      <c r="J530" s="6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>
        <f>IF(Table134[[#This Row],[Sex]]="male",1,0)</f>
        <v>1</v>
      </c>
      <c r="P530">
        <v>1</v>
      </c>
      <c r="AC530" s="5">
        <f>SUMPRODUCT(Table13[[#This Row],[SibSp]:[Ones]],$R$4:$AA$4)</f>
        <v>-0.17093713155262008</v>
      </c>
      <c r="AD530" s="5">
        <f>SUMPRODUCT(Table13[[#This Row],[SibSp]:[Ones]],$R$5:$AA$5)</f>
        <v>0.19189688473770727</v>
      </c>
      <c r="AE530" s="5">
        <f>SUMPRODUCT(Table13[[#This Row],[SibSp]:[Ones]],$R$6:$AA$6)</f>
        <v>-0.59431062446529492</v>
      </c>
      <c r="AF530" s="6">
        <f>IF(AC530&lt;0,0,AC530)</f>
        <v>0</v>
      </c>
      <c r="AG530" s="6">
        <f>IF(AD530&lt;0,0,AD530)</f>
        <v>0.19189688473770727</v>
      </c>
      <c r="AH530" s="5">
        <f t="shared" si="16"/>
        <v>0</v>
      </c>
      <c r="AI530" s="6">
        <f t="shared" si="17"/>
        <v>0.19189688473770727</v>
      </c>
      <c r="AJ530" s="6">
        <f>(Table134[[#This Row],[Survived]]-AI530)^2</f>
        <v>3.6824414372036908E-2</v>
      </c>
    </row>
    <row r="531" spans="1:36" x14ac:dyDescent="0.2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Table134[[#This Row],[Age]]/$E$1</f>
        <v>0.53749999999999998</v>
      </c>
      <c r="J531" s="6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>
        <f>IF(Table134[[#This Row],[Sex]]="male",1,0)</f>
        <v>1</v>
      </c>
      <c r="P531">
        <v>1</v>
      </c>
      <c r="AC531" s="5">
        <f>SUMPRODUCT(Table13[[#This Row],[SibSp]:[Ones]],$R$4:$AA$4)</f>
        <v>-0.41688458385457128</v>
      </c>
      <c r="AD531" s="5">
        <f>SUMPRODUCT(Table13[[#This Row],[SibSp]:[Ones]],$R$5:$AA$5)</f>
        <v>-6.6222243495970612E-2</v>
      </c>
      <c r="AE531" s="5">
        <f>SUMPRODUCT(Table13[[#This Row],[SibSp]:[Ones]],$R$6:$AA$6)</f>
        <v>-1.1046833790400554</v>
      </c>
      <c r="AF531" s="6">
        <f>IF(AC531&lt;0,0,AC531)</f>
        <v>0</v>
      </c>
      <c r="AG531" s="6">
        <f>IF(AD531&lt;0,0,AD531)</f>
        <v>0</v>
      </c>
      <c r="AH531" s="5">
        <f t="shared" si="16"/>
        <v>0</v>
      </c>
      <c r="AI531" s="6">
        <f t="shared" si="17"/>
        <v>0</v>
      </c>
      <c r="AJ531" s="6">
        <f>(Table134[[#This Row],[Survived]]-AI531)^2</f>
        <v>0</v>
      </c>
    </row>
    <row r="532" spans="1:36" x14ac:dyDescent="0.2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Table134[[#This Row],[Age]]/$E$1</f>
        <v>0.5</v>
      </c>
      <c r="J532" s="6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>
        <f>IF(Table134[[#This Row],[Sex]]="male",1,0)</f>
        <v>0</v>
      </c>
      <c r="P532">
        <v>1</v>
      </c>
      <c r="AC532" s="5">
        <f>SUMPRODUCT(Table13[[#This Row],[SibSp]:[Ones]],$R$4:$AA$4)</f>
        <v>0.65442633117544635</v>
      </c>
      <c r="AD532" s="5">
        <f>SUMPRODUCT(Table13[[#This Row],[SibSp]:[Ones]],$R$5:$AA$5)</f>
        <v>0.15595290387451022</v>
      </c>
      <c r="AE532" s="5">
        <f>SUMPRODUCT(Table13[[#This Row],[SibSp]:[Ones]],$R$6:$AA$6)</f>
        <v>-0.12081105482534212</v>
      </c>
      <c r="AF532" s="6">
        <f>IF(AC532&lt;0,0,AC532)</f>
        <v>0.65442633117544635</v>
      </c>
      <c r="AG532" s="6">
        <f>IF(AD532&lt;0,0,AD532)</f>
        <v>0.15595290387451022</v>
      </c>
      <c r="AH532" s="5">
        <f t="shared" si="16"/>
        <v>0</v>
      </c>
      <c r="AI532" s="6">
        <f t="shared" si="17"/>
        <v>0.81037923504995657</v>
      </c>
      <c r="AJ532" s="6">
        <f>(Table134[[#This Row],[Survived]]-AI532)^2</f>
        <v>3.5956034500239618E-2</v>
      </c>
    </row>
    <row r="533" spans="1:36" x14ac:dyDescent="0.2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Table134[[#This Row],[Age]]/$E$1</f>
        <v>0.38750000000000001</v>
      </c>
      <c r="J533" s="6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>
        <f>IF(Table134[[#This Row],[Sex]]="male",1,0)</f>
        <v>1</v>
      </c>
      <c r="P533">
        <v>1</v>
      </c>
      <c r="AC533" s="5">
        <f>SUMPRODUCT(Table13[[#This Row],[SibSp]:[Ones]],$R$4:$AA$4)</f>
        <v>-0.3273822490204879</v>
      </c>
      <c r="AD533" s="5">
        <f>SUMPRODUCT(Table13[[#This Row],[SibSp]:[Ones]],$R$5:$AA$5)</f>
        <v>0.400497211959983</v>
      </c>
      <c r="AE533" s="5">
        <f>SUMPRODUCT(Table13[[#This Row],[SibSp]:[Ones]],$R$6:$AA$6)</f>
        <v>-1.0532819358123093</v>
      </c>
      <c r="AF533" s="6">
        <f>IF(AC533&lt;0,0,AC533)</f>
        <v>0</v>
      </c>
      <c r="AG533" s="6">
        <f>IF(AD533&lt;0,0,AD533)</f>
        <v>0.400497211959983</v>
      </c>
      <c r="AH533" s="5">
        <f t="shared" si="16"/>
        <v>0</v>
      </c>
      <c r="AI533" s="6">
        <f t="shared" si="17"/>
        <v>0.400497211959983</v>
      </c>
      <c r="AJ533" s="6">
        <f>(Table134[[#This Row],[Survived]]-AI533)^2</f>
        <v>0.16039801678771956</v>
      </c>
    </row>
    <row r="534" spans="1:36" x14ac:dyDescent="0.2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Table134[[#This Row],[Age]]/$E$1</f>
        <v>0.875</v>
      </c>
      <c r="J534" s="6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>
        <f>IF(Table134[[#This Row],[Sex]]="male",1,0)</f>
        <v>1</v>
      </c>
      <c r="P534">
        <v>1</v>
      </c>
      <c r="AC534" s="5">
        <f>SUMPRODUCT(Table13[[#This Row],[SibSp]:[Ones]],$R$4:$AA$4)</f>
        <v>0.26884897097571725</v>
      </c>
      <c r="AD534" s="5">
        <f>SUMPRODUCT(Table13[[#This Row],[SibSp]:[Ones]],$R$5:$AA$5)</f>
        <v>-0.36744688765829536</v>
      </c>
      <c r="AE534" s="5">
        <f>SUMPRODUCT(Table13[[#This Row],[SibSp]:[Ones]],$R$6:$AA$6)</f>
        <v>-0.59093569903531018</v>
      </c>
      <c r="AF534" s="6">
        <f>IF(AC534&lt;0,0,AC534)</f>
        <v>0.26884897097571725</v>
      </c>
      <c r="AG534" s="6">
        <f>IF(AD534&lt;0,0,AD534)</f>
        <v>0</v>
      </c>
      <c r="AH534" s="5">
        <f t="shared" si="16"/>
        <v>0</v>
      </c>
      <c r="AI534" s="6">
        <f t="shared" si="17"/>
        <v>0.26884897097571725</v>
      </c>
      <c r="AJ534" s="6">
        <f>(Table134[[#This Row],[Survived]]-AI534)^2</f>
        <v>7.2279769194702054E-2</v>
      </c>
    </row>
    <row r="535" spans="1:36" x14ac:dyDescent="0.2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Table134[[#This Row],[Age]]/$E$1</f>
        <v>0.38750000000000001</v>
      </c>
      <c r="J535" s="6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>
        <f>IF(Table134[[#This Row],[Sex]]="male",1,0)</f>
        <v>1</v>
      </c>
      <c r="P535">
        <v>1</v>
      </c>
      <c r="AC535" s="5">
        <f>SUMPRODUCT(Table13[[#This Row],[SibSp]:[Ones]],$R$4:$AA$4)</f>
        <v>-0.11350843058023131</v>
      </c>
      <c r="AD535" s="5">
        <f>SUMPRODUCT(Table13[[#This Row],[SibSp]:[Ones]],$R$5:$AA$5)</f>
        <v>0.11826447637845705</v>
      </c>
      <c r="AE535" s="5">
        <f>SUMPRODUCT(Table13[[#This Row],[SibSp]:[Ones]],$R$6:$AA$6)</f>
        <v>-0.60079688215613014</v>
      </c>
      <c r="AF535" s="6">
        <f>IF(AC535&lt;0,0,AC535)</f>
        <v>0</v>
      </c>
      <c r="AG535" s="6">
        <f>IF(AD535&lt;0,0,AD535)</f>
        <v>0.11826447637845705</v>
      </c>
      <c r="AH535" s="5">
        <f t="shared" si="16"/>
        <v>0</v>
      </c>
      <c r="AI535" s="6">
        <f t="shared" si="17"/>
        <v>0.11826447637845705</v>
      </c>
      <c r="AJ535" s="6">
        <f>(Table134[[#This Row],[Survived]]-AI535)^2</f>
        <v>0.77745753361615655</v>
      </c>
    </row>
    <row r="536" spans="1:36" x14ac:dyDescent="0.2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Table134[[#This Row],[Age]]/$E$1</f>
        <v>0.22500000000000001</v>
      </c>
      <c r="J536" s="6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>
        <f>IF(Table134[[#This Row],[Sex]]="male",1,0)</f>
        <v>1</v>
      </c>
      <c r="P536">
        <v>1</v>
      </c>
      <c r="AC536" s="5">
        <f>SUMPRODUCT(Table13[[#This Row],[SibSp]:[Ones]],$R$4:$AA$4)</f>
        <v>-0.65474789236202435</v>
      </c>
      <c r="AD536" s="5">
        <f>SUMPRODUCT(Table13[[#This Row],[SibSp]:[Ones]],$R$5:$AA$5)</f>
        <v>0.23946556806362645</v>
      </c>
      <c r="AE536" s="5">
        <f>SUMPRODUCT(Table13[[#This Row],[SibSp]:[Ones]],$R$6:$AA$6)</f>
        <v>-1.0694966246774895</v>
      </c>
      <c r="AF536" s="6">
        <f>IF(AC536&lt;0,0,AC536)</f>
        <v>0</v>
      </c>
      <c r="AG536" s="6">
        <f>IF(AD536&lt;0,0,AD536)</f>
        <v>0.23946556806362645</v>
      </c>
      <c r="AH536" s="5">
        <f t="shared" si="16"/>
        <v>0</v>
      </c>
      <c r="AI536" s="6">
        <f t="shared" si="17"/>
        <v>0.23946556806362645</v>
      </c>
      <c r="AJ536" s="6">
        <f>(Table134[[#This Row],[Survived]]-AI536)^2</f>
        <v>5.7343758288035312E-2</v>
      </c>
    </row>
    <row r="537" spans="1:36" x14ac:dyDescent="0.2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Table134[[#This Row],[Age]]/$E$1</f>
        <v>0.30625000000000002</v>
      </c>
      <c r="J537" s="6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>
        <f>IF(Table134[[#This Row],[Sex]]="male",1,0)</f>
        <v>1</v>
      </c>
      <c r="P537">
        <v>1</v>
      </c>
      <c r="AC537" s="5">
        <f>SUMPRODUCT(Table13[[#This Row],[SibSp]:[Ones]],$R$4:$AA$4)</f>
        <v>-0.59395641185276993</v>
      </c>
      <c r="AD537" s="5">
        <f>SUMPRODUCT(Table13[[#This Row],[SibSp]:[Ones]],$R$5:$AA$5)</f>
        <v>0.16081101561171751</v>
      </c>
      <c r="AE537" s="5">
        <f>SUMPRODUCT(Table13[[#This Row],[SibSp]:[Ones]],$R$6:$AA$6)</f>
        <v>-1.0846840844933134</v>
      </c>
      <c r="AF537" s="6">
        <f>IF(AC537&lt;0,0,AC537)</f>
        <v>0</v>
      </c>
      <c r="AG537" s="6">
        <f>IF(AD537&lt;0,0,AD537)</f>
        <v>0.16081101561171751</v>
      </c>
      <c r="AH537" s="5">
        <f t="shared" si="16"/>
        <v>0</v>
      </c>
      <c r="AI537" s="6">
        <f t="shared" si="17"/>
        <v>0.16081101561171751</v>
      </c>
      <c r="AJ537" s="6">
        <f>(Table134[[#This Row],[Survived]]-AI537)^2</f>
        <v>2.5860182742072052E-2</v>
      </c>
    </row>
    <row r="538" spans="1:36" x14ac:dyDescent="0.2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Table134[[#This Row],[Age]]/$E$1</f>
        <v>0.22500000000000001</v>
      </c>
      <c r="J538" s="6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>
        <f>IF(Table134[[#This Row],[Sex]]="male",1,0)</f>
        <v>0</v>
      </c>
      <c r="P538">
        <v>1</v>
      </c>
      <c r="AC538" s="5">
        <f>SUMPRODUCT(Table13[[#This Row],[SibSp]:[Ones]],$R$4:$AA$4)</f>
        <v>7.9488119822421127E-2</v>
      </c>
      <c r="AD538" s="5">
        <f>SUMPRODUCT(Table13[[#This Row],[SibSp]:[Ones]],$R$5:$AA$5)</f>
        <v>0.4226613584284174</v>
      </c>
      <c r="AE538" s="5">
        <f>SUMPRODUCT(Table13[[#This Row],[SibSp]:[Ones]],$R$6:$AA$6)</f>
        <v>-0.64907905878935923</v>
      </c>
      <c r="AF538" s="6">
        <f>IF(AC538&lt;0,0,AC538)</f>
        <v>7.9488119822421127E-2</v>
      </c>
      <c r="AG538" s="6">
        <f>IF(AD538&lt;0,0,AD538)</f>
        <v>0.4226613584284174</v>
      </c>
      <c r="AH538" s="5">
        <f t="shared" si="16"/>
        <v>0</v>
      </c>
      <c r="AI538" s="6">
        <f t="shared" si="17"/>
        <v>0.50214947825083855</v>
      </c>
      <c r="AJ538" s="6">
        <f>(Table134[[#This Row],[Survived]]-AI538)^2</f>
        <v>0.24785514200591227</v>
      </c>
    </row>
    <row r="539" spans="1:36" x14ac:dyDescent="0.2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Table134[[#This Row],[Age]]/$E$1</f>
        <v>0.53749999999999998</v>
      </c>
      <c r="J539" s="6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>
        <f>IF(Table134[[#This Row],[Sex]]="male",1,0)</f>
        <v>0</v>
      </c>
      <c r="P539">
        <v>1</v>
      </c>
      <c r="AC539" s="5">
        <f>SUMPRODUCT(Table13[[#This Row],[SibSp]:[Ones]],$R$4:$AA$4)</f>
        <v>1.0519780598957362E-2</v>
      </c>
      <c r="AD539" s="5">
        <f>SUMPRODUCT(Table13[[#This Row],[SibSp]:[Ones]],$R$5:$AA$5)</f>
        <v>0.17493973271725066</v>
      </c>
      <c r="AE539" s="5">
        <f>SUMPRODUCT(Table13[[#This Row],[SibSp]:[Ones]],$R$6:$AA$6)</f>
        <v>-0.16826255608030288</v>
      </c>
      <c r="AF539" s="6">
        <f>IF(AC539&lt;0,0,AC539)</f>
        <v>1.0519780598957362E-2</v>
      </c>
      <c r="AG539" s="6">
        <f>IF(AD539&lt;0,0,AD539)</f>
        <v>0.17493973271725066</v>
      </c>
      <c r="AH539" s="5">
        <f t="shared" si="16"/>
        <v>0</v>
      </c>
      <c r="AI539" s="6">
        <f t="shared" si="17"/>
        <v>0.18545951331620802</v>
      </c>
      <c r="AJ539" s="6">
        <f>(Table134[[#This Row],[Survived]]-AI539)^2</f>
        <v>3.4395231079484744E-2</v>
      </c>
    </row>
    <row r="540" spans="1:36" x14ac:dyDescent="0.2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Table134[[#This Row],[Age]]/$E$1</f>
        <v>0.45</v>
      </c>
      <c r="J540" s="6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>
        <f>IF(Table134[[#This Row],[Sex]]="male",1,0)</f>
        <v>1</v>
      </c>
      <c r="P540">
        <v>1</v>
      </c>
      <c r="AC540" s="5">
        <f>SUMPRODUCT(Table13[[#This Row],[SibSp]:[Ones]],$R$4:$AA$4)</f>
        <v>-0.59043729016795232</v>
      </c>
      <c r="AD540" s="5">
        <f>SUMPRODUCT(Table13[[#This Row],[SibSp]:[Ones]],$R$5:$AA$5)</f>
        <v>0.6376647921216535</v>
      </c>
      <c r="AE540" s="5">
        <f>SUMPRODUCT(Table13[[#This Row],[SibSp]:[Ones]],$R$6:$AA$6)</f>
        <v>-1.7921541510071333</v>
      </c>
      <c r="AF540" s="6">
        <f>IF(AC540&lt;0,0,AC540)</f>
        <v>0</v>
      </c>
      <c r="AG540" s="6">
        <f>IF(AD540&lt;0,0,AD540)</f>
        <v>0.6376647921216535</v>
      </c>
      <c r="AH540" s="5">
        <f t="shared" si="16"/>
        <v>0</v>
      </c>
      <c r="AI540" s="6">
        <f t="shared" si="17"/>
        <v>0.6376647921216535</v>
      </c>
      <c r="AJ540" s="6">
        <f>(Table134[[#This Row],[Survived]]-AI540)^2</f>
        <v>0.13128680286824457</v>
      </c>
    </row>
    <row r="541" spans="1:36" x14ac:dyDescent="0.2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Table134[[#This Row],[Age]]/$E$1</f>
        <v>0.33750000000000002</v>
      </c>
      <c r="J541" s="6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>
        <f>IF(Table134[[#This Row],[Sex]]="male",1,0)</f>
        <v>1</v>
      </c>
      <c r="P541">
        <v>1</v>
      </c>
      <c r="AC541" s="5">
        <f>SUMPRODUCT(Table13[[#This Row],[SibSp]:[Ones]],$R$4:$AA$4)</f>
        <v>-0.54434249538359092</v>
      </c>
      <c r="AD541" s="5">
        <f>SUMPRODUCT(Table13[[#This Row],[SibSp]:[Ones]],$R$5:$AA$5)</f>
        <v>0.6658190473799549</v>
      </c>
      <c r="AE541" s="5">
        <f>SUMPRODUCT(Table13[[#This Row],[SibSp]:[Ones]],$R$6:$AA$6)</f>
        <v>-1.4051590947298698</v>
      </c>
      <c r="AF541" s="6">
        <f>IF(AC541&lt;0,0,AC541)</f>
        <v>0</v>
      </c>
      <c r="AG541" s="6">
        <f>IF(AD541&lt;0,0,AD541)</f>
        <v>0.6658190473799549</v>
      </c>
      <c r="AH541" s="5">
        <f t="shared" si="16"/>
        <v>0</v>
      </c>
      <c r="AI541" s="6">
        <f t="shared" si="17"/>
        <v>0.6658190473799549</v>
      </c>
      <c r="AJ541" s="6">
        <f>(Table134[[#This Row],[Survived]]-AI541)^2</f>
        <v>0.11167690909404084</v>
      </c>
    </row>
    <row r="542" spans="1:36" x14ac:dyDescent="0.2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Table134[[#This Row],[Age]]/$E$1</f>
        <v>0.25</v>
      </c>
      <c r="J542" s="6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>
        <f>IF(Table134[[#This Row],[Sex]]="male",1,0)</f>
        <v>1</v>
      </c>
      <c r="P542">
        <v>1</v>
      </c>
      <c r="AC542" s="5">
        <f>SUMPRODUCT(Table13[[#This Row],[SibSp]:[Ones]],$R$4:$AA$4)</f>
        <v>-0.64265695993179894</v>
      </c>
      <c r="AD542" s="5">
        <f>SUMPRODUCT(Table13[[#This Row],[SibSp]:[Ones]],$R$5:$AA$5)</f>
        <v>0.2204417528776148</v>
      </c>
      <c r="AE542" s="5">
        <f>SUMPRODUCT(Table13[[#This Row],[SibSp]:[Ones]],$R$6:$AA$6)</f>
        <v>-1.112102182341453</v>
      </c>
      <c r="AF542" s="6">
        <f>IF(AC542&lt;0,0,AC542)</f>
        <v>0</v>
      </c>
      <c r="AG542" s="6">
        <f>IF(AD542&lt;0,0,AD542)</f>
        <v>0.2204417528776148</v>
      </c>
      <c r="AH542" s="5">
        <f t="shared" si="16"/>
        <v>0</v>
      </c>
      <c r="AI542" s="6">
        <f t="shared" si="17"/>
        <v>0.2204417528776148</v>
      </c>
      <c r="AJ542" s="6">
        <f>(Table134[[#This Row],[Survived]]-AI542)^2</f>
        <v>4.8594566411755392E-2</v>
      </c>
    </row>
    <row r="543" spans="1:36" x14ac:dyDescent="0.2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Table134[[#This Row],[Age]]/$E$1</f>
        <v>0.17499999999999999</v>
      </c>
      <c r="J543" s="6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>
        <f>IF(Table134[[#This Row],[Sex]]="male",1,0)</f>
        <v>1</v>
      </c>
      <c r="P543">
        <v>1</v>
      </c>
      <c r="AC543" s="5">
        <f>SUMPRODUCT(Table13[[#This Row],[SibSp]:[Ones]],$R$4:$AA$4)</f>
        <v>-0.7046554376977201</v>
      </c>
      <c r="AD543" s="5">
        <f>SUMPRODUCT(Table13[[#This Row],[SibSp]:[Ones]],$R$5:$AA$5)</f>
        <v>-1.9244282470357255E-2</v>
      </c>
      <c r="AE543" s="5">
        <f>SUMPRODUCT(Table13[[#This Row],[SibSp]:[Ones]],$R$6:$AA$6)</f>
        <v>-0.42485872910734701</v>
      </c>
      <c r="AF543" s="6">
        <f>IF(AC543&lt;0,0,AC543)</f>
        <v>0</v>
      </c>
      <c r="AG543" s="6">
        <f>IF(AD543&lt;0,0,AD543)</f>
        <v>0</v>
      </c>
      <c r="AH543" s="5">
        <f t="shared" si="16"/>
        <v>0</v>
      </c>
      <c r="AI543" s="6">
        <f t="shared" si="17"/>
        <v>0</v>
      </c>
      <c r="AJ543" s="6">
        <f>(Table134[[#This Row],[Survived]]-AI543)^2</f>
        <v>0</v>
      </c>
    </row>
    <row r="544" spans="1:36" x14ac:dyDescent="0.2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Table134[[#This Row],[Age]]/$E$1</f>
        <v>0.75</v>
      </c>
      <c r="J544" s="6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>
        <f>IF(Table134[[#This Row],[Sex]]="male",1,0)</f>
        <v>1</v>
      </c>
      <c r="P544">
        <v>1</v>
      </c>
      <c r="AC544" s="5">
        <f>SUMPRODUCT(Table13[[#This Row],[SibSp]:[Ones]],$R$4:$AA$4)</f>
        <v>0.10186680444966477</v>
      </c>
      <c r="AD544" s="5">
        <f>SUMPRODUCT(Table13[[#This Row],[SibSp]:[Ones]],$R$5:$AA$5)</f>
        <v>-0.26504992080454992</v>
      </c>
      <c r="AE544" s="5">
        <f>SUMPRODUCT(Table13[[#This Row],[SibSp]:[Ones]],$R$6:$AA$6)</f>
        <v>-0.61878077198789216</v>
      </c>
      <c r="AF544" s="6">
        <f>IF(AC544&lt;0,0,AC544)</f>
        <v>0.10186680444966477</v>
      </c>
      <c r="AG544" s="6">
        <f>IF(AD544&lt;0,0,AD544)</f>
        <v>0</v>
      </c>
      <c r="AH544" s="5">
        <f t="shared" si="16"/>
        <v>0</v>
      </c>
      <c r="AI544" s="6">
        <f t="shared" si="17"/>
        <v>0.10186680444966477</v>
      </c>
      <c r="AJ544" s="6">
        <f>(Table134[[#This Row],[Survived]]-AI544)^2</f>
        <v>1.0376845848786242E-2</v>
      </c>
    </row>
    <row r="545" spans="1:36" x14ac:dyDescent="0.2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Table134[[#This Row],[Age]]/$E$1</f>
        <v>0.3125</v>
      </c>
      <c r="J545" s="6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>
        <f>IF(Table134[[#This Row],[Sex]]="male",1,0)</f>
        <v>1</v>
      </c>
      <c r="P545">
        <v>1</v>
      </c>
      <c r="AC545" s="5">
        <f>SUMPRODUCT(Table13[[#This Row],[SibSp]:[Ones]],$R$4:$AA$4)</f>
        <v>-0.41081812945893348</v>
      </c>
      <c r="AD545" s="5">
        <f>SUMPRODUCT(Table13[[#This Row],[SibSp]:[Ones]],$R$5:$AA$5)</f>
        <v>0.30381838661787053</v>
      </c>
      <c r="AE545" s="5">
        <f>SUMPRODUCT(Table13[[#This Row],[SibSp]:[Ones]],$R$6:$AA$6)</f>
        <v>-0.5613973933188352</v>
      </c>
      <c r="AF545" s="6">
        <f>IF(AC545&lt;0,0,AC545)</f>
        <v>0</v>
      </c>
      <c r="AG545" s="6">
        <f>IF(AD545&lt;0,0,AD545)</f>
        <v>0.30381838661787053</v>
      </c>
      <c r="AH545" s="5">
        <f t="shared" si="16"/>
        <v>0</v>
      </c>
      <c r="AI545" s="6">
        <f t="shared" si="17"/>
        <v>0.30381838661787053</v>
      </c>
      <c r="AJ545" s="6">
        <f>(Table134[[#This Row],[Survived]]-AI545)^2</f>
        <v>9.2305612047085844E-2</v>
      </c>
    </row>
    <row r="546" spans="1:36" x14ac:dyDescent="0.2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Table134[[#This Row],[Age]]/$E$1</f>
        <v>0.17499999999999999</v>
      </c>
      <c r="J546" s="6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>
        <f>IF(Table134[[#This Row],[Sex]]="male",1,0)</f>
        <v>1</v>
      </c>
      <c r="P546">
        <v>1</v>
      </c>
      <c r="AC546" s="5">
        <f>SUMPRODUCT(Table13[[#This Row],[SibSp]:[Ones]],$R$4:$AA$4)</f>
        <v>-0.68334341883639138</v>
      </c>
      <c r="AD546" s="5">
        <f>SUMPRODUCT(Table13[[#This Row],[SibSp]:[Ones]],$R$5:$AA$5)</f>
        <v>4.0184997659020505E-2</v>
      </c>
      <c r="AE546" s="5">
        <f>SUMPRODUCT(Table13[[#This Row],[SibSp]:[Ones]],$R$6:$AA$6)</f>
        <v>-0.67270194458580901</v>
      </c>
      <c r="AF546" s="6">
        <f>IF(AC546&lt;0,0,AC546)</f>
        <v>0</v>
      </c>
      <c r="AG546" s="6">
        <f>IF(AD546&lt;0,0,AD546)</f>
        <v>4.0184997659020505E-2</v>
      </c>
      <c r="AH546" s="5">
        <f t="shared" si="16"/>
        <v>0</v>
      </c>
      <c r="AI546" s="6">
        <f t="shared" si="17"/>
        <v>4.0184997659020505E-2</v>
      </c>
      <c r="AJ546" s="6">
        <f>(Table134[[#This Row],[Survived]]-AI546)^2</f>
        <v>1.6148340368554834E-3</v>
      </c>
    </row>
    <row r="547" spans="1:36" x14ac:dyDescent="0.2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Table134[[#This Row],[Age]]/$E$1</f>
        <v>0.23749999999999999</v>
      </c>
      <c r="J547" s="6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>
        <f>IF(Table134[[#This Row],[Sex]]="male",1,0)</f>
        <v>1</v>
      </c>
      <c r="P547">
        <v>1</v>
      </c>
      <c r="AC547" s="5">
        <f>SUMPRODUCT(Table13[[#This Row],[SibSp]:[Ones]],$R$4:$AA$4)</f>
        <v>-0.65630788782018112</v>
      </c>
      <c r="AD547" s="5">
        <f>SUMPRODUCT(Table13[[#This Row],[SibSp]:[Ones]],$R$5:$AA$5)</f>
        <v>0.23590725951096603</v>
      </c>
      <c r="AE547" s="5">
        <f>SUMPRODUCT(Table13[[#This Row],[SibSp]:[Ones]],$R$6:$AA$6)</f>
        <v>-1.1344171963136471</v>
      </c>
      <c r="AF547" s="6">
        <f>IF(AC547&lt;0,0,AC547)</f>
        <v>0</v>
      </c>
      <c r="AG547" s="6">
        <f>IF(AD547&lt;0,0,AD547)</f>
        <v>0.23590725951096603</v>
      </c>
      <c r="AH547" s="5">
        <f t="shared" si="16"/>
        <v>0</v>
      </c>
      <c r="AI547" s="6">
        <f t="shared" si="17"/>
        <v>0.23590725951096603</v>
      </c>
      <c r="AJ547" s="6">
        <f>(Table134[[#This Row],[Survived]]-AI547)^2</f>
        <v>5.5652235089974272E-2</v>
      </c>
    </row>
    <row r="548" spans="1:36" x14ac:dyDescent="0.2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Table134[[#This Row],[Age]]/$E$1</f>
        <v>0.22500000000000001</v>
      </c>
      <c r="J548" s="6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>
        <f>IF(Table134[[#This Row],[Sex]]="male",1,0)</f>
        <v>1</v>
      </c>
      <c r="P548">
        <v>1</v>
      </c>
      <c r="AC548" s="5">
        <f>SUMPRODUCT(Table13[[#This Row],[SibSp]:[Ones]],$R$4:$AA$4)</f>
        <v>-0.6548570672279479</v>
      </c>
      <c r="AD548" s="5">
        <f>SUMPRODUCT(Table13[[#This Row],[SibSp]:[Ones]],$R$5:$AA$5)</f>
        <v>0.23955103077515083</v>
      </c>
      <c r="AE548" s="5">
        <f>SUMPRODUCT(Table13[[#This Row],[SibSp]:[Ones]],$R$6:$AA$6)</f>
        <v>-1.0701227492818661</v>
      </c>
      <c r="AF548" s="6">
        <f>IF(AC548&lt;0,0,AC548)</f>
        <v>0</v>
      </c>
      <c r="AG548" s="6">
        <f>IF(AD548&lt;0,0,AD548)</f>
        <v>0.23955103077515083</v>
      </c>
      <c r="AH548" s="5">
        <f t="shared" si="16"/>
        <v>0</v>
      </c>
      <c r="AI548" s="6">
        <f t="shared" si="17"/>
        <v>0.23955103077515083</v>
      </c>
      <c r="AJ548" s="6">
        <f>(Table134[[#This Row],[Survived]]-AI548)^2</f>
        <v>5.7384696345437261E-2</v>
      </c>
    </row>
    <row r="549" spans="1:36" x14ac:dyDescent="0.2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Table134[[#This Row],[Age]]/$E$1</f>
        <v>0.1875</v>
      </c>
      <c r="J549" s="6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>
        <f>IF(Table134[[#This Row],[Sex]]="male",1,0)</f>
        <v>0</v>
      </c>
      <c r="P549">
        <v>1</v>
      </c>
      <c r="AC549" s="5">
        <f>SUMPRODUCT(Table13[[#This Row],[SibSp]:[Ones]],$R$4:$AA$4)</f>
        <v>0.12286759131327255</v>
      </c>
      <c r="AD549" s="5">
        <f>SUMPRODUCT(Table13[[#This Row],[SibSp]:[Ones]],$R$5:$AA$5)</f>
        <v>0.91613879406366494</v>
      </c>
      <c r="AE549" s="5">
        <f>SUMPRODUCT(Table13[[#This Row],[SibSp]:[Ones]],$R$6:$AA$6)</f>
        <v>-0.97377605540961987</v>
      </c>
      <c r="AF549" s="6">
        <f>IF(AC549&lt;0,0,AC549)</f>
        <v>0.12286759131327255</v>
      </c>
      <c r="AG549" s="6">
        <f>IF(AD549&lt;0,0,AD549)</f>
        <v>0.91613879406366494</v>
      </c>
      <c r="AH549" s="5">
        <f t="shared" si="16"/>
        <v>0</v>
      </c>
      <c r="AI549" s="6">
        <f t="shared" si="17"/>
        <v>1.0390063853769376</v>
      </c>
      <c r="AJ549" s="6">
        <f>(Table134[[#This Row],[Survived]]-AI549)^2</f>
        <v>1.5214981001741691E-3</v>
      </c>
    </row>
    <row r="550" spans="1:36" x14ac:dyDescent="0.2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Table134[[#This Row],[Age]]/$E$1</f>
        <v>0.38750000000000001</v>
      </c>
      <c r="J550" s="6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>
        <f>IF(Table134[[#This Row],[Sex]]="male",1,0)</f>
        <v>1</v>
      </c>
      <c r="P550">
        <v>1</v>
      </c>
      <c r="AC550" s="5">
        <f>SUMPRODUCT(Table13[[#This Row],[SibSp]:[Ones]],$R$4:$AA$4)</f>
        <v>-0.3315393606336498</v>
      </c>
      <c r="AD550" s="5">
        <f>SUMPRODUCT(Table13[[#This Row],[SibSp]:[Ones]],$R$5:$AA$5)</f>
        <v>0.40375142278556853</v>
      </c>
      <c r="AE550" s="5">
        <f>SUMPRODUCT(Table13[[#This Row],[SibSp]:[Ones]],$R$6:$AA$6)</f>
        <v>-1.0771232278727267</v>
      </c>
      <c r="AF550" s="6">
        <f>IF(AC550&lt;0,0,AC550)</f>
        <v>0</v>
      </c>
      <c r="AG550" s="6">
        <f>IF(AD550&lt;0,0,AD550)</f>
        <v>0.40375142278556853</v>
      </c>
      <c r="AH550" s="5">
        <f t="shared" si="16"/>
        <v>0</v>
      </c>
      <c r="AI550" s="6">
        <f t="shared" si="17"/>
        <v>0.40375142278556853</v>
      </c>
      <c r="AJ550" s="6">
        <f>(Table134[[#This Row],[Survived]]-AI550)^2</f>
        <v>0.35551236583023388</v>
      </c>
    </row>
    <row r="551" spans="1:36" x14ac:dyDescent="0.2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Table134[[#This Row],[Age]]/$E$1</f>
        <v>0.05</v>
      </c>
      <c r="J551" s="6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>
        <f>IF(Table134[[#This Row],[Sex]]="male",1,0)</f>
        <v>0</v>
      </c>
      <c r="P551">
        <v>1</v>
      </c>
      <c r="AC551" s="5">
        <f>SUMPRODUCT(Table13[[#This Row],[SibSp]:[Ones]],$R$4:$AA$4)</f>
        <v>-0.24245648667933006</v>
      </c>
      <c r="AD551" s="5">
        <f>SUMPRODUCT(Table13[[#This Row],[SibSp]:[Ones]],$R$5:$AA$5)</f>
        <v>0.74184792209933426</v>
      </c>
      <c r="AE551" s="5">
        <f>SUMPRODUCT(Table13[[#This Row],[SibSp]:[Ones]],$R$6:$AA$6)</f>
        <v>-0.67324003882602967</v>
      </c>
      <c r="AF551" s="6">
        <f>IF(AC551&lt;0,0,AC551)</f>
        <v>0</v>
      </c>
      <c r="AG551" s="6">
        <f>IF(AD551&lt;0,0,AD551)</f>
        <v>0.74184792209933426</v>
      </c>
      <c r="AH551" s="5">
        <f t="shared" si="16"/>
        <v>0</v>
      </c>
      <c r="AI551" s="6">
        <f t="shared" si="17"/>
        <v>0.74184792209933426</v>
      </c>
      <c r="AJ551" s="6">
        <f>(Table134[[#This Row],[Survived]]-AI551)^2</f>
        <v>6.6642495324431394E-2</v>
      </c>
    </row>
    <row r="552" spans="1:36" x14ac:dyDescent="0.2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Table134[[#This Row],[Age]]/$E$1</f>
        <v>0.3125</v>
      </c>
      <c r="J552" s="6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>
        <f>IF(Table134[[#This Row],[Sex]]="male",1,0)</f>
        <v>1</v>
      </c>
      <c r="P552">
        <v>1</v>
      </c>
      <c r="AC552" s="5">
        <f>SUMPRODUCT(Table13[[#This Row],[SibSp]:[Ones]],$R$4:$AA$4)</f>
        <v>-0.71437418808112485</v>
      </c>
      <c r="AD552" s="5">
        <f>SUMPRODUCT(Table13[[#This Row],[SibSp]:[Ones]],$R$5:$AA$5)</f>
        <v>0.27416091944006715</v>
      </c>
      <c r="AE552" s="5">
        <f>SUMPRODUCT(Table13[[#This Row],[SibSp]:[Ones]],$R$6:$AA$6)</f>
        <v>-1.1458243567228192</v>
      </c>
      <c r="AF552" s="6">
        <f>IF(AC552&lt;0,0,AC552)</f>
        <v>0</v>
      </c>
      <c r="AG552" s="6">
        <f>IF(AD552&lt;0,0,AD552)</f>
        <v>0.27416091944006715</v>
      </c>
      <c r="AH552" s="5">
        <f t="shared" si="16"/>
        <v>0</v>
      </c>
      <c r="AI552" s="6">
        <f t="shared" si="17"/>
        <v>0.27416091944006715</v>
      </c>
      <c r="AJ552" s="6">
        <f>(Table134[[#This Row],[Survived]]-AI552)^2</f>
        <v>7.5164209748222993E-2</v>
      </c>
    </row>
    <row r="553" spans="1:36" x14ac:dyDescent="0.2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Table134[[#This Row],[Age]]/$E$1</f>
        <v>0.75</v>
      </c>
      <c r="J553" s="6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>
        <f>IF(Table134[[#This Row],[Sex]]="male",1,0)</f>
        <v>1</v>
      </c>
      <c r="P553">
        <v>1</v>
      </c>
      <c r="AC553" s="5">
        <f>SUMPRODUCT(Table13[[#This Row],[SibSp]:[Ones]],$R$4:$AA$4)</f>
        <v>-5.1043970211994263E-2</v>
      </c>
      <c r="AD553" s="5">
        <f>SUMPRODUCT(Table13[[#This Row],[SibSp]:[Ones]],$R$5:$AA$5)</f>
        <v>0.10046330827981897</v>
      </c>
      <c r="AE553" s="5">
        <f>SUMPRODUCT(Table13[[#This Row],[SibSp]:[Ones]],$R$6:$AA$6)</f>
        <v>-1.0806503709677788</v>
      </c>
      <c r="AF553" s="6">
        <f>IF(AC553&lt;0,0,AC553)</f>
        <v>0</v>
      </c>
      <c r="AG553" s="6">
        <f>IF(AD553&lt;0,0,AD553)</f>
        <v>0.10046330827981897</v>
      </c>
      <c r="AH553" s="5">
        <f t="shared" si="16"/>
        <v>0</v>
      </c>
      <c r="AI553" s="6">
        <f t="shared" si="17"/>
        <v>0.10046330827981897</v>
      </c>
      <c r="AJ553" s="6">
        <f>(Table134[[#This Row],[Survived]]-AI553)^2</f>
        <v>1.0092876310525944E-2</v>
      </c>
    </row>
    <row r="554" spans="1:36" x14ac:dyDescent="0.2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Table134[[#This Row],[Age]]/$E$1</f>
        <v>0.65</v>
      </c>
      <c r="J554" s="6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>
        <f>IF(Table134[[#This Row],[Sex]]="male",1,0)</f>
        <v>1</v>
      </c>
      <c r="P554">
        <v>1</v>
      </c>
      <c r="AC554" s="5">
        <f>SUMPRODUCT(Table13[[#This Row],[SibSp]:[Ones]],$R$4:$AA$4)</f>
        <v>8.5873866883020886E-2</v>
      </c>
      <c r="AD554" s="5">
        <f>SUMPRODUCT(Table13[[#This Row],[SibSp]:[Ones]],$R$5:$AA$5)</f>
        <v>-0.13818225112351856</v>
      </c>
      <c r="AE554" s="5">
        <f>SUMPRODUCT(Table13[[#This Row],[SibSp]:[Ones]],$R$6:$AA$6)</f>
        <v>-0.63277900841185519</v>
      </c>
      <c r="AF554" s="6">
        <f>IF(AC554&lt;0,0,AC554)</f>
        <v>8.5873866883020886E-2</v>
      </c>
      <c r="AG554" s="6">
        <f>IF(AD554&lt;0,0,AD554)</f>
        <v>0</v>
      </c>
      <c r="AH554" s="5">
        <f t="shared" si="16"/>
        <v>0</v>
      </c>
      <c r="AI554" s="6">
        <f t="shared" si="17"/>
        <v>8.5873866883020886E-2</v>
      </c>
      <c r="AJ554" s="6">
        <f>(Table134[[#This Row],[Survived]]-AI554)^2</f>
        <v>7.3743210134427908E-3</v>
      </c>
    </row>
    <row r="555" spans="1:36" x14ac:dyDescent="0.2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Table134[[#This Row],[Age]]/$E$1</f>
        <v>0.55000000000000004</v>
      </c>
      <c r="J555" s="6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>
        <f>IF(Table134[[#This Row],[Sex]]="male",1,0)</f>
        <v>1</v>
      </c>
      <c r="P555">
        <v>1</v>
      </c>
      <c r="AC555" s="5">
        <f>SUMPRODUCT(Table13[[#This Row],[SibSp]:[Ones]],$R$4:$AA$4)</f>
        <v>-0.40731313369250643</v>
      </c>
      <c r="AD555" s="5">
        <f>SUMPRODUCT(Table13[[#This Row],[SibSp]:[Ones]],$R$5:$AA$5)</f>
        <v>-7.8494311555845742E-2</v>
      </c>
      <c r="AE555" s="5">
        <f>SUMPRODUCT(Table13[[#This Row],[SibSp]:[Ones]],$R$6:$AA$6)</f>
        <v>-1.1057644219885281</v>
      </c>
      <c r="AF555" s="6">
        <f>IF(AC555&lt;0,0,AC555)</f>
        <v>0</v>
      </c>
      <c r="AG555" s="6">
        <f>IF(AD555&lt;0,0,AD555)</f>
        <v>0</v>
      </c>
      <c r="AH555" s="5">
        <f t="shared" si="16"/>
        <v>0</v>
      </c>
      <c r="AI555" s="6">
        <f t="shared" si="17"/>
        <v>0</v>
      </c>
      <c r="AJ555" s="6">
        <f>(Table134[[#This Row],[Survived]]-AI555)^2</f>
        <v>0</v>
      </c>
    </row>
    <row r="556" spans="1:36" x14ac:dyDescent="0.2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Table134[[#This Row],[Age]]/$E$1</f>
        <v>0.61250000000000004</v>
      </c>
      <c r="J556" s="6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>
        <f>IF(Table134[[#This Row],[Sex]]="male",1,0)</f>
        <v>1</v>
      </c>
      <c r="P556">
        <v>1</v>
      </c>
      <c r="AC556" s="5">
        <f>SUMPRODUCT(Table13[[#This Row],[SibSp]:[Ones]],$R$4:$AA$4)</f>
        <v>-0.36435268560965373</v>
      </c>
      <c r="AD556" s="5">
        <f>SUMPRODUCT(Table13[[#This Row],[SibSp]:[Ones]],$R$5:$AA$5)</f>
        <v>0.34366093778323492</v>
      </c>
      <c r="AE556" s="5">
        <f>SUMPRODUCT(Table13[[#This Row],[SibSp]:[Ones]],$R$6:$AA$6)</f>
        <v>-1.2342632768431383</v>
      </c>
      <c r="AF556" s="6">
        <f>IF(AC556&lt;0,0,AC556)</f>
        <v>0</v>
      </c>
      <c r="AG556" s="6">
        <f>IF(AD556&lt;0,0,AD556)</f>
        <v>0.34366093778323492</v>
      </c>
      <c r="AH556" s="5">
        <f t="shared" si="16"/>
        <v>0</v>
      </c>
      <c r="AI556" s="6">
        <f t="shared" si="17"/>
        <v>0.34366093778323492</v>
      </c>
      <c r="AJ556" s="6">
        <f>(Table134[[#This Row],[Survived]]-AI556)^2</f>
        <v>0.11810284015805246</v>
      </c>
    </row>
    <row r="557" spans="1:36" x14ac:dyDescent="0.2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Table134[[#This Row],[Age]]/$E$1</f>
        <v>0.52500000000000002</v>
      </c>
      <c r="J557" s="6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>
        <f>IF(Table134[[#This Row],[Sex]]="male",1,0)</f>
        <v>1</v>
      </c>
      <c r="P557">
        <v>1</v>
      </c>
      <c r="AC557" s="5">
        <f>SUMPRODUCT(Table13[[#This Row],[SibSp]:[Ones]],$R$4:$AA$4)</f>
        <v>-0.42437148870956798</v>
      </c>
      <c r="AD557" s="5">
        <f>SUMPRODUCT(Table13[[#This Row],[SibSp]:[Ones]],$R$5:$AA$5)</f>
        <v>-5.5581969464239434E-2</v>
      </c>
      <c r="AE557" s="5">
        <f>SUMPRODUCT(Table13[[#This Row],[SibSp]:[Ones]],$R$6:$AA$6)</f>
        <v>-1.0916473399058582</v>
      </c>
      <c r="AF557" s="6">
        <f>IF(AC557&lt;0,0,AC557)</f>
        <v>0</v>
      </c>
      <c r="AG557" s="6">
        <f>IF(AD557&lt;0,0,AD557)</f>
        <v>0</v>
      </c>
      <c r="AH557" s="5">
        <f t="shared" si="16"/>
        <v>0</v>
      </c>
      <c r="AI557" s="6">
        <f t="shared" si="17"/>
        <v>0</v>
      </c>
      <c r="AJ557" s="6">
        <f>(Table134[[#This Row],[Survived]]-AI557)^2</f>
        <v>0</v>
      </c>
    </row>
    <row r="558" spans="1:36" x14ac:dyDescent="0.2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Table134[[#This Row],[Age]]/$E$1</f>
        <v>0.22500000000000001</v>
      </c>
      <c r="J558" s="6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>
        <f>IF(Table134[[#This Row],[Sex]]="male",1,0)</f>
        <v>0</v>
      </c>
      <c r="P558">
        <v>1</v>
      </c>
      <c r="AC558" s="5">
        <f>SUMPRODUCT(Table13[[#This Row],[SibSp]:[Ones]],$R$4:$AA$4)</f>
        <v>9.5179193574977491E-2</v>
      </c>
      <c r="AD558" s="5">
        <f>SUMPRODUCT(Table13[[#This Row],[SibSp]:[Ones]],$R$5:$AA$5)</f>
        <v>0.91128282779904324</v>
      </c>
      <c r="AE558" s="5">
        <f>SUMPRODUCT(Table13[[#This Row],[SibSp]:[Ones]],$R$6:$AA$6)</f>
        <v>-1.0352265070467916</v>
      </c>
      <c r="AF558" s="6">
        <f>IF(AC558&lt;0,0,AC558)</f>
        <v>9.5179193574977491E-2</v>
      </c>
      <c r="AG558" s="6">
        <f>IF(AD558&lt;0,0,AD558)</f>
        <v>0.91128282779904324</v>
      </c>
      <c r="AH558" s="5">
        <f t="shared" si="16"/>
        <v>0</v>
      </c>
      <c r="AI558" s="6">
        <f t="shared" si="17"/>
        <v>1.0064620213740207</v>
      </c>
      <c r="AJ558" s="6">
        <f>(Table134[[#This Row],[Survived]]-AI558)^2</f>
        <v>4.1757720238300932E-5</v>
      </c>
    </row>
    <row r="559" spans="1:36" x14ac:dyDescent="0.2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Table134[[#This Row],[Age]]/$E$1</f>
        <v>0.4375</v>
      </c>
      <c r="J559" s="6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>
        <f>IF(Table134[[#This Row],[Sex]]="male",1,0)</f>
        <v>1</v>
      </c>
      <c r="P559">
        <v>1</v>
      </c>
      <c r="AC559" s="5">
        <f>SUMPRODUCT(Table13[[#This Row],[SibSp]:[Ones]],$R$4:$AA$4)</f>
        <v>-0.28988874974431805</v>
      </c>
      <c r="AD559" s="5">
        <f>SUMPRODUCT(Table13[[#This Row],[SibSp]:[Ones]],$R$5:$AA$5)</f>
        <v>0.40691942098967171</v>
      </c>
      <c r="AE559" s="5">
        <f>SUMPRODUCT(Table13[[#This Row],[SibSp]:[Ones]],$R$6:$AA$6)</f>
        <v>-1.0510924135994282</v>
      </c>
      <c r="AF559" s="6">
        <f>IF(AC559&lt;0,0,AC559)</f>
        <v>0</v>
      </c>
      <c r="AG559" s="6">
        <f>IF(AD559&lt;0,0,AD559)</f>
        <v>0.40691942098967171</v>
      </c>
      <c r="AH559" s="5">
        <f t="shared" si="16"/>
        <v>0</v>
      </c>
      <c r="AI559" s="6">
        <f t="shared" si="17"/>
        <v>0.40691942098967171</v>
      </c>
      <c r="AJ559" s="6">
        <f>(Table134[[#This Row],[Survived]]-AI559)^2</f>
        <v>0.35174457319922625</v>
      </c>
    </row>
    <row r="560" spans="1:36" x14ac:dyDescent="0.2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Table134[[#This Row],[Age]]/$E$1</f>
        <v>0.22500000000000001</v>
      </c>
      <c r="J560" s="6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>
        <f>IF(Table134[[#This Row],[Sex]]="male",1,0)</f>
        <v>0</v>
      </c>
      <c r="P560">
        <v>1</v>
      </c>
      <c r="AC560" s="5">
        <f>SUMPRODUCT(Table13[[#This Row],[SibSp]:[Ones]],$R$4:$AA$4)</f>
        <v>-0.11166072069338752</v>
      </c>
      <c r="AD560" s="5">
        <f>SUMPRODUCT(Table13[[#This Row],[SibSp]:[Ones]],$R$5:$AA$5)</f>
        <v>0.5725474986520166</v>
      </c>
      <c r="AE560" s="5">
        <f>SUMPRODUCT(Table13[[#This Row],[SibSp]:[Ones]],$R$6:$AA$6)</f>
        <v>-0.70675285376589736</v>
      </c>
      <c r="AF560" s="6">
        <f>IF(AC560&lt;0,0,AC560)</f>
        <v>0</v>
      </c>
      <c r="AG560" s="6">
        <f>IF(AD560&lt;0,0,AD560)</f>
        <v>0.5725474986520166</v>
      </c>
      <c r="AH560" s="5">
        <f t="shared" si="16"/>
        <v>0</v>
      </c>
      <c r="AI560" s="6">
        <f t="shared" si="17"/>
        <v>0.5725474986520166</v>
      </c>
      <c r="AJ560" s="6">
        <f>(Table134[[#This Row],[Survived]]-AI560)^2</f>
        <v>0.32781063821268097</v>
      </c>
    </row>
    <row r="561" spans="1:36" x14ac:dyDescent="0.2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Table134[[#This Row],[Age]]/$E$1</f>
        <v>0.3125</v>
      </c>
      <c r="J561" s="6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>
        <f>IF(Table134[[#This Row],[Sex]]="male",1,0)</f>
        <v>1</v>
      </c>
      <c r="P561">
        <v>1</v>
      </c>
      <c r="AC561" s="5">
        <f>SUMPRODUCT(Table13[[#This Row],[SibSp]:[Ones]],$R$4:$AA$4)</f>
        <v>-0.52742173208059417</v>
      </c>
      <c r="AD561" s="5">
        <f>SUMPRODUCT(Table13[[#This Row],[SibSp]:[Ones]],$R$5:$AA$5)</f>
        <v>0.12037979040468383</v>
      </c>
      <c r="AE561" s="5">
        <f>SUMPRODUCT(Table13[[#This Row],[SibSp]:[Ones]],$R$6:$AA$6)</f>
        <v>-1.1426044486729539</v>
      </c>
      <c r="AF561" s="6">
        <f>IF(AC561&lt;0,0,AC561)</f>
        <v>0</v>
      </c>
      <c r="AG561" s="6">
        <f>IF(AD561&lt;0,0,AD561)</f>
        <v>0.12037979040468383</v>
      </c>
      <c r="AH561" s="5">
        <f t="shared" si="16"/>
        <v>0</v>
      </c>
      <c r="AI561" s="6">
        <f t="shared" si="17"/>
        <v>0.12037979040468383</v>
      </c>
      <c r="AJ561" s="6">
        <f>(Table134[[#This Row],[Survived]]-AI561)^2</f>
        <v>1.4491293937875609E-2</v>
      </c>
    </row>
    <row r="562" spans="1:36" x14ac:dyDescent="0.2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Table134[[#This Row],[Age]]/$E$1</f>
        <v>0.32500000000000001</v>
      </c>
      <c r="J562" s="6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>
        <f>IF(Table134[[#This Row],[Sex]]="male",1,0)</f>
        <v>1</v>
      </c>
      <c r="P562">
        <v>1</v>
      </c>
      <c r="AC562" s="5">
        <f>SUMPRODUCT(Table13[[#This Row],[SibSp]:[Ones]],$R$4:$AA$4)</f>
        <v>-0.54718578701989329</v>
      </c>
      <c r="AD562" s="5">
        <f>SUMPRODUCT(Table13[[#This Row],[SibSp]:[Ones]],$R$5:$AA$5)</f>
        <v>6.2139215975902107E-2</v>
      </c>
      <c r="AE562" s="5">
        <f>SUMPRODUCT(Table13[[#This Row],[SibSp]:[Ones]],$R$6:$AA$6)</f>
        <v>-0.91147010333134348</v>
      </c>
      <c r="AF562" s="6">
        <f>IF(AC562&lt;0,0,AC562)</f>
        <v>0</v>
      </c>
      <c r="AG562" s="6">
        <f>IF(AD562&lt;0,0,AD562)</f>
        <v>6.2139215975902107E-2</v>
      </c>
      <c r="AH562" s="5">
        <f t="shared" si="16"/>
        <v>0</v>
      </c>
      <c r="AI562" s="6">
        <f t="shared" si="17"/>
        <v>6.2139215975902107E-2</v>
      </c>
      <c r="AJ562" s="6">
        <f>(Table134[[#This Row],[Survived]]-AI562)^2</f>
        <v>3.8612821620998077E-3</v>
      </c>
    </row>
    <row r="563" spans="1:36" x14ac:dyDescent="0.2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Table134[[#This Row],[Age]]/$E$1</f>
        <v>0.48749999999999999</v>
      </c>
      <c r="J563" s="6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>
        <f>IF(Table134[[#This Row],[Sex]]="male",1,0)</f>
        <v>1</v>
      </c>
      <c r="P563">
        <v>1</v>
      </c>
      <c r="AC563" s="5">
        <f>SUMPRODUCT(Table13[[#This Row],[SibSp]:[Ones]],$R$4:$AA$4)</f>
        <v>-6.7222715191266671E-2</v>
      </c>
      <c r="AD563" s="5">
        <f>SUMPRODUCT(Table13[[#This Row],[SibSp]:[Ones]],$R$5:$AA$5)</f>
        <v>4.3795897177744458E-2</v>
      </c>
      <c r="AE563" s="5">
        <f>SUMPRODUCT(Table13[[#This Row],[SibSp]:[Ones]],$R$6:$AA$6)</f>
        <v>-0.78313665345163752</v>
      </c>
      <c r="AF563" s="6">
        <f>IF(AC563&lt;0,0,AC563)</f>
        <v>0</v>
      </c>
      <c r="AG563" s="6">
        <f>IF(AD563&lt;0,0,AD563)</f>
        <v>4.3795897177744458E-2</v>
      </c>
      <c r="AH563" s="5">
        <f t="shared" si="16"/>
        <v>0</v>
      </c>
      <c r="AI563" s="6">
        <f t="shared" si="17"/>
        <v>4.3795897177744458E-2</v>
      </c>
      <c r="AJ563" s="6">
        <f>(Table134[[#This Row],[Survived]]-AI563)^2</f>
        <v>1.9180806096035651E-3</v>
      </c>
    </row>
    <row r="564" spans="1:36" x14ac:dyDescent="0.2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Table134[[#This Row],[Age]]/$E$1</f>
        <v>0.5625</v>
      </c>
      <c r="J564" s="6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>
        <f>IF(Table134[[#This Row],[Sex]]="male",1,0)</f>
        <v>0</v>
      </c>
      <c r="P564">
        <v>1</v>
      </c>
      <c r="AC564" s="5">
        <f>SUMPRODUCT(Table13[[#This Row],[SibSp]:[Ones]],$R$4:$AA$4)</f>
        <v>0.76286224571564465</v>
      </c>
      <c r="AD564" s="5">
        <f>SUMPRODUCT(Table13[[#This Row],[SibSp]:[Ones]],$R$5:$AA$5)</f>
        <v>0.123283688777166</v>
      </c>
      <c r="AE564" s="5">
        <f>SUMPRODUCT(Table13[[#This Row],[SibSp]:[Ones]],$R$6:$AA$6)</f>
        <v>-0.14886284957944823</v>
      </c>
      <c r="AF564" s="6">
        <f>IF(AC564&lt;0,0,AC564)</f>
        <v>0.76286224571564465</v>
      </c>
      <c r="AG564" s="6">
        <f>IF(AD564&lt;0,0,AD564)</f>
        <v>0.123283688777166</v>
      </c>
      <c r="AH564" s="5">
        <f t="shared" si="16"/>
        <v>0</v>
      </c>
      <c r="AI564" s="6">
        <f t="shared" si="17"/>
        <v>0.88614593449281065</v>
      </c>
      <c r="AJ564" s="6">
        <f>(Table134[[#This Row],[Survived]]-AI564)^2</f>
        <v>1.2962748232515364E-2</v>
      </c>
    </row>
    <row r="565" spans="1:36" x14ac:dyDescent="0.2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Table134[[#This Row],[Age]]/$E$1</f>
        <v>0.52500000000000002</v>
      </c>
      <c r="J565" s="6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>
        <f>IF(Table134[[#This Row],[Sex]]="male",1,0)</f>
        <v>1</v>
      </c>
      <c r="P565">
        <v>1</v>
      </c>
      <c r="AC565" s="5">
        <f>SUMPRODUCT(Table13[[#This Row],[SibSp]:[Ones]],$R$4:$AA$4)</f>
        <v>-0.22288859860986449</v>
      </c>
      <c r="AD565" s="5">
        <f>SUMPRODUCT(Table13[[#This Row],[SibSp]:[Ones]],$R$5:$AA$5)</f>
        <v>0.32101494457054636</v>
      </c>
      <c r="AE565" s="5">
        <f>SUMPRODUCT(Table13[[#This Row],[SibSp]:[Ones]],$R$6:$AA$6)</f>
        <v>-1.0586597142387359</v>
      </c>
      <c r="AF565" s="6">
        <f>IF(AC565&lt;0,0,AC565)</f>
        <v>0</v>
      </c>
      <c r="AG565" s="6">
        <f>IF(AD565&lt;0,0,AD565)</f>
        <v>0.32101494457054636</v>
      </c>
      <c r="AH565" s="5">
        <f t="shared" si="16"/>
        <v>0</v>
      </c>
      <c r="AI565" s="6">
        <f t="shared" si="17"/>
        <v>0.32101494457054636</v>
      </c>
      <c r="AJ565" s="6">
        <f>(Table134[[#This Row],[Survived]]-AI565)^2</f>
        <v>0.46102070549653823</v>
      </c>
    </row>
    <row r="566" spans="1:36" x14ac:dyDescent="0.2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Table134[[#This Row],[Age]]/$E$1</f>
        <v>0.27500000000000002</v>
      </c>
      <c r="J566" s="6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>
        <f>IF(Table134[[#This Row],[Sex]]="male",1,0)</f>
        <v>0</v>
      </c>
      <c r="P566">
        <v>1</v>
      </c>
      <c r="AC566" s="5">
        <f>SUMPRODUCT(Table13[[#This Row],[SibSp]:[Ones]],$R$4:$AA$4)</f>
        <v>0.25030801309584566</v>
      </c>
      <c r="AD566" s="5">
        <f>SUMPRODUCT(Table13[[#This Row],[SibSp]:[Ones]],$R$5:$AA$5)</f>
        <v>0.80414351453646571</v>
      </c>
      <c r="AE566" s="5">
        <f>SUMPRODUCT(Table13[[#This Row],[SibSp]:[Ones]],$R$6:$AA$6)</f>
        <v>-1.0158412202882232</v>
      </c>
      <c r="AF566" s="6">
        <f>IF(AC566&lt;0,0,AC566)</f>
        <v>0.25030801309584566</v>
      </c>
      <c r="AG566" s="6">
        <f>IF(AD566&lt;0,0,AD566)</f>
        <v>0.80414351453646571</v>
      </c>
      <c r="AH566" s="5">
        <f t="shared" si="16"/>
        <v>0</v>
      </c>
      <c r="AI566" s="6">
        <f t="shared" si="17"/>
        <v>1.0544515276323114</v>
      </c>
      <c r="AJ566" s="6">
        <f>(Table134[[#This Row],[Survived]]-AI566)^2</f>
        <v>2.9649688614923745E-3</v>
      </c>
    </row>
    <row r="567" spans="1:36" x14ac:dyDescent="0.2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Table134[[#This Row],[Age]]/$E$1</f>
        <v>0.3</v>
      </c>
      <c r="J567" s="6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>
        <f>IF(Table134[[#This Row],[Sex]]="male",1,0)</f>
        <v>0</v>
      </c>
      <c r="P567">
        <v>1</v>
      </c>
      <c r="AC567" s="5">
        <f>SUMPRODUCT(Table13[[#This Row],[SibSp]:[Ones]],$R$4:$AA$4)</f>
        <v>0.19081430937299604</v>
      </c>
      <c r="AD567" s="5">
        <f>SUMPRODUCT(Table13[[#This Row],[SibSp]:[Ones]],$R$5:$AA$5)</f>
        <v>0.86263248188261632</v>
      </c>
      <c r="AE567" s="5">
        <f>SUMPRODUCT(Table13[[#This Row],[SibSp]:[Ones]],$R$6:$AA$6)</f>
        <v>-0.81153902275250511</v>
      </c>
      <c r="AF567" s="6">
        <f>IF(AC567&lt;0,0,AC567)</f>
        <v>0.19081430937299604</v>
      </c>
      <c r="AG567" s="6">
        <f>IF(AD567&lt;0,0,AD567)</f>
        <v>0.86263248188261632</v>
      </c>
      <c r="AH567" s="5">
        <f t="shared" si="16"/>
        <v>0</v>
      </c>
      <c r="AI567" s="6">
        <f t="shared" si="17"/>
        <v>1.0534467912556122</v>
      </c>
      <c r="AJ567" s="6">
        <f>(Table134[[#This Row],[Survived]]-AI567)^2</f>
        <v>2.85655949552099E-3</v>
      </c>
    </row>
    <row r="568" spans="1:36" x14ac:dyDescent="0.2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Table134[[#This Row],[Age]]/$E$1</f>
        <v>0.6</v>
      </c>
      <c r="J568" s="6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>
        <f>IF(Table134[[#This Row],[Sex]]="male",1,0)</f>
        <v>1</v>
      </c>
      <c r="P568">
        <v>1</v>
      </c>
      <c r="AC568" s="5">
        <f>SUMPRODUCT(Table13[[#This Row],[SibSp]:[Ones]],$R$4:$AA$4)</f>
        <v>-0.16466759626538663</v>
      </c>
      <c r="AD568" s="5">
        <f>SUMPRODUCT(Table13[[#This Row],[SibSp]:[Ones]],$R$5:$AA$5)</f>
        <v>0.19187205494210746</v>
      </c>
      <c r="AE568" s="5">
        <f>SUMPRODUCT(Table13[[#This Row],[SibSp]:[Ones]],$R$6:$AA$6)</f>
        <v>-1.0716596659363427</v>
      </c>
      <c r="AF568" s="6">
        <f>IF(AC568&lt;0,0,AC568)</f>
        <v>0</v>
      </c>
      <c r="AG568" s="6">
        <f>IF(AD568&lt;0,0,AD568)</f>
        <v>0.19187205494210746</v>
      </c>
      <c r="AH568" s="5">
        <f t="shared" si="16"/>
        <v>0</v>
      </c>
      <c r="AI568" s="6">
        <f t="shared" si="17"/>
        <v>0.19187205494210746</v>
      </c>
      <c r="AJ568" s="6">
        <f>(Table134[[#This Row],[Survived]]-AI568)^2</f>
        <v>0.65307077558349214</v>
      </c>
    </row>
    <row r="569" spans="1:36" x14ac:dyDescent="0.2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Table134[[#This Row],[Age]]/$E$1</f>
        <v>0.36249999999999999</v>
      </c>
      <c r="J569" s="6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>
        <f>IF(Table134[[#This Row],[Sex]]="male",1,0)</f>
        <v>1</v>
      </c>
      <c r="P569">
        <v>1</v>
      </c>
      <c r="AC569" s="5">
        <f>SUMPRODUCT(Table13[[#This Row],[SibSp]:[Ones]],$R$4:$AA$4)</f>
        <v>-0.55766431979557562</v>
      </c>
      <c r="AD569" s="5">
        <f>SUMPRODUCT(Table13[[#This Row],[SibSp]:[Ones]],$R$5:$AA$5)</f>
        <v>0.11089368892330143</v>
      </c>
      <c r="AE569" s="5">
        <f>SUMPRODUCT(Table13[[#This Row],[SibSp]:[Ones]],$R$6:$AA$6)</f>
        <v>-1.1284292489205392</v>
      </c>
      <c r="AF569" s="6">
        <f>IF(AC569&lt;0,0,AC569)</f>
        <v>0</v>
      </c>
      <c r="AG569" s="6">
        <f>IF(AD569&lt;0,0,AD569)</f>
        <v>0.11089368892330143</v>
      </c>
      <c r="AH569" s="5">
        <f t="shared" si="16"/>
        <v>0</v>
      </c>
      <c r="AI569" s="6">
        <f t="shared" si="17"/>
        <v>0.11089368892330143</v>
      </c>
      <c r="AJ569" s="6">
        <f>(Table134[[#This Row],[Survived]]-AI569)^2</f>
        <v>1.2297410243017946E-2</v>
      </c>
    </row>
    <row r="570" spans="1:36" x14ac:dyDescent="0.2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Table134[[#This Row],[Age]]/$E$1</f>
        <v>0.65</v>
      </c>
      <c r="J570" s="6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>
        <f>IF(Table134[[#This Row],[Sex]]="male",1,0)</f>
        <v>1</v>
      </c>
      <c r="P570">
        <v>1</v>
      </c>
      <c r="AC570" s="5">
        <f>SUMPRODUCT(Table13[[#This Row],[SibSp]:[Ones]],$R$4:$AA$4)</f>
        <v>8.7492022823129165E-2</v>
      </c>
      <c r="AD570" s="5">
        <f>SUMPRODUCT(Table13[[#This Row],[SibSp]:[Ones]],$R$5:$AA$5)</f>
        <v>-0.13944895287891867</v>
      </c>
      <c r="AE570" s="5">
        <f>SUMPRODUCT(Table13[[#This Row],[SibSp]:[Ones]],$R$6:$AA$6)</f>
        <v>-0.62349878407405357</v>
      </c>
      <c r="AF570" s="6">
        <f>IF(AC570&lt;0,0,AC570)</f>
        <v>8.7492022823129165E-2</v>
      </c>
      <c r="AG570" s="6">
        <f>IF(AD570&lt;0,0,AD570)</f>
        <v>0</v>
      </c>
      <c r="AH570" s="5">
        <f t="shared" si="16"/>
        <v>0</v>
      </c>
      <c r="AI570" s="6">
        <f t="shared" si="17"/>
        <v>8.7492022823129165E-2</v>
      </c>
      <c r="AJ570" s="6">
        <f>(Table134[[#This Row],[Survived]]-AI570)^2</f>
        <v>7.6548540576829548E-3</v>
      </c>
    </row>
    <row r="571" spans="1:36" x14ac:dyDescent="0.2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Table134[[#This Row],[Age]]/$E$1</f>
        <v>0.23749999999999999</v>
      </c>
      <c r="J571" s="6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>
        <f>IF(Table134[[#This Row],[Sex]]="male",1,0)</f>
        <v>1</v>
      </c>
      <c r="P571">
        <v>1</v>
      </c>
      <c r="AC571" s="5">
        <f>SUMPRODUCT(Table13[[#This Row],[SibSp]:[Ones]],$R$4:$AA$4)</f>
        <v>-0.64451484243705814</v>
      </c>
      <c r="AD571" s="5">
        <f>SUMPRODUCT(Table13[[#This Row],[SibSp]:[Ones]],$R$5:$AA$5)</f>
        <v>0.22667559591288655</v>
      </c>
      <c r="AE571" s="5">
        <f>SUMPRODUCT(Table13[[#This Row],[SibSp]:[Ones]],$R$6:$AA$6)</f>
        <v>-1.0667833520909897</v>
      </c>
      <c r="AF571" s="6">
        <f>IF(AC571&lt;0,0,AC571)</f>
        <v>0</v>
      </c>
      <c r="AG571" s="6">
        <f>IF(AD571&lt;0,0,AD571)</f>
        <v>0.22667559591288655</v>
      </c>
      <c r="AH571" s="5">
        <f t="shared" si="16"/>
        <v>0</v>
      </c>
      <c r="AI571" s="6">
        <f t="shared" si="17"/>
        <v>0.22667559591288655</v>
      </c>
      <c r="AJ571" s="6">
        <f>(Table134[[#This Row],[Survived]]-AI571)^2</f>
        <v>5.1381825782462233E-2</v>
      </c>
    </row>
    <row r="572" spans="1:36" x14ac:dyDescent="0.2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Table134[[#This Row],[Age]]/$E$1</f>
        <v>0.47499999999999998</v>
      </c>
      <c r="J572" s="6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>
        <f>IF(Table134[[#This Row],[Sex]]="male",1,0)</f>
        <v>0</v>
      </c>
      <c r="P572">
        <v>1</v>
      </c>
      <c r="AC572" s="5">
        <f>SUMPRODUCT(Table13[[#This Row],[SibSp]:[Ones]],$R$4:$AA$4)</f>
        <v>0.25520336297725427</v>
      </c>
      <c r="AD572" s="5">
        <f>SUMPRODUCT(Table13[[#This Row],[SibSp]:[Ones]],$R$5:$AA$5)</f>
        <v>0.74531561395009849</v>
      </c>
      <c r="AE572" s="5">
        <f>SUMPRODUCT(Table13[[#This Row],[SibSp]:[Ones]],$R$6:$AA$6)</f>
        <v>-1.2258984379258624</v>
      </c>
      <c r="AF572" s="6">
        <f>IF(AC572&lt;0,0,AC572)</f>
        <v>0.25520336297725427</v>
      </c>
      <c r="AG572" s="6">
        <f>IF(AD572&lt;0,0,AD572)</f>
        <v>0.74531561395009849</v>
      </c>
      <c r="AH572" s="5">
        <f t="shared" si="16"/>
        <v>0</v>
      </c>
      <c r="AI572" s="6">
        <f t="shared" si="17"/>
        <v>1.0005189769273528</v>
      </c>
      <c r="AJ572" s="6">
        <f>(Table134[[#This Row],[Survived]]-AI572)^2</f>
        <v>2.6933705112456382E-7</v>
      </c>
    </row>
    <row r="573" spans="1:36" x14ac:dyDescent="0.2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Table134[[#This Row],[Age]]/$E$1</f>
        <v>0.33750000000000002</v>
      </c>
      <c r="J573" s="6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>
        <f>IF(Table134[[#This Row],[Sex]]="male",1,0)</f>
        <v>0</v>
      </c>
      <c r="P573">
        <v>1</v>
      </c>
      <c r="AC573" s="5">
        <f>SUMPRODUCT(Table13[[#This Row],[SibSp]:[Ones]],$R$4:$AA$4)</f>
        <v>0.60126514397400854</v>
      </c>
      <c r="AD573" s="5">
        <f>SUMPRODUCT(Table13[[#This Row],[SibSp]:[Ones]],$R$5:$AA$5)</f>
        <v>0.33581350239789071</v>
      </c>
      <c r="AE573" s="5">
        <f>SUMPRODUCT(Table13[[#This Row],[SibSp]:[Ones]],$R$6:$AA$6)</f>
        <v>-6.8101994057891593E-2</v>
      </c>
      <c r="AF573" s="6">
        <f>IF(AC573&lt;0,0,AC573)</f>
        <v>0.60126514397400854</v>
      </c>
      <c r="AG573" s="6">
        <f>IF(AD573&lt;0,0,AD573)</f>
        <v>0.33581350239789071</v>
      </c>
      <c r="AH573" s="5">
        <f t="shared" si="16"/>
        <v>0</v>
      </c>
      <c r="AI573" s="6">
        <f t="shared" si="17"/>
        <v>0.93707864637189919</v>
      </c>
      <c r="AJ573" s="6">
        <f>(Table134[[#This Row],[Survived]]-AI573)^2</f>
        <v>3.9590967423925143E-3</v>
      </c>
    </row>
    <row r="574" spans="1:36" x14ac:dyDescent="0.2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Table134[[#This Row],[Age]]/$E$1</f>
        <v>0.41249999999999998</v>
      </c>
      <c r="J574" s="6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>
        <f>IF(Table134[[#This Row],[Sex]]="male",1,0)</f>
        <v>1</v>
      </c>
      <c r="P574">
        <v>1</v>
      </c>
      <c r="AC574" s="5">
        <f>SUMPRODUCT(Table13[[#This Row],[SibSp]:[Ones]],$R$4:$AA$4)</f>
        <v>-0.51117613993105249</v>
      </c>
      <c r="AD574" s="5">
        <f>SUMPRODUCT(Table13[[#This Row],[SibSp]:[Ones]],$R$5:$AA$5)</f>
        <v>5.5384547165500897E-2</v>
      </c>
      <c r="AE574" s="5">
        <f>SUMPRODUCT(Table13[[#This Row],[SibSp]:[Ones]],$R$6:$AA$6)</f>
        <v>-1.0857122689045777</v>
      </c>
      <c r="AF574" s="6">
        <f>IF(AC574&lt;0,0,AC574)</f>
        <v>0</v>
      </c>
      <c r="AG574" s="6">
        <f>IF(AD574&lt;0,0,AD574)</f>
        <v>5.5384547165500897E-2</v>
      </c>
      <c r="AH574" s="5">
        <f t="shared" si="16"/>
        <v>0</v>
      </c>
      <c r="AI574" s="6">
        <f t="shared" si="17"/>
        <v>5.5384547165500897E-2</v>
      </c>
      <c r="AJ574" s="6">
        <f>(Table134[[#This Row],[Survived]]-AI574)^2</f>
        <v>3.0674480647275935E-3</v>
      </c>
    </row>
    <row r="575" spans="1:36" x14ac:dyDescent="0.2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Table134[[#This Row],[Age]]/$E$1</f>
        <v>7.4999999999999997E-2</v>
      </c>
      <c r="J575" s="6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>
        <f>IF(Table134[[#This Row],[Sex]]="male",1,0)</f>
        <v>0</v>
      </c>
      <c r="P575">
        <v>1</v>
      </c>
      <c r="AC575" s="5">
        <f>SUMPRODUCT(Table13[[#This Row],[SibSp]:[Ones]],$R$4:$AA$4)</f>
        <v>0.30508638049057968</v>
      </c>
      <c r="AD575" s="5">
        <f>SUMPRODUCT(Table13[[#This Row],[SibSp]:[Ones]],$R$5:$AA$5)</f>
        <v>0.64681087136836957</v>
      </c>
      <c r="AE575" s="5">
        <f>SUMPRODUCT(Table13[[#This Row],[SibSp]:[Ones]],$R$6:$AA$6)</f>
        <v>-0.21012703126683924</v>
      </c>
      <c r="AF575" s="6">
        <f>IF(AC575&lt;0,0,AC575)</f>
        <v>0.30508638049057968</v>
      </c>
      <c r="AG575" s="6">
        <f>IF(AD575&lt;0,0,AD575)</f>
        <v>0.64681087136836957</v>
      </c>
      <c r="AH575" s="5">
        <f t="shared" si="16"/>
        <v>0</v>
      </c>
      <c r="AI575" s="6">
        <f t="shared" si="17"/>
        <v>0.95189725185894924</v>
      </c>
      <c r="AJ575" s="6">
        <f>(Table134[[#This Row],[Survived]]-AI575)^2</f>
        <v>2.313874378721362E-3</v>
      </c>
    </row>
    <row r="576" spans="1:36" x14ac:dyDescent="0.2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Table134[[#This Row],[Age]]/$E$1</f>
        <v>0.21249999999999999</v>
      </c>
      <c r="J576" s="6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>
        <f>IF(Table134[[#This Row],[Sex]]="male",1,0)</f>
        <v>1</v>
      </c>
      <c r="P576">
        <v>1</v>
      </c>
      <c r="AC576" s="5">
        <f>SUMPRODUCT(Table13[[#This Row],[SibSp]:[Ones]],$R$4:$AA$4)</f>
        <v>-0.62896204631093544</v>
      </c>
      <c r="AD576" s="5">
        <f>SUMPRODUCT(Table13[[#This Row],[SibSp]:[Ones]],$R$5:$AA$5)</f>
        <v>0.16916947854801168</v>
      </c>
      <c r="AE576" s="5">
        <f>SUMPRODUCT(Table13[[#This Row],[SibSp]:[Ones]],$R$6:$AA$6)</f>
        <v>-0.87669689379455784</v>
      </c>
      <c r="AF576" s="6">
        <f>IF(AC576&lt;0,0,AC576)</f>
        <v>0</v>
      </c>
      <c r="AG576" s="6">
        <f>IF(AD576&lt;0,0,AD576)</f>
        <v>0.16916947854801168</v>
      </c>
      <c r="AH576" s="5">
        <f t="shared" si="16"/>
        <v>0</v>
      </c>
      <c r="AI576" s="6">
        <f t="shared" si="17"/>
        <v>0.16916947854801168</v>
      </c>
      <c r="AJ576" s="6">
        <f>(Table134[[#This Row],[Survived]]-AI576)^2</f>
        <v>2.8618312472206184E-2</v>
      </c>
    </row>
    <row r="577" spans="1:36" x14ac:dyDescent="0.2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Table134[[#This Row],[Age]]/$E$1</f>
        <v>0.42499999999999999</v>
      </c>
      <c r="J577" s="6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>
        <f>IF(Table134[[#This Row],[Sex]]="male",1,0)</f>
        <v>1</v>
      </c>
      <c r="P577">
        <v>1</v>
      </c>
      <c r="AC577" s="5">
        <f>SUMPRODUCT(Table13[[#This Row],[SibSp]:[Ones]],$R$4:$AA$4)</f>
        <v>-8.4794080094037008E-2</v>
      </c>
      <c r="AD577" s="5">
        <f>SUMPRODUCT(Table13[[#This Row],[SibSp]:[Ones]],$R$5:$AA$5)</f>
        <v>8.1448272198831884E-2</v>
      </c>
      <c r="AE577" s="5">
        <f>SUMPRODUCT(Table13[[#This Row],[SibSp]:[Ones]],$R$6:$AA$6)</f>
        <v>-0.60404001100154781</v>
      </c>
      <c r="AF577" s="6">
        <f>IF(AC577&lt;0,0,AC577)</f>
        <v>0</v>
      </c>
      <c r="AG577" s="6">
        <f>IF(AD577&lt;0,0,AD577)</f>
        <v>8.1448272198831884E-2</v>
      </c>
      <c r="AH577" s="5">
        <f t="shared" si="16"/>
        <v>0</v>
      </c>
      <c r="AI577" s="6">
        <f t="shared" si="17"/>
        <v>8.1448272198831884E-2</v>
      </c>
      <c r="AJ577" s="6">
        <f>(Table134[[#This Row],[Survived]]-AI577)^2</f>
        <v>6.6338210441750107E-3</v>
      </c>
    </row>
    <row r="578" spans="1:36" x14ac:dyDescent="0.2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Table134[[#This Row],[Age]]/$E$1</f>
        <v>0.625</v>
      </c>
      <c r="J578" s="6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>
        <f>IF(Table134[[#This Row],[Sex]]="male",1,0)</f>
        <v>1</v>
      </c>
      <c r="P578">
        <v>1</v>
      </c>
      <c r="AC578" s="5">
        <f>SUMPRODUCT(Table13[[#This Row],[SibSp]:[Ones]],$R$4:$AA$4)</f>
        <v>6.834912249899959E-2</v>
      </c>
      <c r="AD578" s="5">
        <f>SUMPRODUCT(Table13[[#This Row],[SibSp]:[Ones]],$R$5:$AA$5)</f>
        <v>-0.11490481675916875</v>
      </c>
      <c r="AE578" s="5">
        <f>SUMPRODUCT(Table13[[#This Row],[SibSp]:[Ones]],$R$6:$AA$6)</f>
        <v>-0.62133669817710846</v>
      </c>
      <c r="AF578" s="6">
        <f>IF(AC578&lt;0,0,AC578)</f>
        <v>6.834912249899959E-2</v>
      </c>
      <c r="AG578" s="6">
        <f>IF(AD578&lt;0,0,AD578)</f>
        <v>0</v>
      </c>
      <c r="AH578" s="5">
        <f t="shared" si="16"/>
        <v>0</v>
      </c>
      <c r="AI578" s="6">
        <f t="shared" si="17"/>
        <v>6.834912249899959E-2</v>
      </c>
      <c r="AJ578" s="6">
        <f>(Table134[[#This Row],[Survived]]-AI578)^2</f>
        <v>4.6716025463832515E-3</v>
      </c>
    </row>
    <row r="579" spans="1:36" x14ac:dyDescent="0.2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Table134[[#This Row],[Age]]/$E$1</f>
        <v>0.33750000000000002</v>
      </c>
      <c r="J579" s="6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>
        <f>IF(Table134[[#This Row],[Sex]]="male",1,0)</f>
        <v>1</v>
      </c>
      <c r="P579">
        <v>1</v>
      </c>
      <c r="AC579" s="5">
        <f>SUMPRODUCT(Table13[[#This Row],[SibSp]:[Ones]],$R$4:$AA$4)</f>
        <v>-0.3666153095644949</v>
      </c>
      <c r="AD579" s="5">
        <f>SUMPRODUCT(Table13[[#This Row],[SibSp]:[Ones]],$R$5:$AA$5)</f>
        <v>0.45032700468154718</v>
      </c>
      <c r="AE579" s="5">
        <f>SUMPRODUCT(Table13[[#This Row],[SibSp]:[Ones]],$R$6:$AA$6)</f>
        <v>-1.0543903580724594</v>
      </c>
      <c r="AF579" s="6">
        <f>IF(AC579&lt;0,0,AC579)</f>
        <v>0</v>
      </c>
      <c r="AG579" s="6">
        <f>IF(AD579&lt;0,0,AD579)</f>
        <v>0.45032700468154718</v>
      </c>
      <c r="AH579" s="5">
        <f t="shared" si="16"/>
        <v>0</v>
      </c>
      <c r="AI579" s="6">
        <f t="shared" si="17"/>
        <v>0.45032700468154718</v>
      </c>
      <c r="AJ579" s="6">
        <f>(Table134[[#This Row],[Survived]]-AI579)^2</f>
        <v>0.30214040178235985</v>
      </c>
    </row>
    <row r="580" spans="1:36" x14ac:dyDescent="0.2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Table134[[#This Row],[Age]]/$E$1</f>
        <v>0.25</v>
      </c>
      <c r="J580" s="6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>
        <f>IF(Table134[[#This Row],[Sex]]="male",1,0)</f>
        <v>1</v>
      </c>
      <c r="P580">
        <v>1</v>
      </c>
      <c r="AC580" s="5">
        <f>SUMPRODUCT(Table13[[#This Row],[SibSp]:[Ones]],$R$4:$AA$4)</f>
        <v>-0.64004775104181433</v>
      </c>
      <c r="AD580" s="5">
        <f>SUMPRODUCT(Table13[[#This Row],[SibSp]:[Ones]],$R$5:$AA$5)</f>
        <v>0.21839924918608078</v>
      </c>
      <c r="AE580" s="5">
        <f>SUMPRODUCT(Table13[[#This Row],[SibSp]:[Ones]],$R$6:$AA$6)</f>
        <v>-1.0971382080772527</v>
      </c>
      <c r="AF580" s="6">
        <f>IF(AC580&lt;0,0,AC580)</f>
        <v>0</v>
      </c>
      <c r="AG580" s="6">
        <f>IF(AD580&lt;0,0,AD580)</f>
        <v>0.21839924918608078</v>
      </c>
      <c r="AH580" s="5">
        <f t="shared" si="16"/>
        <v>0</v>
      </c>
      <c r="AI580" s="6">
        <f t="shared" si="17"/>
        <v>0.21839924918608078</v>
      </c>
      <c r="AJ580" s="6">
        <f>(Table134[[#This Row],[Survived]]-AI580)^2</f>
        <v>4.7698232045043809E-2</v>
      </c>
    </row>
    <row r="581" spans="1:36" x14ac:dyDescent="0.2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Table134[[#This Row],[Age]]/$E$1</f>
        <v>0.375</v>
      </c>
      <c r="J581" s="6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>
        <f>IF(Table134[[#This Row],[Sex]]="male",1,0)</f>
        <v>0</v>
      </c>
      <c r="P581">
        <v>1</v>
      </c>
      <c r="AC581" s="5">
        <f>SUMPRODUCT(Table13[[#This Row],[SibSp]:[Ones]],$R$4:$AA$4)</f>
        <v>0.69428089069693233</v>
      </c>
      <c r="AD581" s="5">
        <f>SUMPRODUCT(Table13[[#This Row],[SibSp]:[Ones]],$R$5:$AA$5)</f>
        <v>8.3991006636761401E-2</v>
      </c>
      <c r="AE581" s="5">
        <f>SUMPRODUCT(Table13[[#This Row],[SibSp]:[Ones]],$R$6:$AA$6)</f>
        <v>0.26425458505724014</v>
      </c>
      <c r="AF581" s="6">
        <f>IF(AC581&lt;0,0,AC581)</f>
        <v>0.69428089069693233</v>
      </c>
      <c r="AG581" s="6">
        <f>IF(AD581&lt;0,0,AD581)</f>
        <v>8.3991006636761401E-2</v>
      </c>
      <c r="AH581" s="5">
        <f t="shared" ref="AH581:AH644" si="18">IF(AE581&lt;0,0,AE581)</f>
        <v>0.26425458505724014</v>
      </c>
      <c r="AI581" s="6">
        <f t="shared" ref="AI581:AI644" si="19">AF581+AG581+AH581</f>
        <v>1.0425264823909339</v>
      </c>
      <c r="AJ581" s="6">
        <f>(Table134[[#This Row],[Survived]]-AI581)^2</f>
        <v>1.8085017045464135E-3</v>
      </c>
    </row>
    <row r="582" spans="1:36" x14ac:dyDescent="0.2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Table134[[#This Row],[Age]]/$E$1</f>
        <v>0.3125</v>
      </c>
      <c r="J582" s="6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>
        <f>IF(Table134[[#This Row],[Sex]]="male",1,0)</f>
        <v>1</v>
      </c>
      <c r="P582">
        <v>1</v>
      </c>
      <c r="AC582" s="5">
        <f>SUMPRODUCT(Table13[[#This Row],[SibSp]:[Ones]],$R$4:$AA$4)</f>
        <v>-0.16981818362115458</v>
      </c>
      <c r="AD582" s="5">
        <f>SUMPRODUCT(Table13[[#This Row],[SibSp]:[Ones]],$R$5:$AA$5)</f>
        <v>0.13613070266743887</v>
      </c>
      <c r="AE582" s="5">
        <f>SUMPRODUCT(Table13[[#This Row],[SibSp]:[Ones]],$R$6:$AA$6)</f>
        <v>-0.5989509802634021</v>
      </c>
      <c r="AF582" s="6">
        <f>IF(AC582&lt;0,0,AC582)</f>
        <v>0</v>
      </c>
      <c r="AG582" s="6">
        <f>IF(AD582&lt;0,0,AD582)</f>
        <v>0.13613070266743887</v>
      </c>
      <c r="AH582" s="5">
        <f t="shared" si="18"/>
        <v>0</v>
      </c>
      <c r="AI582" s="6">
        <f t="shared" si="19"/>
        <v>0.13613070266743887</v>
      </c>
      <c r="AJ582" s="6">
        <f>(Table134[[#This Row],[Survived]]-AI582)^2</f>
        <v>1.8531568208730649E-2</v>
      </c>
    </row>
    <row r="583" spans="1:36" x14ac:dyDescent="0.2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Table134[[#This Row],[Age]]/$E$1</f>
        <v>0.3125</v>
      </c>
      <c r="J583" s="6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>
        <f>IF(Table134[[#This Row],[Sex]]="male",1,0)</f>
        <v>0</v>
      </c>
      <c r="P583">
        <v>1</v>
      </c>
      <c r="AC583" s="5">
        <f>SUMPRODUCT(Table13[[#This Row],[SibSp]:[Ones]],$R$4:$AA$4)</f>
        <v>0.18686403246977057</v>
      </c>
      <c r="AD583" s="5">
        <f>SUMPRODUCT(Table13[[#This Row],[SibSp]:[Ones]],$R$5:$AA$5)</f>
        <v>0.25026024099964567</v>
      </c>
      <c r="AE583" s="5">
        <f>SUMPRODUCT(Table13[[#This Row],[SibSp]:[Ones]],$R$6:$AA$6)</f>
        <v>-0.43614646279935126</v>
      </c>
      <c r="AF583" s="6">
        <f>IF(AC583&lt;0,0,AC583)</f>
        <v>0.18686403246977057</v>
      </c>
      <c r="AG583" s="6">
        <f>IF(AD583&lt;0,0,AD583)</f>
        <v>0.25026024099964567</v>
      </c>
      <c r="AH583" s="5">
        <f t="shared" si="18"/>
        <v>0</v>
      </c>
      <c r="AI583" s="6">
        <f t="shared" si="19"/>
        <v>0.43712427346941624</v>
      </c>
      <c r="AJ583" s="6">
        <f>(Table134[[#This Row],[Survived]]-AI583)^2</f>
        <v>0.19107763045616499</v>
      </c>
    </row>
    <row r="584" spans="1:36" x14ac:dyDescent="0.2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Table134[[#This Row],[Age]]/$E$1</f>
        <v>0.36249999999999999</v>
      </c>
      <c r="J584" s="6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>
        <f>IF(Table134[[#This Row],[Sex]]="male",1,0)</f>
        <v>0</v>
      </c>
      <c r="P584">
        <v>1</v>
      </c>
      <c r="AC584" s="5">
        <f>SUMPRODUCT(Table13[[#This Row],[SibSp]:[Ones]],$R$4:$AA$4)</f>
        <v>0.30205940133573034</v>
      </c>
      <c r="AD584" s="5">
        <f>SUMPRODUCT(Table13[[#This Row],[SibSp]:[Ones]],$R$5:$AA$5)</f>
        <v>0.73017585721336409</v>
      </c>
      <c r="AE584" s="5">
        <f>SUMPRODUCT(Table13[[#This Row],[SibSp]:[Ones]],$R$6:$AA$6)</f>
        <v>-1.1108611186827677</v>
      </c>
      <c r="AF584" s="6">
        <f>IF(AC584&lt;0,0,AC584)</f>
        <v>0.30205940133573034</v>
      </c>
      <c r="AG584" s="6">
        <f>IF(AD584&lt;0,0,AD584)</f>
        <v>0.73017585721336409</v>
      </c>
      <c r="AH584" s="5">
        <f t="shared" si="18"/>
        <v>0</v>
      </c>
      <c r="AI584" s="6">
        <f t="shared" si="19"/>
        <v>1.0322352585490944</v>
      </c>
      <c r="AJ584" s="6">
        <f>(Table134[[#This Row],[Survived]]-AI584)^2</f>
        <v>1.0391118937269617E-3</v>
      </c>
    </row>
    <row r="585" spans="1:36" x14ac:dyDescent="0.2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Table134[[#This Row],[Age]]/$E$1</f>
        <v>0.13750000000000001</v>
      </c>
      <c r="J585" s="6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>
        <f>IF(Table134[[#This Row],[Sex]]="male",1,0)</f>
        <v>1</v>
      </c>
      <c r="P585">
        <v>1</v>
      </c>
      <c r="AC585" s="5">
        <f>SUMPRODUCT(Table13[[#This Row],[SibSp]:[Ones]],$R$4:$AA$4)</f>
        <v>-0.88885555538600003</v>
      </c>
      <c r="AD585" s="5">
        <f>SUMPRODUCT(Table13[[#This Row],[SibSp]:[Ones]],$R$5:$AA$5)</f>
        <v>0.47765868228144437</v>
      </c>
      <c r="AE585" s="5">
        <f>SUMPRODUCT(Table13[[#This Row],[SibSp]:[Ones]],$R$6:$AA$6)</f>
        <v>-1.3628511656366988</v>
      </c>
      <c r="AF585" s="6">
        <f>IF(AC585&lt;0,0,AC585)</f>
        <v>0</v>
      </c>
      <c r="AG585" s="6">
        <f>IF(AD585&lt;0,0,AD585)</f>
        <v>0.47765868228144437</v>
      </c>
      <c r="AH585" s="5">
        <f t="shared" si="18"/>
        <v>0</v>
      </c>
      <c r="AI585" s="6">
        <f t="shared" si="19"/>
        <v>0.47765868228144437</v>
      </c>
      <c r="AJ585" s="6">
        <f>(Table134[[#This Row],[Survived]]-AI585)^2</f>
        <v>0.22815781675884581</v>
      </c>
    </row>
    <row r="586" spans="1:36" x14ac:dyDescent="0.2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Table134[[#This Row],[Age]]/$E$1</f>
        <v>0.28749999999999998</v>
      </c>
      <c r="J586" s="6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>
        <f>IF(Table134[[#This Row],[Sex]]="male",1,0)</f>
        <v>1</v>
      </c>
      <c r="P586">
        <v>1</v>
      </c>
      <c r="AC586" s="5">
        <f>SUMPRODUCT(Table13[[#This Row],[SibSp]:[Ones]],$R$4:$AA$4)</f>
        <v>-0.19008003187674966</v>
      </c>
      <c r="AD586" s="5">
        <f>SUMPRODUCT(Table13[[#This Row],[SibSp]:[Ones]],$R$5:$AA$5)</f>
        <v>0.21644102085745731</v>
      </c>
      <c r="AE586" s="5">
        <f>SUMPRODUCT(Table13[[#This Row],[SibSp]:[Ones]],$R$6:$AA$6)</f>
        <v>-0.59214853856834981</v>
      </c>
      <c r="AF586" s="6">
        <f>IF(AC586&lt;0,0,AC586)</f>
        <v>0</v>
      </c>
      <c r="AG586" s="6">
        <f>IF(AD586&lt;0,0,AD586)</f>
        <v>0.21644102085745731</v>
      </c>
      <c r="AH586" s="5">
        <f t="shared" si="18"/>
        <v>0</v>
      </c>
      <c r="AI586" s="6">
        <f t="shared" si="19"/>
        <v>0.21644102085745731</v>
      </c>
      <c r="AJ586" s="6">
        <f>(Table134[[#This Row],[Survived]]-AI586)^2</f>
        <v>4.6846715509818268E-2</v>
      </c>
    </row>
    <row r="587" spans="1:36" x14ac:dyDescent="0.2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Table134[[#This Row],[Age]]/$E$1</f>
        <v>0.28749999999999998</v>
      </c>
      <c r="J587" s="6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>
        <f>IF(Table134[[#This Row],[Sex]]="male",1,0)</f>
        <v>1</v>
      </c>
      <c r="P587">
        <v>1</v>
      </c>
      <c r="AC587" s="5">
        <f>SUMPRODUCT(Table13[[#This Row],[SibSp]:[Ones]],$R$4:$AA$4)</f>
        <v>-0.19008003187674966</v>
      </c>
      <c r="AD587" s="5">
        <f>SUMPRODUCT(Table13[[#This Row],[SibSp]:[Ones]],$R$5:$AA$5)</f>
        <v>0.21644102085745731</v>
      </c>
      <c r="AE587" s="5">
        <f>SUMPRODUCT(Table13[[#This Row],[SibSp]:[Ones]],$R$6:$AA$6)</f>
        <v>-0.59214853856834981</v>
      </c>
      <c r="AF587" s="6">
        <f>IF(AC587&lt;0,0,AC587)</f>
        <v>0</v>
      </c>
      <c r="AG587" s="6">
        <f>IF(AD587&lt;0,0,AD587)</f>
        <v>0.21644102085745731</v>
      </c>
      <c r="AH587" s="5">
        <f t="shared" si="18"/>
        <v>0</v>
      </c>
      <c r="AI587" s="6">
        <f t="shared" si="19"/>
        <v>0.21644102085745731</v>
      </c>
      <c r="AJ587" s="6">
        <f>(Table134[[#This Row],[Survived]]-AI587)^2</f>
        <v>4.6846715509818268E-2</v>
      </c>
    </row>
    <row r="588" spans="1:36" x14ac:dyDescent="0.2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Table134[[#This Row],[Age]]/$E$1</f>
        <v>0.35625000000000001</v>
      </c>
      <c r="J588" s="6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>
        <f>IF(Table134[[#This Row],[Sex]]="male",1,0)</f>
        <v>1</v>
      </c>
      <c r="P588">
        <v>1</v>
      </c>
      <c r="AC588" s="5">
        <f>SUMPRODUCT(Table13[[#This Row],[SibSp]:[Ones]],$R$4:$AA$4)</f>
        <v>-0.5850127621508181</v>
      </c>
      <c r="AD588" s="5">
        <f>SUMPRODUCT(Table13[[#This Row],[SibSp]:[Ones]],$R$5:$AA$5)</f>
        <v>0.1346919475073961</v>
      </c>
      <c r="AE588" s="5">
        <f>SUMPRODUCT(Table13[[#This Row],[SibSp]:[Ones]],$R$6:$AA$6)</f>
        <v>-1.2572873056581402</v>
      </c>
      <c r="AF588" s="6">
        <f>IF(AC588&lt;0,0,AC588)</f>
        <v>0</v>
      </c>
      <c r="AG588" s="6">
        <f>IF(AD588&lt;0,0,AD588)</f>
        <v>0.1346919475073961</v>
      </c>
      <c r="AH588" s="5">
        <f t="shared" si="18"/>
        <v>0</v>
      </c>
      <c r="AI588" s="6">
        <f t="shared" si="19"/>
        <v>0.1346919475073961</v>
      </c>
      <c r="AJ588" s="6">
        <f>(Table134[[#This Row],[Survived]]-AI588)^2</f>
        <v>1.8141920723335148E-2</v>
      </c>
    </row>
    <row r="589" spans="1:36" x14ac:dyDescent="0.2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Table134[[#This Row],[Age]]/$E$1</f>
        <v>0.6</v>
      </c>
      <c r="J589" s="6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>
        <f>IF(Table134[[#This Row],[Sex]]="male",1,0)</f>
        <v>0</v>
      </c>
      <c r="P589">
        <v>1</v>
      </c>
      <c r="AC589" s="5">
        <f>SUMPRODUCT(Table13[[#This Row],[SibSp]:[Ones]],$R$4:$AA$4)</f>
        <v>0.20792878578762941</v>
      </c>
      <c r="AD589" s="5">
        <f>SUMPRODUCT(Table13[[#This Row],[SibSp]:[Ones]],$R$5:$AA$5)</f>
        <v>6.0175983657082932E-2</v>
      </c>
      <c r="AE589" s="5">
        <f>SUMPRODUCT(Table13[[#This Row],[SibSp]:[Ones]],$R$6:$AA$6)</f>
        <v>-0.45935887238717477</v>
      </c>
      <c r="AF589" s="6">
        <f>IF(AC589&lt;0,0,AC589)</f>
        <v>0.20792878578762941</v>
      </c>
      <c r="AG589" s="6">
        <f>IF(AD589&lt;0,0,AD589)</f>
        <v>6.0175983657082932E-2</v>
      </c>
      <c r="AH589" s="5">
        <f t="shared" si="18"/>
        <v>0</v>
      </c>
      <c r="AI589" s="6">
        <f t="shared" si="19"/>
        <v>0.26810476944471234</v>
      </c>
      <c r="AJ589" s="6">
        <f>(Table134[[#This Row],[Survived]]-AI589)^2</f>
        <v>7.1880167399002368E-2</v>
      </c>
    </row>
    <row r="590" spans="1:36" x14ac:dyDescent="0.2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Table134[[#This Row],[Age]]/$E$1</f>
        <v>0.4375</v>
      </c>
      <c r="J590" s="6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>
        <f>IF(Table134[[#This Row],[Sex]]="male",1,0)</f>
        <v>1</v>
      </c>
      <c r="P590">
        <v>1</v>
      </c>
      <c r="AC590" s="5">
        <f>SUMPRODUCT(Table13[[#This Row],[SibSp]:[Ones]],$R$4:$AA$4)</f>
        <v>-0.55481723257646642</v>
      </c>
      <c r="AD590" s="5">
        <f>SUMPRODUCT(Table13[[#This Row],[SibSp]:[Ones]],$R$5:$AA$5)</f>
        <v>0.63578287616947848</v>
      </c>
      <c r="AE590" s="5">
        <f>SUMPRODUCT(Table13[[#This Row],[SibSp]:[Ones]],$R$6:$AA$6)</f>
        <v>-1.9130235700531928</v>
      </c>
      <c r="AF590" s="6">
        <f>IF(AC590&lt;0,0,AC590)</f>
        <v>0</v>
      </c>
      <c r="AG590" s="6">
        <f>IF(AD590&lt;0,0,AD590)</f>
        <v>0.63578287616947848</v>
      </c>
      <c r="AH590" s="5">
        <f t="shared" si="18"/>
        <v>0</v>
      </c>
      <c r="AI590" s="6">
        <f t="shared" si="19"/>
        <v>0.63578287616947848</v>
      </c>
      <c r="AJ590" s="6">
        <f>(Table134[[#This Row],[Survived]]-AI590)^2</f>
        <v>0.13265411329137744</v>
      </c>
    </row>
    <row r="591" spans="1:36" x14ac:dyDescent="0.2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Table134[[#This Row],[Age]]/$E$1</f>
        <v>0.45</v>
      </c>
      <c r="J591" s="6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>
        <f>IF(Table134[[#This Row],[Sex]]="male",1,0)</f>
        <v>1</v>
      </c>
      <c r="P591">
        <v>1</v>
      </c>
      <c r="AC591" s="5">
        <f>SUMPRODUCT(Table13[[#This Row],[SibSp]:[Ones]],$R$4:$AA$4)</f>
        <v>-0.29842466051799416</v>
      </c>
      <c r="AD591" s="5">
        <f>SUMPRODUCT(Table13[[#This Row],[SibSp]:[Ones]],$R$5:$AA$5)</f>
        <v>0.35393163576733133</v>
      </c>
      <c r="AE591" s="5">
        <f>SUMPRODUCT(Table13[[#This Row],[SibSp]:[Ones]],$R$6:$AA$6)</f>
        <v>-1.1670778821139625</v>
      </c>
      <c r="AF591" s="6">
        <f>IF(AC591&lt;0,0,AC591)</f>
        <v>0</v>
      </c>
      <c r="AG591" s="6">
        <f>IF(AD591&lt;0,0,AD591)</f>
        <v>0.35393163576733133</v>
      </c>
      <c r="AH591" s="5">
        <f t="shared" si="18"/>
        <v>0</v>
      </c>
      <c r="AI591" s="6">
        <f t="shared" si="19"/>
        <v>0.35393163576733133</v>
      </c>
      <c r="AJ591" s="6">
        <f>(Table134[[#This Row],[Survived]]-AI591)^2</f>
        <v>0.12526760279693888</v>
      </c>
    </row>
    <row r="592" spans="1:36" x14ac:dyDescent="0.2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Table134[[#This Row],[Age]]/$E$1</f>
        <v>0.26250000000000001</v>
      </c>
      <c r="J592" s="6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>
        <f>IF(Table134[[#This Row],[Sex]]="male",1,0)</f>
        <v>0</v>
      </c>
      <c r="P592">
        <v>1</v>
      </c>
      <c r="AC592" s="5">
        <f>SUMPRODUCT(Table13[[#This Row],[SibSp]:[Ones]],$R$4:$AA$4)</f>
        <v>5.8370434852243955E-2</v>
      </c>
      <c r="AD592" s="5">
        <f>SUMPRODUCT(Table13[[#This Row],[SibSp]:[Ones]],$R$5:$AA$5)</f>
        <v>0.82842385113077088</v>
      </c>
      <c r="AE592" s="5">
        <f>SUMPRODUCT(Table13[[#This Row],[SibSp]:[Ones]],$R$6:$AA$6)</f>
        <v>-0.66305320399462842</v>
      </c>
      <c r="AF592" s="6">
        <f>IF(AC592&lt;0,0,AC592)</f>
        <v>5.8370434852243955E-2</v>
      </c>
      <c r="AG592" s="6">
        <f>IF(AD592&lt;0,0,AD592)</f>
        <v>0.82842385113077088</v>
      </c>
      <c r="AH592" s="5">
        <f t="shared" si="18"/>
        <v>0</v>
      </c>
      <c r="AI592" s="6">
        <f t="shared" si="19"/>
        <v>0.8867942859830148</v>
      </c>
      <c r="AJ592" s="6">
        <f>(Table134[[#This Row],[Survived]]-AI592)^2</f>
        <v>1.281553368609544E-2</v>
      </c>
    </row>
    <row r="593" spans="1:36" x14ac:dyDescent="0.2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Table134[[#This Row],[Age]]/$E$1</f>
        <v>0.3</v>
      </c>
      <c r="J593" s="6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>
        <f>IF(Table134[[#This Row],[Sex]]="male",1,0)</f>
        <v>1</v>
      </c>
      <c r="P593">
        <v>1</v>
      </c>
      <c r="AC593" s="5">
        <f>SUMPRODUCT(Table13[[#This Row],[SibSp]:[Ones]],$R$4:$AA$4)</f>
        <v>-0.59667945404109068</v>
      </c>
      <c r="AD593" s="5">
        <f>SUMPRODUCT(Table13[[#This Row],[SibSp]:[Ones]],$R$5:$AA$5)</f>
        <v>0.1104421064282779</v>
      </c>
      <c r="AE593" s="5">
        <f>SUMPRODUCT(Table13[[#This Row],[SibSp]:[Ones]],$R$6:$AA$6)</f>
        <v>-1.0833715404803939</v>
      </c>
      <c r="AF593" s="6">
        <f>IF(AC593&lt;0,0,AC593)</f>
        <v>0</v>
      </c>
      <c r="AG593" s="6">
        <f>IF(AD593&lt;0,0,AD593)</f>
        <v>0.1104421064282779</v>
      </c>
      <c r="AH593" s="5">
        <f t="shared" si="18"/>
        <v>0</v>
      </c>
      <c r="AI593" s="6">
        <f t="shared" si="19"/>
        <v>0.1104421064282779</v>
      </c>
      <c r="AJ593" s="6">
        <f>(Table134[[#This Row],[Survived]]-AI593)^2</f>
        <v>1.2197458872315062E-2</v>
      </c>
    </row>
    <row r="594" spans="1:36" x14ac:dyDescent="0.2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Table134[[#This Row],[Age]]/$E$1</f>
        <v>0.38750000000000001</v>
      </c>
      <c r="J594" s="6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>
        <f>IF(Table134[[#This Row],[Sex]]="male",1,0)</f>
        <v>1</v>
      </c>
      <c r="P594">
        <v>1</v>
      </c>
      <c r="AC594" s="5">
        <f>SUMPRODUCT(Table13[[#This Row],[SibSp]:[Ones]],$R$4:$AA$4)</f>
        <v>-0.53110063036393695</v>
      </c>
      <c r="AD594" s="5">
        <f>SUMPRODUCT(Table13[[#This Row],[SibSp]:[Ones]],$R$5:$AA$5)</f>
        <v>8.0540516507392024E-2</v>
      </c>
      <c r="AE594" s="5">
        <f>SUMPRODUCT(Table13[[#This Row],[SibSp]:[Ones]],$R$6:$AA$6)</f>
        <v>-1.0880326505929057</v>
      </c>
      <c r="AF594" s="6">
        <f>IF(AC594&lt;0,0,AC594)</f>
        <v>0</v>
      </c>
      <c r="AG594" s="6">
        <f>IF(AD594&lt;0,0,AD594)</f>
        <v>8.0540516507392024E-2</v>
      </c>
      <c r="AH594" s="5">
        <f t="shared" si="18"/>
        <v>0</v>
      </c>
      <c r="AI594" s="6">
        <f t="shared" si="19"/>
        <v>8.0540516507392024E-2</v>
      </c>
      <c r="AJ594" s="6">
        <f>(Table134[[#This Row],[Survived]]-AI594)^2</f>
        <v>0.84540574178449346</v>
      </c>
    </row>
    <row r="595" spans="1:36" x14ac:dyDescent="0.2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Table134[[#This Row],[Age]]/$E$1</f>
        <v>0.875</v>
      </c>
      <c r="J595" s="6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>
        <f>IF(Table134[[#This Row],[Sex]]="male",1,0)</f>
        <v>1</v>
      </c>
      <c r="P595">
        <v>1</v>
      </c>
      <c r="AC595" s="5">
        <f>SUMPRODUCT(Table13[[#This Row],[SibSp]:[Ones]],$R$4:$AA$4)</f>
        <v>-1.3414946093566985E-2</v>
      </c>
      <c r="AD595" s="5">
        <f>SUMPRODUCT(Table13[[#This Row],[SibSp]:[Ones]],$R$5:$AA$5)</f>
        <v>-5.2900178006649479E-2</v>
      </c>
      <c r="AE595" s="5">
        <f>SUMPRODUCT(Table13[[#This Row],[SibSp]:[Ones]],$R$6:$AA$6)</f>
        <v>-1.0545156433166094</v>
      </c>
      <c r="AF595" s="6">
        <f>IF(AC595&lt;0,0,AC595)</f>
        <v>0</v>
      </c>
      <c r="AG595" s="6">
        <f>IF(AD595&lt;0,0,AD595)</f>
        <v>0</v>
      </c>
      <c r="AH595" s="5">
        <f t="shared" si="18"/>
        <v>0</v>
      </c>
      <c r="AI595" s="6">
        <f t="shared" si="19"/>
        <v>0</v>
      </c>
      <c r="AJ595" s="6">
        <f>(Table134[[#This Row],[Survived]]-AI595)^2</f>
        <v>0</v>
      </c>
    </row>
    <row r="596" spans="1:36" x14ac:dyDescent="0.2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Table134[[#This Row],[Age]]/$E$1</f>
        <v>0.2</v>
      </c>
      <c r="J596" s="6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>
        <f>IF(Table134[[#This Row],[Sex]]="male",1,0)</f>
        <v>1</v>
      </c>
      <c r="P596">
        <v>1</v>
      </c>
      <c r="AC596" s="5">
        <f>SUMPRODUCT(Table13[[#This Row],[SibSp]:[Ones]],$R$4:$AA$4)</f>
        <v>-0.72846186094218279</v>
      </c>
      <c r="AD596" s="5">
        <f>SUMPRODUCT(Table13[[#This Row],[SibSp]:[Ones]],$R$5:$AA$5)</f>
        <v>0.23061579877096372</v>
      </c>
      <c r="AE596" s="5">
        <f>SUMPRODUCT(Table13[[#This Row],[SibSp]:[Ones]],$R$6:$AA$6)</f>
        <v>-1.0102340273854551</v>
      </c>
      <c r="AF596" s="6">
        <f>IF(AC596&lt;0,0,AC596)</f>
        <v>0</v>
      </c>
      <c r="AG596" s="6">
        <f>IF(AD596&lt;0,0,AD596)</f>
        <v>0.23061579877096372</v>
      </c>
      <c r="AH596" s="5">
        <f t="shared" si="18"/>
        <v>0</v>
      </c>
      <c r="AI596" s="6">
        <f t="shared" si="19"/>
        <v>0.23061579877096372</v>
      </c>
      <c r="AJ596" s="6">
        <f>(Table134[[#This Row],[Survived]]-AI596)^2</f>
        <v>5.318364664276963E-2</v>
      </c>
    </row>
    <row r="597" spans="1:36" x14ac:dyDescent="0.2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Table134[[#This Row],[Age]]/$E$1</f>
        <v>0.375</v>
      </c>
      <c r="J597" s="6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>
        <f>IF(Table134[[#This Row],[Sex]]="male",1,0)</f>
        <v>0</v>
      </c>
      <c r="P597">
        <v>1</v>
      </c>
      <c r="AC597" s="5">
        <f>SUMPRODUCT(Table13[[#This Row],[SibSp]:[Ones]],$R$4:$AA$4)</f>
        <v>0.62090864922478117</v>
      </c>
      <c r="AD597" s="5">
        <f>SUMPRODUCT(Table13[[#This Row],[SibSp]:[Ones]],$R$5:$AA$5)</f>
        <v>0.3060980079198915</v>
      </c>
      <c r="AE597" s="5">
        <f>SUMPRODUCT(Table13[[#This Row],[SibSp]:[Ones]],$R$6:$AA$6)</f>
        <v>-0.12336698101455841</v>
      </c>
      <c r="AF597" s="6">
        <f>IF(AC597&lt;0,0,AC597)</f>
        <v>0.62090864922478117</v>
      </c>
      <c r="AG597" s="6">
        <f>IF(AD597&lt;0,0,AD597)</f>
        <v>0.3060980079198915</v>
      </c>
      <c r="AH597" s="5">
        <f t="shared" si="18"/>
        <v>0</v>
      </c>
      <c r="AI597" s="6">
        <f t="shared" si="19"/>
        <v>0.92700665714467267</v>
      </c>
      <c r="AJ597" s="6">
        <f>(Table134[[#This Row],[Survived]]-AI597)^2</f>
        <v>5.3280281011953649E-3</v>
      </c>
    </row>
    <row r="598" spans="1:36" x14ac:dyDescent="0.2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Table134[[#This Row],[Age]]/$E$1</f>
        <v>0.23749999999999999</v>
      </c>
      <c r="J598" s="6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>
        <f>IF(Table134[[#This Row],[Sex]]="male",1,0)</f>
        <v>1</v>
      </c>
      <c r="P598">
        <v>1</v>
      </c>
      <c r="AC598" s="5">
        <f>SUMPRODUCT(Table13[[#This Row],[SibSp]:[Ones]],$R$4:$AA$4)</f>
        <v>-0.44318691086101314</v>
      </c>
      <c r="AD598" s="5">
        <f>SUMPRODUCT(Table13[[#This Row],[SibSp]:[Ones]],$R$5:$AA$5)</f>
        <v>0.54850354916054744</v>
      </c>
      <c r="AE598" s="5">
        <f>SUMPRODUCT(Table13[[#This Row],[SibSp]:[Ones]],$R$6:$AA$6)</f>
        <v>-1.045742014484679</v>
      </c>
      <c r="AF598" s="6">
        <f>IF(AC598&lt;0,0,AC598)</f>
        <v>0</v>
      </c>
      <c r="AG598" s="6">
        <f>IF(AD598&lt;0,0,AD598)</f>
        <v>0.54850354916054744</v>
      </c>
      <c r="AH598" s="5">
        <f t="shared" si="18"/>
        <v>0</v>
      </c>
      <c r="AI598" s="6">
        <f t="shared" si="19"/>
        <v>0.54850354916054744</v>
      </c>
      <c r="AJ598" s="6">
        <f>(Table134[[#This Row],[Survived]]-AI598)^2</f>
        <v>0.30085614344171707</v>
      </c>
    </row>
    <row r="599" spans="1:36" x14ac:dyDescent="0.2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Table134[[#This Row],[Age]]/$E$1</f>
        <v>0.38750000000000001</v>
      </c>
      <c r="J599" s="6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>
        <f>IF(Table134[[#This Row],[Sex]]="male",1,0)</f>
        <v>1</v>
      </c>
      <c r="P599">
        <v>1</v>
      </c>
      <c r="AC599" s="5">
        <f>SUMPRODUCT(Table13[[#This Row],[SibSp]:[Ones]],$R$4:$AA$4)</f>
        <v>-0.4700367930686894</v>
      </c>
      <c r="AD599" s="5">
        <f>SUMPRODUCT(Table13[[#This Row],[SibSp]:[Ones]],$R$5:$AA$5)</f>
        <v>4.6781639159220179E-2</v>
      </c>
      <c r="AE599" s="5">
        <f>SUMPRODUCT(Table13[[#This Row],[SibSp]:[Ones]],$R$6:$AA$6)</f>
        <v>-1.149341683912174</v>
      </c>
      <c r="AF599" s="6">
        <f>IF(AC599&lt;0,0,AC599)</f>
        <v>0</v>
      </c>
      <c r="AG599" s="6">
        <f>IF(AD599&lt;0,0,AD599)</f>
        <v>4.6781639159220179E-2</v>
      </c>
      <c r="AH599" s="5">
        <f t="shared" si="18"/>
        <v>0</v>
      </c>
      <c r="AI599" s="6">
        <f t="shared" si="19"/>
        <v>4.6781639159220179E-2</v>
      </c>
      <c r="AJ599" s="6">
        <f>(Table134[[#This Row],[Survived]]-AI599)^2</f>
        <v>2.188521762423483E-3</v>
      </c>
    </row>
    <row r="600" spans="1:36" x14ac:dyDescent="0.2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Table134[[#This Row],[Age]]/$E$1</f>
        <v>0.05</v>
      </c>
      <c r="J600" s="6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>
        <f>IF(Table134[[#This Row],[Sex]]="male",1,0)</f>
        <v>0</v>
      </c>
      <c r="P600">
        <v>1</v>
      </c>
      <c r="AC600" s="5">
        <f>SUMPRODUCT(Table13[[#This Row],[SibSp]:[Ones]],$R$4:$AA$4)</f>
        <v>0.33340968044426039</v>
      </c>
      <c r="AD600" s="5">
        <f>SUMPRODUCT(Table13[[#This Row],[SibSp]:[Ones]],$R$5:$AA$5)</f>
        <v>0.57930793032615013</v>
      </c>
      <c r="AE600" s="5">
        <f>SUMPRODUCT(Table13[[#This Row],[SibSp]:[Ones]],$R$6:$AA$6)</f>
        <v>5.3199055849640617E-2</v>
      </c>
      <c r="AF600" s="6">
        <f>IF(AC600&lt;0,0,AC600)</f>
        <v>0.33340968044426039</v>
      </c>
      <c r="AG600" s="6">
        <f>IF(AD600&lt;0,0,AD600)</f>
        <v>0.57930793032615013</v>
      </c>
      <c r="AH600" s="5">
        <f t="shared" si="18"/>
        <v>5.3199055849640617E-2</v>
      </c>
      <c r="AI600" s="6">
        <f t="shared" si="19"/>
        <v>0.96591666662005105</v>
      </c>
      <c r="AJ600" s="6">
        <f>(Table134[[#This Row],[Survived]]-AI600)^2</f>
        <v>1.1616736142887427E-3</v>
      </c>
    </row>
    <row r="601" spans="1:36" x14ac:dyDescent="0.2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Table134[[#This Row],[Age]]/$E$1</f>
        <v>7.4999999999999997E-2</v>
      </c>
      <c r="J601" s="6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>
        <f>IF(Table134[[#This Row],[Sex]]="male",1,0)</f>
        <v>1</v>
      </c>
      <c r="P601">
        <v>1</v>
      </c>
      <c r="AC601" s="5">
        <f>SUMPRODUCT(Table13[[#This Row],[SibSp]:[Ones]],$R$4:$AA$4)</f>
        <v>-0.83457589772232299</v>
      </c>
      <c r="AD601" s="5">
        <f>SUMPRODUCT(Table13[[#This Row],[SibSp]:[Ones]],$R$5:$AA$5)</f>
        <v>0.41636755837698447</v>
      </c>
      <c r="AE601" s="5">
        <f>SUMPRODUCT(Table13[[#This Row],[SibSp]:[Ones]],$R$6:$AA$6)</f>
        <v>-1.0480079835060119</v>
      </c>
      <c r="AF601" s="6">
        <f>IF(AC601&lt;0,0,AC601)</f>
        <v>0</v>
      </c>
      <c r="AG601" s="6">
        <f>IF(AD601&lt;0,0,AD601)</f>
        <v>0.41636755837698447</v>
      </c>
      <c r="AH601" s="5">
        <f t="shared" si="18"/>
        <v>0</v>
      </c>
      <c r="AI601" s="6">
        <f t="shared" si="19"/>
        <v>0.41636755837698447</v>
      </c>
      <c r="AJ601" s="6">
        <f>(Table134[[#This Row],[Survived]]-AI601)^2</f>
        <v>0.34062682691484264</v>
      </c>
    </row>
    <row r="602" spans="1:36" x14ac:dyDescent="0.2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Table134[[#This Row],[Age]]/$E$1</f>
        <v>0.41249999999999998</v>
      </c>
      <c r="J602" s="6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>
        <f>IF(Table134[[#This Row],[Sex]]="male",1,0)</f>
        <v>1</v>
      </c>
      <c r="P602">
        <v>1</v>
      </c>
      <c r="AC602" s="5">
        <f>SUMPRODUCT(Table13[[#This Row],[SibSp]:[Ones]],$R$4:$AA$4)</f>
        <v>-0.51945191870416252</v>
      </c>
      <c r="AD602" s="5">
        <f>SUMPRODUCT(Table13[[#This Row],[SibSp]:[Ones]],$R$5:$AA$5)</f>
        <v>6.1862874278090008E-2</v>
      </c>
      <c r="AE602" s="5">
        <f>SUMPRODUCT(Table13[[#This Row],[SibSp]:[Ones]],$R$6:$AA$6)</f>
        <v>-1.133174371709907</v>
      </c>
      <c r="AF602" s="6">
        <f>IF(AC602&lt;0,0,AC602)</f>
        <v>0</v>
      </c>
      <c r="AG602" s="6">
        <f>IF(AD602&lt;0,0,AD602)</f>
        <v>6.1862874278090008E-2</v>
      </c>
      <c r="AH602" s="5">
        <f t="shared" si="18"/>
        <v>0</v>
      </c>
      <c r="AI602" s="6">
        <f t="shared" si="19"/>
        <v>6.1862874278090008E-2</v>
      </c>
      <c r="AJ602" s="6">
        <f>(Table134[[#This Row],[Survived]]-AI602)^2</f>
        <v>3.8270152139467705E-3</v>
      </c>
    </row>
    <row r="603" spans="1:36" x14ac:dyDescent="0.2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Table134[[#This Row],[Age]]/$E$1</f>
        <v>0.28749999999999998</v>
      </c>
      <c r="J603" s="6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>
        <f>IF(Table134[[#This Row],[Sex]]="male",1,0)</f>
        <v>1</v>
      </c>
      <c r="P603">
        <v>1</v>
      </c>
      <c r="AC603" s="5">
        <f>SUMPRODUCT(Table13[[#This Row],[SibSp]:[Ones]],$R$4:$AA$4)</f>
        <v>-0.60752111696204747</v>
      </c>
      <c r="AD603" s="5">
        <f>SUMPRODUCT(Table13[[#This Row],[SibSp]:[Ones]],$R$5:$AA$5)</f>
        <v>0.17859876753333548</v>
      </c>
      <c r="AE603" s="5">
        <f>SUMPRODUCT(Table13[[#This Row],[SibSp]:[Ones]],$R$6:$AA$6)</f>
        <v>-1.0785176548690709</v>
      </c>
      <c r="AF603" s="6">
        <f>IF(AC603&lt;0,0,AC603)</f>
        <v>0</v>
      </c>
      <c r="AG603" s="6">
        <f>IF(AD603&lt;0,0,AD603)</f>
        <v>0.17859876753333548</v>
      </c>
      <c r="AH603" s="5">
        <f t="shared" si="18"/>
        <v>0</v>
      </c>
      <c r="AI603" s="6">
        <f t="shared" si="19"/>
        <v>0.17859876753333548</v>
      </c>
      <c r="AJ603" s="6">
        <f>(Table134[[#This Row],[Survived]]-AI603)^2</f>
        <v>3.189751976442641E-2</v>
      </c>
    </row>
    <row r="604" spans="1:36" x14ac:dyDescent="0.2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Table134[[#This Row],[Age]]/$E$1</f>
        <v>0.6</v>
      </c>
      <c r="J604" s="6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>
        <f>IF(Table134[[#This Row],[Sex]]="male",1,0)</f>
        <v>0</v>
      </c>
      <c r="P604">
        <v>1</v>
      </c>
      <c r="AC604" s="5">
        <f>SUMPRODUCT(Table13[[#This Row],[SibSp]:[Ones]],$R$4:$AA$4)</f>
        <v>0.66271431786255197</v>
      </c>
      <c r="AD604" s="5">
        <f>SUMPRODUCT(Table13[[#This Row],[SibSp]:[Ones]],$R$5:$AA$5)</f>
        <v>9.0006977164036828E-2</v>
      </c>
      <c r="AE604" s="5">
        <f>SUMPRODUCT(Table13[[#This Row],[SibSp]:[Ones]],$R$6:$AA$6)</f>
        <v>-0.13994359660377315</v>
      </c>
      <c r="AF604" s="6">
        <f>IF(AC604&lt;0,0,AC604)</f>
        <v>0.66271431786255197</v>
      </c>
      <c r="AG604" s="6">
        <f>IF(AD604&lt;0,0,AD604)</f>
        <v>9.0006977164036828E-2</v>
      </c>
      <c r="AH604" s="5">
        <f t="shared" si="18"/>
        <v>0</v>
      </c>
      <c r="AI604" s="6">
        <f t="shared" si="19"/>
        <v>0.7527212950265888</v>
      </c>
      <c r="AJ604" s="6">
        <f>(Table134[[#This Row],[Survived]]-AI604)^2</f>
        <v>6.1146757933327335E-2</v>
      </c>
    </row>
    <row r="605" spans="1:36" x14ac:dyDescent="0.2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Table134[[#This Row],[Age]]/$E$1</f>
        <v>8.3750000000000005E-3</v>
      </c>
      <c r="J605" s="6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>
        <f>IF(Table134[[#This Row],[Sex]]="male",1,0)</f>
        <v>1</v>
      </c>
      <c r="P605">
        <v>1</v>
      </c>
      <c r="AC605" s="5">
        <f>SUMPRODUCT(Table13[[#This Row],[SibSp]:[Ones]],$R$4:$AA$4)</f>
        <v>-0.42229066402575355</v>
      </c>
      <c r="AD605" s="5">
        <f>SUMPRODUCT(Table13[[#This Row],[SibSp]:[Ones]],$R$5:$AA$5)</f>
        <v>0.42883021733385496</v>
      </c>
      <c r="AE605" s="5">
        <f>SUMPRODUCT(Table13[[#This Row],[SibSp]:[Ones]],$R$6:$AA$6)</f>
        <v>-0.30392469126021288</v>
      </c>
      <c r="AF605" s="6">
        <f>IF(AC605&lt;0,0,AC605)</f>
        <v>0</v>
      </c>
      <c r="AG605" s="6">
        <f>IF(AD605&lt;0,0,AD605)</f>
        <v>0.42883021733385496</v>
      </c>
      <c r="AH605" s="5">
        <f t="shared" si="18"/>
        <v>0</v>
      </c>
      <c r="AI605" s="6">
        <f t="shared" si="19"/>
        <v>0.42883021733385496</v>
      </c>
      <c r="AJ605" s="6">
        <f>(Table134[[#This Row],[Survived]]-AI605)^2</f>
        <v>0.32623492063089138</v>
      </c>
    </row>
    <row r="606" spans="1:36" x14ac:dyDescent="0.2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Table134[[#This Row],[Age]]/$E$1</f>
        <v>0.35</v>
      </c>
      <c r="J606" s="6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>
        <f>IF(Table134[[#This Row],[Sex]]="male",1,0)</f>
        <v>1</v>
      </c>
      <c r="P606">
        <v>1</v>
      </c>
      <c r="AC606" s="5">
        <f>SUMPRODUCT(Table13[[#This Row],[SibSp]:[Ones]],$R$4:$AA$4)</f>
        <v>-0.55914256560730002</v>
      </c>
      <c r="AD606" s="5">
        <f>SUMPRODUCT(Table13[[#This Row],[SibSp]:[Ones]],$R$5:$AA$5)</f>
        <v>0.11683035017640053</v>
      </c>
      <c r="AE606" s="5">
        <f>SUMPRODUCT(Table13[[#This Row],[SibSp]:[Ones]],$R$6:$AA$6)</f>
        <v>-1.0809331787665915</v>
      </c>
      <c r="AF606" s="6">
        <f>IF(AC606&lt;0,0,AC606)</f>
        <v>0</v>
      </c>
      <c r="AG606" s="6">
        <f>IF(AD606&lt;0,0,AD606)</f>
        <v>0.11683035017640053</v>
      </c>
      <c r="AH606" s="5">
        <f t="shared" si="18"/>
        <v>0</v>
      </c>
      <c r="AI606" s="6">
        <f t="shared" si="19"/>
        <v>0.11683035017640053</v>
      </c>
      <c r="AJ606" s="6">
        <f>(Table134[[#This Row],[Survived]]-AI606)^2</f>
        <v>1.3649330722340373E-2</v>
      </c>
    </row>
    <row r="607" spans="1:36" x14ac:dyDescent="0.2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Table134[[#This Row],[Age]]/$E$1</f>
        <v>0.22500000000000001</v>
      </c>
      <c r="J607" s="6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>
        <f>IF(Table134[[#This Row],[Sex]]="male",1,0)</f>
        <v>1</v>
      </c>
      <c r="P607">
        <v>1</v>
      </c>
      <c r="AC607" s="5">
        <f>SUMPRODUCT(Table13[[#This Row],[SibSp]:[Ones]],$R$4:$AA$4)</f>
        <v>-0.2327113896086575</v>
      </c>
      <c r="AD607" s="5">
        <f>SUMPRODUCT(Table13[[#This Row],[SibSp]:[Ones]],$R$5:$AA$5)</f>
        <v>0.27371050206724484</v>
      </c>
      <c r="AE607" s="5">
        <f>SUMPRODUCT(Table13[[#This Row],[SibSp]:[Ones]],$R$6:$AA$6)</f>
        <v>-0.55677250399893286</v>
      </c>
      <c r="AF607" s="6">
        <f>IF(AC607&lt;0,0,AC607)</f>
        <v>0</v>
      </c>
      <c r="AG607" s="6">
        <f>IF(AD607&lt;0,0,AD607)</f>
        <v>0.27371050206724484</v>
      </c>
      <c r="AH607" s="5">
        <f t="shared" si="18"/>
        <v>0</v>
      </c>
      <c r="AI607" s="6">
        <f t="shared" si="19"/>
        <v>0.27371050206724484</v>
      </c>
      <c r="AJ607" s="6">
        <f>(Table134[[#This Row],[Survived]]-AI607)^2</f>
        <v>7.4917438941903239E-2</v>
      </c>
    </row>
    <row r="608" spans="1:36" x14ac:dyDescent="0.2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Table134[[#This Row],[Age]]/$E$1</f>
        <v>0.42499999999999999</v>
      </c>
      <c r="J608" s="6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>
        <f>IF(Table134[[#This Row],[Sex]]="male",1,0)</f>
        <v>1</v>
      </c>
      <c r="P608">
        <v>1</v>
      </c>
      <c r="AC608" s="5">
        <f>SUMPRODUCT(Table13[[#This Row],[SibSp]:[Ones]],$R$4:$AA$4)</f>
        <v>-0.50302763531315442</v>
      </c>
      <c r="AD608" s="5">
        <f>SUMPRODUCT(Table13[[#This Row],[SibSp]:[Ones]],$R$5:$AA$5)</f>
        <v>4.4226369042904667E-2</v>
      </c>
      <c r="AE608" s="5">
        <f>SUMPRODUCT(Table13[[#This Row],[SibSp]:[Ones]],$R$6:$AA$6)</f>
        <v>-1.0949539925038025</v>
      </c>
      <c r="AF608" s="6">
        <f>IF(AC608&lt;0,0,AC608)</f>
        <v>0</v>
      </c>
      <c r="AG608" s="6">
        <f>IF(AD608&lt;0,0,AD608)</f>
        <v>4.4226369042904667E-2</v>
      </c>
      <c r="AH608" s="5">
        <f t="shared" si="18"/>
        <v>0</v>
      </c>
      <c r="AI608" s="6">
        <f t="shared" si="19"/>
        <v>4.4226369042904667E-2</v>
      </c>
      <c r="AJ608" s="6">
        <f>(Table134[[#This Row],[Survived]]-AI608)^2</f>
        <v>1.9559717187191965E-3</v>
      </c>
    </row>
    <row r="609" spans="1:36" x14ac:dyDescent="0.2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Table134[[#This Row],[Age]]/$E$1</f>
        <v>0.41249999999999998</v>
      </c>
      <c r="J609" s="6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>
        <f>IF(Table134[[#This Row],[Sex]]="male",1,0)</f>
        <v>0</v>
      </c>
      <c r="P609">
        <v>1</v>
      </c>
      <c r="AC609" s="5">
        <f>SUMPRODUCT(Table13[[#This Row],[SibSp]:[Ones]],$R$4:$AA$4)</f>
        <v>0.38122588292295995</v>
      </c>
      <c r="AD609" s="5">
        <f>SUMPRODUCT(Table13[[#This Row],[SibSp]:[Ones]],$R$5:$AA$5)</f>
        <v>0.64908595334874641</v>
      </c>
      <c r="AE609" s="5">
        <f>SUMPRODUCT(Table13[[#This Row],[SibSp]:[Ones]],$R$6:$AA$6)</f>
        <v>-0.88073205837942903</v>
      </c>
      <c r="AF609" s="6">
        <f>IF(AC609&lt;0,0,AC609)</f>
        <v>0.38122588292295995</v>
      </c>
      <c r="AG609" s="6">
        <f>IF(AD609&lt;0,0,AD609)</f>
        <v>0.64908595334874641</v>
      </c>
      <c r="AH609" s="5">
        <f t="shared" si="18"/>
        <v>0</v>
      </c>
      <c r="AI609" s="6">
        <f t="shared" si="19"/>
        <v>1.0303118362717063</v>
      </c>
      <c r="AJ609" s="6">
        <f>(Table134[[#This Row],[Survived]]-AI609)^2</f>
        <v>9.1880741816273003E-4</v>
      </c>
    </row>
    <row r="610" spans="1:36" x14ac:dyDescent="0.2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Table134[[#This Row],[Age]]/$E$1</f>
        <v>0.51249999999999996</v>
      </c>
      <c r="J610" s="6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>
        <f>IF(Table134[[#This Row],[Sex]]="male",1,0)</f>
        <v>1</v>
      </c>
      <c r="P610">
        <v>1</v>
      </c>
      <c r="AC610" s="5">
        <f>SUMPRODUCT(Table13[[#This Row],[SibSp]:[Ones]],$R$4:$AA$4)</f>
        <v>-0.43105565627441977</v>
      </c>
      <c r="AD610" s="5">
        <f>SUMPRODUCT(Table13[[#This Row],[SibSp]:[Ones]],$R$5:$AA$5)</f>
        <v>-4.5570082789590294E-2</v>
      </c>
      <c r="AE610" s="5">
        <f>SUMPRODUCT(Table13[[#This Row],[SibSp]:[Ones]],$R$6:$AA$6)</f>
        <v>-1.0740075527939688</v>
      </c>
      <c r="AF610" s="6">
        <f>IF(AC610&lt;0,0,AC610)</f>
        <v>0</v>
      </c>
      <c r="AG610" s="6">
        <f>IF(AD610&lt;0,0,AD610)</f>
        <v>0</v>
      </c>
      <c r="AH610" s="5">
        <f t="shared" si="18"/>
        <v>0</v>
      </c>
      <c r="AI610" s="6">
        <f t="shared" si="19"/>
        <v>0</v>
      </c>
      <c r="AJ610" s="6">
        <f>(Table134[[#This Row],[Survived]]-AI610)^2</f>
        <v>0</v>
      </c>
    </row>
    <row r="611" spans="1:36" x14ac:dyDescent="0.2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Table134[[#This Row],[Age]]/$E$1</f>
        <v>0.25</v>
      </c>
      <c r="J611" s="6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>
        <f>IF(Table134[[#This Row],[Sex]]="male",1,0)</f>
        <v>1</v>
      </c>
      <c r="P611">
        <v>1</v>
      </c>
      <c r="AC611" s="5">
        <f>SUMPRODUCT(Table13[[#This Row],[SibSp]:[Ones]],$R$4:$AA$4)</f>
        <v>-0.76225497979851387</v>
      </c>
      <c r="AD611" s="5">
        <f>SUMPRODUCT(Table13[[#This Row],[SibSp]:[Ones]],$R$5:$AA$5)</f>
        <v>0.33553968769657794</v>
      </c>
      <c r="AE611" s="5">
        <f>SUMPRODUCT(Table13[[#This Row],[SibSp]:[Ones]],$R$6:$AA$6)</f>
        <v>-1.1405541505375829</v>
      </c>
      <c r="AF611" s="6">
        <f>IF(AC611&lt;0,0,AC611)</f>
        <v>0</v>
      </c>
      <c r="AG611" s="6">
        <f>IF(AD611&lt;0,0,AD611)</f>
        <v>0.33553968769657794</v>
      </c>
      <c r="AH611" s="5">
        <f t="shared" si="18"/>
        <v>0</v>
      </c>
      <c r="AI611" s="6">
        <f t="shared" si="19"/>
        <v>0.33553968769657794</v>
      </c>
      <c r="AJ611" s="6">
        <f>(Table134[[#This Row],[Survived]]-AI611)^2</f>
        <v>0.44150750662636118</v>
      </c>
    </row>
    <row r="612" spans="1:36" x14ac:dyDescent="0.2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Table134[[#This Row],[Age]]/$E$1</f>
        <v>0.45</v>
      </c>
      <c r="J612" s="6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>
        <f>IF(Table134[[#This Row],[Sex]]="male",1,0)</f>
        <v>0</v>
      </c>
      <c r="P612">
        <v>1</v>
      </c>
      <c r="AC612" s="5">
        <f>SUMPRODUCT(Table13[[#This Row],[SibSp]:[Ones]],$R$4:$AA$4)</f>
        <v>0.33601453519869934</v>
      </c>
      <c r="AD612" s="5">
        <f>SUMPRODUCT(Table13[[#This Row],[SibSp]:[Ones]],$R$5:$AA$5)</f>
        <v>0.57280457156754461</v>
      </c>
      <c r="AE612" s="5">
        <f>SUMPRODUCT(Table13[[#This Row],[SibSp]:[Ones]],$R$6:$AA$6)</f>
        <v>-0.55674812263094742</v>
      </c>
      <c r="AF612" s="6">
        <f>IF(AC612&lt;0,0,AC612)</f>
        <v>0.33601453519869934</v>
      </c>
      <c r="AG612" s="6">
        <f>IF(AD612&lt;0,0,AD612)</f>
        <v>0.57280457156754461</v>
      </c>
      <c r="AH612" s="5">
        <f t="shared" si="18"/>
        <v>0</v>
      </c>
      <c r="AI612" s="6">
        <f t="shared" si="19"/>
        <v>0.90881910676624389</v>
      </c>
      <c r="AJ612" s="6">
        <f>(Table134[[#This Row],[Survived]]-AI612)^2</f>
        <v>8.3139552909056308E-3</v>
      </c>
    </row>
    <row r="613" spans="1:36" x14ac:dyDescent="0.2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Table134[[#This Row],[Age]]/$E$1</f>
        <v>0.2</v>
      </c>
      <c r="J613" s="6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>
        <f>IF(Table134[[#This Row],[Sex]]="male",1,0)</f>
        <v>1</v>
      </c>
      <c r="P613">
        <v>1</v>
      </c>
      <c r="AC613" s="5">
        <f>SUMPRODUCT(Table13[[#This Row],[SibSp]:[Ones]],$R$4:$AA$4)</f>
        <v>-0.67389079268615393</v>
      </c>
      <c r="AD613" s="5">
        <f>SUMPRODUCT(Table13[[#This Row],[SibSp]:[Ones]],$R$5:$AA$5)</f>
        <v>0.26400970418337655</v>
      </c>
      <c r="AE613" s="5">
        <f>SUMPRODUCT(Table13[[#This Row],[SibSp]:[Ones]],$R$6:$AA$6)</f>
        <v>-1.0673345387805444</v>
      </c>
      <c r="AF613" s="6">
        <f>IF(AC613&lt;0,0,AC613)</f>
        <v>0</v>
      </c>
      <c r="AG613" s="6">
        <f>IF(AD613&lt;0,0,AD613)</f>
        <v>0.26400970418337655</v>
      </c>
      <c r="AH613" s="5">
        <f t="shared" si="18"/>
        <v>0</v>
      </c>
      <c r="AI613" s="6">
        <f t="shared" si="19"/>
        <v>0.26400970418337655</v>
      </c>
      <c r="AJ613" s="6">
        <f>(Table134[[#This Row],[Survived]]-AI613)^2</f>
        <v>6.9701123902993989E-2</v>
      </c>
    </row>
    <row r="614" spans="1:36" x14ac:dyDescent="0.2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Table134[[#This Row],[Age]]/$E$1</f>
        <v>0.63749999999999996</v>
      </c>
      <c r="J614" s="6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>
        <f>IF(Table134[[#This Row],[Sex]]="male",1,0)</f>
        <v>0</v>
      </c>
      <c r="P614">
        <v>1</v>
      </c>
      <c r="AC614" s="5">
        <f>SUMPRODUCT(Table13[[#This Row],[SibSp]:[Ones]],$R$4:$AA$4)</f>
        <v>0.58965346808618957</v>
      </c>
      <c r="AD614" s="5">
        <f>SUMPRODUCT(Table13[[#This Row],[SibSp]:[Ones]],$R$5:$AA$5)</f>
        <v>0.34500670536904021</v>
      </c>
      <c r="AE614" s="5">
        <f>SUMPRODUCT(Table13[[#This Row],[SibSp]:[Ones]],$R$6:$AA$6)</f>
        <v>-0.70397478814671544</v>
      </c>
      <c r="AF614" s="6">
        <f>IF(AC614&lt;0,0,AC614)</f>
        <v>0.58965346808618957</v>
      </c>
      <c r="AG614" s="6">
        <f>IF(AD614&lt;0,0,AD614)</f>
        <v>0.34500670536904021</v>
      </c>
      <c r="AH614" s="5">
        <f t="shared" si="18"/>
        <v>0</v>
      </c>
      <c r="AI614" s="6">
        <f t="shared" si="19"/>
        <v>0.93466017345522978</v>
      </c>
      <c r="AJ614" s="6">
        <f>(Table134[[#This Row],[Survived]]-AI614)^2</f>
        <v>4.2692929329006587E-3</v>
      </c>
    </row>
    <row r="615" spans="1:36" x14ac:dyDescent="0.2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Table134[[#This Row],[Age]]/$E$1</f>
        <v>0.38124999999999998</v>
      </c>
      <c r="J615" s="6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>
        <f>IF(Table134[[#This Row],[Sex]]="male",1,0)</f>
        <v>0</v>
      </c>
      <c r="P615">
        <v>1</v>
      </c>
      <c r="AC615" s="5">
        <f>SUMPRODUCT(Table13[[#This Row],[SibSp]:[Ones]],$R$4:$AA$4)</f>
        <v>0.2691660118173555</v>
      </c>
      <c r="AD615" s="5">
        <f>SUMPRODUCT(Table13[[#This Row],[SibSp]:[Ones]],$R$5:$AA$5)</f>
        <v>0.22847913667071718</v>
      </c>
      <c r="AE615" s="5">
        <f>SUMPRODUCT(Table13[[#This Row],[SibSp]:[Ones]],$R$6:$AA$6)</f>
        <v>-0.67245230424483848</v>
      </c>
      <c r="AF615" s="6">
        <f>IF(AC615&lt;0,0,AC615)</f>
        <v>0.2691660118173555</v>
      </c>
      <c r="AG615" s="6">
        <f>IF(AD615&lt;0,0,AD615)</f>
        <v>0.22847913667071718</v>
      </c>
      <c r="AH615" s="5">
        <f t="shared" si="18"/>
        <v>0</v>
      </c>
      <c r="AI615" s="6">
        <f t="shared" si="19"/>
        <v>0.49764514848807267</v>
      </c>
      <c r="AJ615" s="6">
        <f>(Table134[[#This Row],[Survived]]-AI615)^2</f>
        <v>0.24765069381371591</v>
      </c>
    </row>
    <row r="616" spans="1:36" x14ac:dyDescent="0.2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Table134[[#This Row],[Age]]/$E$1</f>
        <v>0.4</v>
      </c>
      <c r="J616" s="6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>
        <f>IF(Table134[[#This Row],[Sex]]="male",1,0)</f>
        <v>1</v>
      </c>
      <c r="P616">
        <v>1</v>
      </c>
      <c r="AC616" s="5">
        <f>SUMPRODUCT(Table13[[#This Row],[SibSp]:[Ones]],$R$4:$AA$4)</f>
        <v>-0.52373595114565619</v>
      </c>
      <c r="AD616" s="5">
        <f>SUMPRODUCT(Table13[[#This Row],[SibSp]:[Ones]],$R$5:$AA$5)</f>
        <v>6.9995921405450745E-2</v>
      </c>
      <c r="AE616" s="5">
        <f>SUMPRODUCT(Table13[[#This Row],[SibSp]:[Ones]],$R$6:$AA$6)</f>
        <v>-1.1017696613086665</v>
      </c>
      <c r="AF616" s="6">
        <f>IF(AC616&lt;0,0,AC616)</f>
        <v>0</v>
      </c>
      <c r="AG616" s="6">
        <f>IF(AD616&lt;0,0,AD616)</f>
        <v>6.9995921405450745E-2</v>
      </c>
      <c r="AH616" s="5">
        <f t="shared" si="18"/>
        <v>0</v>
      </c>
      <c r="AI616" s="6">
        <f t="shared" si="19"/>
        <v>6.9995921405450745E-2</v>
      </c>
      <c r="AJ616" s="6">
        <f>(Table134[[#This Row],[Survived]]-AI616)^2</f>
        <v>4.8994290133980382E-3</v>
      </c>
    </row>
    <row r="617" spans="1:36" x14ac:dyDescent="0.2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Table134[[#This Row],[Age]]/$E$1</f>
        <v>0.3</v>
      </c>
      <c r="J617" s="6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>
        <f>IF(Table134[[#This Row],[Sex]]="male",1,0)</f>
        <v>1</v>
      </c>
      <c r="P617">
        <v>1</v>
      </c>
      <c r="AC617" s="5">
        <f>SUMPRODUCT(Table13[[#This Row],[SibSp]:[Ones]],$R$4:$AA$4)</f>
        <v>-0.60559497016274566</v>
      </c>
      <c r="AD617" s="5">
        <f>SUMPRODUCT(Table13[[#This Row],[SibSp]:[Ones]],$R$5:$AA$5)</f>
        <v>0.17231148681696529</v>
      </c>
      <c r="AE617" s="5">
        <f>SUMPRODUCT(Table13[[#This Row],[SibSp]:[Ones]],$R$6:$AA$6)</f>
        <v>-1.1234449851736541</v>
      </c>
      <c r="AF617" s="6">
        <f>IF(AC617&lt;0,0,AC617)</f>
        <v>0</v>
      </c>
      <c r="AG617" s="6">
        <f>IF(AD617&lt;0,0,AD617)</f>
        <v>0.17231148681696529</v>
      </c>
      <c r="AH617" s="5">
        <f t="shared" si="18"/>
        <v>0</v>
      </c>
      <c r="AI617" s="6">
        <f t="shared" si="19"/>
        <v>0.17231148681696529</v>
      </c>
      <c r="AJ617" s="6">
        <f>(Table134[[#This Row],[Survived]]-AI617)^2</f>
        <v>2.9691248489073202E-2</v>
      </c>
    </row>
    <row r="618" spans="1:36" x14ac:dyDescent="0.2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Table134[[#This Row],[Age]]/$E$1</f>
        <v>0.6</v>
      </c>
      <c r="J618" s="6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>
        <f>IF(Table134[[#This Row],[Sex]]="male",1,0)</f>
        <v>1</v>
      </c>
      <c r="P618">
        <v>1</v>
      </c>
      <c r="AC618" s="5">
        <f>SUMPRODUCT(Table13[[#This Row],[SibSp]:[Ones]],$R$4:$AA$4)</f>
        <v>-0.36801871729348695</v>
      </c>
      <c r="AD618" s="5">
        <f>SUMPRODUCT(Table13[[#This Row],[SibSp]:[Ones]],$R$5:$AA$5)</f>
        <v>-0.12837213399279268</v>
      </c>
      <c r="AE618" s="5">
        <f>SUMPRODUCT(Table13[[#This Row],[SibSp]:[Ones]],$R$6:$AA$6)</f>
        <v>-1.1043041201073593</v>
      </c>
      <c r="AF618" s="6">
        <f>IF(AC618&lt;0,0,AC618)</f>
        <v>0</v>
      </c>
      <c r="AG618" s="6">
        <f>IF(AD618&lt;0,0,AD618)</f>
        <v>0</v>
      </c>
      <c r="AH618" s="5">
        <f t="shared" si="18"/>
        <v>0</v>
      </c>
      <c r="AI618" s="6">
        <f t="shared" si="19"/>
        <v>0</v>
      </c>
      <c r="AJ618" s="6">
        <f>(Table134[[#This Row],[Survived]]-AI618)^2</f>
        <v>0</v>
      </c>
    </row>
    <row r="619" spans="1:36" x14ac:dyDescent="0.2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Table134[[#This Row],[Age]]/$E$1</f>
        <v>0.71250000000000002</v>
      </c>
      <c r="J619" s="6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>
        <f>IF(Table134[[#This Row],[Sex]]="male",1,0)</f>
        <v>0</v>
      </c>
      <c r="P619">
        <v>1</v>
      </c>
      <c r="AC619" s="5">
        <f>SUMPRODUCT(Table13[[#This Row],[SibSp]:[Ones]],$R$4:$AA$4)</f>
        <v>0.88840864883595216</v>
      </c>
      <c r="AD619" s="5">
        <f>SUMPRODUCT(Table13[[#This Row],[SibSp]:[Ones]],$R$5:$AA$5)</f>
        <v>-3.2348539398360354E-2</v>
      </c>
      <c r="AE619" s="5">
        <f>SUMPRODUCT(Table13[[#This Row],[SibSp]:[Ones]],$R$6:$AA$6)</f>
        <v>-0.10053328251206801</v>
      </c>
      <c r="AF619" s="6">
        <f>IF(AC619&lt;0,0,AC619)</f>
        <v>0.88840864883595216</v>
      </c>
      <c r="AG619" s="6">
        <f>IF(AD619&lt;0,0,AD619)</f>
        <v>0</v>
      </c>
      <c r="AH619" s="5">
        <f t="shared" si="18"/>
        <v>0</v>
      </c>
      <c r="AI619" s="6">
        <f t="shared" si="19"/>
        <v>0.88840864883595216</v>
      </c>
      <c r="AJ619" s="6">
        <f>(Table134[[#This Row],[Survived]]-AI619)^2</f>
        <v>0.78926992732652212</v>
      </c>
    </row>
    <row r="620" spans="1:36" x14ac:dyDescent="0.2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Table134[[#This Row],[Age]]/$E$1</f>
        <v>0.67500000000000004</v>
      </c>
      <c r="J620" s="6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>
        <f>IF(Table134[[#This Row],[Sex]]="male",1,0)</f>
        <v>0</v>
      </c>
      <c r="P620">
        <v>1</v>
      </c>
      <c r="AC620" s="5">
        <f>SUMPRODUCT(Table13[[#This Row],[SibSp]:[Ones]],$R$4:$AA$4)</f>
        <v>0.72159917304039856</v>
      </c>
      <c r="AD620" s="5">
        <f>SUMPRODUCT(Table13[[#This Row],[SibSp]:[Ones]],$R$5:$AA$5)</f>
        <v>-5.9875046435015067E-3</v>
      </c>
      <c r="AE620" s="5">
        <f>SUMPRODUCT(Table13[[#This Row],[SibSp]:[Ones]],$R$6:$AA$6)</f>
        <v>0.24304783241507749</v>
      </c>
      <c r="AF620" s="6">
        <f>IF(AC620&lt;0,0,AC620)</f>
        <v>0.72159917304039856</v>
      </c>
      <c r="AG620" s="6">
        <f>IF(AD620&lt;0,0,AD620)</f>
        <v>0</v>
      </c>
      <c r="AH620" s="5">
        <f t="shared" si="18"/>
        <v>0.24304783241507749</v>
      </c>
      <c r="AI620" s="6">
        <f t="shared" si="19"/>
        <v>0.9646470054554761</v>
      </c>
      <c r="AJ620" s="6">
        <f>(Table134[[#This Row],[Survived]]-AI620)^2</f>
        <v>1.2498342232651364E-3</v>
      </c>
    </row>
    <row r="621" spans="1:36" x14ac:dyDescent="0.2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Table134[[#This Row],[Age]]/$E$1</f>
        <v>0.22500000000000001</v>
      </c>
      <c r="J621" s="6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>
        <f>IF(Table134[[#This Row],[Sex]]="male",1,0)</f>
        <v>1</v>
      </c>
      <c r="P621">
        <v>1</v>
      </c>
      <c r="AC621" s="5">
        <f>SUMPRODUCT(Table13[[#This Row],[SibSp]:[Ones]],$R$4:$AA$4)</f>
        <v>-0.65461632961242555</v>
      </c>
      <c r="AD621" s="5">
        <f>SUMPRODUCT(Table13[[#This Row],[SibSp]:[Ones]],$R$5:$AA$5)</f>
        <v>0.23936257998829247</v>
      </c>
      <c r="AE621" s="5">
        <f>SUMPRODUCT(Table13[[#This Row],[SibSp]:[Ones]],$R$6:$AA$6)</f>
        <v>-1.0687421041763983</v>
      </c>
      <c r="AF621" s="6">
        <f>IF(AC621&lt;0,0,AC621)</f>
        <v>0</v>
      </c>
      <c r="AG621" s="6">
        <f>IF(AD621&lt;0,0,AD621)</f>
        <v>0.23936257998829247</v>
      </c>
      <c r="AH621" s="5">
        <f t="shared" si="18"/>
        <v>0</v>
      </c>
      <c r="AI621" s="6">
        <f t="shared" si="19"/>
        <v>0.23936257998829247</v>
      </c>
      <c r="AJ621" s="6">
        <f>(Table134[[#This Row],[Survived]]-AI621)^2</f>
        <v>5.7294444698651713E-2</v>
      </c>
    </row>
    <row r="622" spans="1:36" x14ac:dyDescent="0.2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Table134[[#This Row],[Age]]/$E$1</f>
        <v>6.25E-2</v>
      </c>
      <c r="J622" s="6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>
        <f>IF(Table134[[#This Row],[Sex]]="male",1,0)</f>
        <v>0</v>
      </c>
      <c r="P622">
        <v>1</v>
      </c>
      <c r="AC622" s="5">
        <f>SUMPRODUCT(Table13[[#This Row],[SibSp]:[Ones]],$R$4:$AA$4)</f>
        <v>-5.4967310163759789E-2</v>
      </c>
      <c r="AD622" s="5">
        <f>SUMPRODUCT(Table13[[#This Row],[SibSp]:[Ones]],$R$5:$AA$5)</f>
        <v>0.59004710590636877</v>
      </c>
      <c r="AE622" s="5">
        <f>SUMPRODUCT(Table13[[#This Row],[SibSp]:[Ones]],$R$6:$AA$6)</f>
        <v>-0.69252854435897204</v>
      </c>
      <c r="AF622" s="6">
        <f>IF(AC622&lt;0,0,AC622)</f>
        <v>0</v>
      </c>
      <c r="AG622" s="6">
        <f>IF(AD622&lt;0,0,AD622)</f>
        <v>0.59004710590636877</v>
      </c>
      <c r="AH622" s="5">
        <f t="shared" si="18"/>
        <v>0</v>
      </c>
      <c r="AI622" s="6">
        <f t="shared" si="19"/>
        <v>0.59004710590636877</v>
      </c>
      <c r="AJ622" s="6">
        <f>(Table134[[#This Row],[Survived]]-AI622)^2</f>
        <v>0.16806137537574403</v>
      </c>
    </row>
    <row r="623" spans="1:36" x14ac:dyDescent="0.2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Table134[[#This Row],[Age]]/$E$1</f>
        <v>0.53749999999999998</v>
      </c>
      <c r="J623" s="6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>
        <f>IF(Table134[[#This Row],[Sex]]="male",1,0)</f>
        <v>0</v>
      </c>
      <c r="P623">
        <v>1</v>
      </c>
      <c r="AC623" s="5">
        <f>SUMPRODUCT(Table13[[#This Row],[SibSp]:[Ones]],$R$4:$AA$4)</f>
        <v>0.39086819585108662</v>
      </c>
      <c r="AD623" s="5">
        <f>SUMPRODUCT(Table13[[#This Row],[SibSp]:[Ones]],$R$5:$AA$5)</f>
        <v>0.57252088838716375</v>
      </c>
      <c r="AE623" s="5">
        <f>SUMPRODUCT(Table13[[#This Row],[SibSp]:[Ones]],$R$6:$AA$6)</f>
        <v>-1.0040452579668513</v>
      </c>
      <c r="AF623" s="6">
        <f>IF(AC623&lt;0,0,AC623)</f>
        <v>0.39086819585108662</v>
      </c>
      <c r="AG623" s="6">
        <f>IF(AD623&lt;0,0,AD623)</f>
        <v>0.57252088838716375</v>
      </c>
      <c r="AH623" s="5">
        <f t="shared" si="18"/>
        <v>0</v>
      </c>
      <c r="AI623" s="6">
        <f t="shared" si="19"/>
        <v>0.96338908423825043</v>
      </c>
      <c r="AJ623" s="6">
        <f>(Table134[[#This Row],[Survived]]-AI623)^2</f>
        <v>1.3403591529139234E-3</v>
      </c>
    </row>
    <row r="624" spans="1:36" x14ac:dyDescent="0.2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Table134[[#This Row],[Age]]/$E$1</f>
        <v>0.16250000000000001</v>
      </c>
      <c r="J624" s="6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>
        <f>IF(Table134[[#This Row],[Sex]]="male",1,0)</f>
        <v>0</v>
      </c>
      <c r="P624">
        <v>1</v>
      </c>
      <c r="AC624" s="5">
        <f>SUMPRODUCT(Table13[[#This Row],[SibSp]:[Ones]],$R$4:$AA$4)</f>
        <v>-8.5266600965890102E-2</v>
      </c>
      <c r="AD624" s="5">
        <f>SUMPRODUCT(Table13[[#This Row],[SibSp]:[Ones]],$R$5:$AA$5)</f>
        <v>0.59700562759726261</v>
      </c>
      <c r="AE624" s="5">
        <f>SUMPRODUCT(Table13[[#This Row],[SibSp]:[Ones]],$R$6:$AA$6)</f>
        <v>-0.65663799170517578</v>
      </c>
      <c r="AF624" s="6">
        <f>IF(AC624&lt;0,0,AC624)</f>
        <v>0</v>
      </c>
      <c r="AG624" s="6">
        <f>IF(AD624&lt;0,0,AD624)</f>
        <v>0.59700562759726261</v>
      </c>
      <c r="AH624" s="5">
        <f t="shared" si="18"/>
        <v>0</v>
      </c>
      <c r="AI624" s="6">
        <f t="shared" si="19"/>
        <v>0.59700562759726261</v>
      </c>
      <c r="AJ624" s="6">
        <f>(Table134[[#This Row],[Survived]]-AI624)^2</f>
        <v>0.1624044641882762</v>
      </c>
    </row>
    <row r="625" spans="1:36" x14ac:dyDescent="0.2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Table134[[#This Row],[Age]]/$E$1</f>
        <v>0.21249999999999999</v>
      </c>
      <c r="J625" s="6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>
        <f>IF(Table134[[#This Row],[Sex]]="male",1,0)</f>
        <v>0</v>
      </c>
      <c r="P625">
        <v>1</v>
      </c>
      <c r="AC625" s="5">
        <f>SUMPRODUCT(Table13[[#This Row],[SibSp]:[Ones]],$R$4:$AA$4)</f>
        <v>0.27844886706452049</v>
      </c>
      <c r="AD625" s="5">
        <f>SUMPRODUCT(Table13[[#This Row],[SibSp]:[Ones]],$R$5:$AA$5)</f>
        <v>0.75112183910537855</v>
      </c>
      <c r="AE625" s="5">
        <f>SUMPRODUCT(Table13[[#This Row],[SibSp]:[Ones]],$R$6:$AA$6)</f>
        <v>-0.58563976840101184</v>
      </c>
      <c r="AF625" s="6">
        <f>IF(AC625&lt;0,0,AC625)</f>
        <v>0.27844886706452049</v>
      </c>
      <c r="AG625" s="6">
        <f>IF(AD625&lt;0,0,AD625)</f>
        <v>0.75112183910537855</v>
      </c>
      <c r="AH625" s="5">
        <f t="shared" si="18"/>
        <v>0</v>
      </c>
      <c r="AI625" s="6">
        <f t="shared" si="19"/>
        <v>1.0295707061698991</v>
      </c>
      <c r="AJ625" s="6">
        <f>(Table134[[#This Row],[Survived]]-AI625)^2</f>
        <v>8.7442666338650857E-4</v>
      </c>
    </row>
    <row r="626" spans="1:36" x14ac:dyDescent="0.2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Table134[[#This Row],[Age]]/$E$1</f>
        <v>0.36249999999999999</v>
      </c>
      <c r="J626" s="6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>
        <f>IF(Table134[[#This Row],[Sex]]="male",1,0)</f>
        <v>1</v>
      </c>
      <c r="P626">
        <v>1</v>
      </c>
      <c r="AC626" s="5">
        <f>SUMPRODUCT(Table13[[#This Row],[SibSp]:[Ones]],$R$4:$AA$4)</f>
        <v>-0.3531995183464004</v>
      </c>
      <c r="AD626" s="5">
        <f>SUMPRODUCT(Table13[[#This Row],[SibSp]:[Ones]],$R$5:$AA$5)</f>
        <v>0.48515634564258392</v>
      </c>
      <c r="AE626" s="5">
        <f>SUMPRODUCT(Table13[[#This Row],[SibSp]:[Ones]],$R$6:$AA$6)</f>
        <v>-1.0783401773466148</v>
      </c>
      <c r="AF626" s="6">
        <f>IF(AC626&lt;0,0,AC626)</f>
        <v>0</v>
      </c>
      <c r="AG626" s="6">
        <f>IF(AD626&lt;0,0,AD626)</f>
        <v>0.48515634564258392</v>
      </c>
      <c r="AH626" s="5">
        <f t="shared" si="18"/>
        <v>0</v>
      </c>
      <c r="AI626" s="6">
        <f t="shared" si="19"/>
        <v>0.48515634564258392</v>
      </c>
      <c r="AJ626" s="6">
        <f>(Table134[[#This Row],[Survived]]-AI626)^2</f>
        <v>0.23537667971726636</v>
      </c>
    </row>
    <row r="627" spans="1:36" x14ac:dyDescent="0.2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Table134[[#This Row],[Age]]/$E$1</f>
        <v>0.3125</v>
      </c>
      <c r="J627" s="6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>
        <f>IF(Table134[[#This Row],[Sex]]="male",1,0)</f>
        <v>1</v>
      </c>
      <c r="P627">
        <v>1</v>
      </c>
      <c r="AC627" s="5">
        <f>SUMPRODUCT(Table13[[#This Row],[SibSp]:[Ones]],$R$4:$AA$4)</f>
        <v>-0.58377122632096634</v>
      </c>
      <c r="AD627" s="5">
        <f>SUMPRODUCT(Table13[[#This Row],[SibSp]:[Ones]],$R$5:$AA$5)</f>
        <v>0.15044825295712905</v>
      </c>
      <c r="AE627" s="5">
        <f>SUMPRODUCT(Table13[[#This Row],[SibSp]:[Ones]],$R$6:$AA$6)</f>
        <v>-1.0542583665315113</v>
      </c>
      <c r="AF627" s="6">
        <f>IF(AC627&lt;0,0,AC627)</f>
        <v>0</v>
      </c>
      <c r="AG627" s="6">
        <f>IF(AD627&lt;0,0,AD627)</f>
        <v>0.15044825295712905</v>
      </c>
      <c r="AH627" s="5">
        <f t="shared" si="18"/>
        <v>0</v>
      </c>
      <c r="AI627" s="6">
        <f t="shared" si="19"/>
        <v>0.15044825295712905</v>
      </c>
      <c r="AJ627" s="6">
        <f>(Table134[[#This Row],[Survived]]-AI627)^2</f>
        <v>2.2634676817852289E-2</v>
      </c>
    </row>
    <row r="628" spans="1:36" x14ac:dyDescent="0.2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Table134[[#This Row],[Age]]/$E$1</f>
        <v>0.3125</v>
      </c>
      <c r="J628" s="6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>
        <f>IF(Table134[[#This Row],[Sex]]="male",1,0)</f>
        <v>1</v>
      </c>
      <c r="P628">
        <v>1</v>
      </c>
      <c r="AC628" s="5">
        <f>SUMPRODUCT(Table13[[#This Row],[SibSp]:[Ones]],$R$4:$AA$4)</f>
        <v>-0.58490288341973151</v>
      </c>
      <c r="AD628" s="5">
        <f>SUMPRODUCT(Table13[[#This Row],[SibSp]:[Ones]],$R$5:$AA$5)</f>
        <v>0.15133412062784363</v>
      </c>
      <c r="AE628" s="5">
        <f>SUMPRODUCT(Table13[[#This Row],[SibSp]:[Ones]],$R$6:$AA$6)</f>
        <v>-1.0607484899427957</v>
      </c>
      <c r="AF628" s="6">
        <f>IF(AC628&lt;0,0,AC628)</f>
        <v>0</v>
      </c>
      <c r="AG628" s="6">
        <f>IF(AD628&lt;0,0,AD628)</f>
        <v>0.15133412062784363</v>
      </c>
      <c r="AH628" s="5">
        <f t="shared" si="18"/>
        <v>0</v>
      </c>
      <c r="AI628" s="6">
        <f t="shared" si="19"/>
        <v>0.15133412062784363</v>
      </c>
      <c r="AJ628" s="6">
        <f>(Table134[[#This Row],[Survived]]-AI628)^2</f>
        <v>2.2902016066202725E-2</v>
      </c>
    </row>
    <row r="629" spans="1:36" x14ac:dyDescent="0.2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Table134[[#This Row],[Age]]/$E$1</f>
        <v>0.22500000000000001</v>
      </c>
      <c r="J629" s="6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>
        <f>IF(Table134[[#This Row],[Sex]]="male",1,0)</f>
        <v>0</v>
      </c>
      <c r="P629">
        <v>1</v>
      </c>
      <c r="AC629" s="5">
        <f>SUMPRODUCT(Table13[[#This Row],[SibSp]:[Ones]],$R$4:$AA$4)</f>
        <v>9.0731685043348026E-2</v>
      </c>
      <c r="AD629" s="5">
        <f>SUMPRODUCT(Table13[[#This Row],[SibSp]:[Ones]],$R$5:$AA$5)</f>
        <v>0.4138598310543935</v>
      </c>
      <c r="AE629" s="5">
        <f>SUMPRODUCT(Table13[[#This Row],[SibSp]:[Ones]],$R$6:$AA$6)</f>
        <v>-0.5845965172613049</v>
      </c>
      <c r="AF629" s="6">
        <f>IF(AC629&lt;0,0,AC629)</f>
        <v>9.0731685043348026E-2</v>
      </c>
      <c r="AG629" s="6">
        <f>IF(AD629&lt;0,0,AD629)</f>
        <v>0.4138598310543935</v>
      </c>
      <c r="AH629" s="5">
        <f t="shared" si="18"/>
        <v>0</v>
      </c>
      <c r="AI629" s="6">
        <f t="shared" si="19"/>
        <v>0.50459151609774155</v>
      </c>
      <c r="AJ629" s="6">
        <f>(Table134[[#This Row],[Survived]]-AI629)^2</f>
        <v>0.24542956592233425</v>
      </c>
    </row>
    <row r="630" spans="1:36" x14ac:dyDescent="0.2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Table134[[#This Row],[Age]]/$E$1</f>
        <v>0.1</v>
      </c>
      <c r="J630" s="6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>
        <f>IF(Table134[[#This Row],[Sex]]="male",1,0)</f>
        <v>1</v>
      </c>
      <c r="P630">
        <v>1</v>
      </c>
      <c r="AC630" s="5">
        <f>SUMPRODUCT(Table13[[#This Row],[SibSp]:[Ones]],$R$4:$AA$4)</f>
        <v>-0.6667615435981824</v>
      </c>
      <c r="AD630" s="5">
        <f>SUMPRODUCT(Table13[[#This Row],[SibSp]:[Ones]],$R$5:$AA$5)</f>
        <v>6.9923747154738924E-2</v>
      </c>
      <c r="AE630" s="5">
        <f>SUMPRODUCT(Table13[[#This Row],[SibSp]:[Ones]],$R$6:$AA$6)</f>
        <v>-0.6532743722722828</v>
      </c>
      <c r="AF630" s="6">
        <f>IF(AC630&lt;0,0,AC630)</f>
        <v>0</v>
      </c>
      <c r="AG630" s="6">
        <f>IF(AD630&lt;0,0,AD630)</f>
        <v>6.9923747154738924E-2</v>
      </c>
      <c r="AH630" s="5">
        <f t="shared" si="18"/>
        <v>0</v>
      </c>
      <c r="AI630" s="6">
        <f t="shared" si="19"/>
        <v>6.9923747154738924E-2</v>
      </c>
      <c r="AJ630" s="6">
        <f>(Table134[[#This Row],[Survived]]-AI630)^2</f>
        <v>4.8893304161598599E-3</v>
      </c>
    </row>
    <row r="631" spans="1:36" x14ac:dyDescent="0.2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Table134[[#This Row],[Age]]/$E$1</f>
        <v>1.2500000000000001E-2</v>
      </c>
      <c r="J631" s="6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>
        <f>IF(Table134[[#This Row],[Sex]]="male",1,0)</f>
        <v>1</v>
      </c>
      <c r="P631">
        <v>1</v>
      </c>
      <c r="AC631" s="5">
        <f>SUMPRODUCT(Table13[[#This Row],[SibSp]:[Ones]],$R$4:$AA$4)</f>
        <v>-0.91792503562840011</v>
      </c>
      <c r="AD631" s="5">
        <f>SUMPRODUCT(Table13[[#This Row],[SibSp]:[Ones]],$R$5:$AA$5)</f>
        <v>0.42939870076939379</v>
      </c>
      <c r="AE631" s="5">
        <f>SUMPRODUCT(Table13[[#This Row],[SibSp]:[Ones]],$R$6:$AA$6)</f>
        <v>-0.87608197409409494</v>
      </c>
      <c r="AF631" s="6">
        <f>IF(AC631&lt;0,0,AC631)</f>
        <v>0</v>
      </c>
      <c r="AG631" s="6">
        <f>IF(AD631&lt;0,0,AD631)</f>
        <v>0.42939870076939379</v>
      </c>
      <c r="AH631" s="5">
        <f t="shared" si="18"/>
        <v>0</v>
      </c>
      <c r="AI631" s="6">
        <f t="shared" si="19"/>
        <v>0.42939870076939379</v>
      </c>
      <c r="AJ631" s="6">
        <f>(Table134[[#This Row],[Survived]]-AI631)^2</f>
        <v>0.32558584268365581</v>
      </c>
    </row>
    <row r="632" spans="1:36" x14ac:dyDescent="0.2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Table134[[#This Row],[Age]]/$E$1</f>
        <v>0.57499999999999996</v>
      </c>
      <c r="J632" s="6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>
        <f>IF(Table134[[#This Row],[Sex]]="male",1,0)</f>
        <v>1</v>
      </c>
      <c r="P632">
        <v>1</v>
      </c>
      <c r="AC632" s="5">
        <f>SUMPRODUCT(Table13[[#This Row],[SibSp]:[Ones]],$R$4:$AA$4)</f>
        <v>-0.36392792545263075</v>
      </c>
      <c r="AD632" s="5">
        <f>SUMPRODUCT(Table13[[#This Row],[SibSp]:[Ones]],$R$5:$AA$5)</f>
        <v>0.43377932973108269</v>
      </c>
      <c r="AE632" s="5">
        <f>SUMPRODUCT(Table13[[#This Row],[SibSp]:[Ones]],$R$6:$AA$6)</f>
        <v>-1.4339745082996993</v>
      </c>
      <c r="AF632" s="6">
        <f>IF(AC632&lt;0,0,AC632)</f>
        <v>0</v>
      </c>
      <c r="AG632" s="6">
        <f>IF(AD632&lt;0,0,AD632)</f>
        <v>0.43377932973108269</v>
      </c>
      <c r="AH632" s="5">
        <f t="shared" si="18"/>
        <v>0</v>
      </c>
      <c r="AI632" s="6">
        <f t="shared" si="19"/>
        <v>0.43377932973108269</v>
      </c>
      <c r="AJ632" s="6">
        <f>(Table134[[#This Row],[Survived]]-AI632)^2</f>
        <v>0.18816450690194736</v>
      </c>
    </row>
    <row r="633" spans="1:36" x14ac:dyDescent="0.2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Table134[[#This Row],[Age]]/$E$1</f>
        <v>0.2</v>
      </c>
      <c r="J633" s="6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>
        <f>IF(Table134[[#This Row],[Sex]]="male",1,0)</f>
        <v>1</v>
      </c>
      <c r="P633">
        <v>1</v>
      </c>
      <c r="AC633" s="5">
        <f>SUMPRODUCT(Table13[[#This Row],[SibSp]:[Ones]],$R$4:$AA$4)</f>
        <v>-0.28736606891875671</v>
      </c>
      <c r="AD633" s="5">
        <f>SUMPRODUCT(Table13[[#This Row],[SibSp]:[Ones]],$R$5:$AA$5)</f>
        <v>0.32605346255487028</v>
      </c>
      <c r="AE633" s="5">
        <f>SUMPRODUCT(Table13[[#This Row],[SibSp]:[Ones]],$R$6:$AA$6)</f>
        <v>-0.75827266563676898</v>
      </c>
      <c r="AF633" s="6">
        <f>IF(AC633&lt;0,0,AC633)</f>
        <v>0</v>
      </c>
      <c r="AG633" s="6">
        <f>IF(AD633&lt;0,0,AD633)</f>
        <v>0.32605346255487028</v>
      </c>
      <c r="AH633" s="5">
        <f t="shared" si="18"/>
        <v>0</v>
      </c>
      <c r="AI633" s="6">
        <f t="shared" si="19"/>
        <v>0.32605346255487028</v>
      </c>
      <c r="AJ633" s="6">
        <f>(Table134[[#This Row],[Survived]]-AI633)^2</f>
        <v>0.10631086044402019</v>
      </c>
    </row>
    <row r="634" spans="1:36" x14ac:dyDescent="0.2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Table134[[#This Row],[Age]]/$E$1</f>
        <v>0.3125</v>
      </c>
      <c r="J634" s="6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>
        <f>IF(Table134[[#This Row],[Sex]]="male",1,0)</f>
        <v>1</v>
      </c>
      <c r="P634">
        <v>1</v>
      </c>
      <c r="AC634" s="5">
        <f>SUMPRODUCT(Table13[[#This Row],[SibSp]:[Ones]],$R$4:$AA$4)</f>
        <v>-0.58837821663791789</v>
      </c>
      <c r="AD634" s="5">
        <f>SUMPRODUCT(Table13[[#This Row],[SibSp]:[Ones]],$R$5:$AA$5)</f>
        <v>0.15405463141358533</v>
      </c>
      <c r="AE634" s="5">
        <f>SUMPRODUCT(Table13[[#This Row],[SibSp]:[Ones]],$R$6:$AA$6)</f>
        <v>-1.080679740766016</v>
      </c>
      <c r="AF634" s="6">
        <f>IF(AC634&lt;0,0,AC634)</f>
        <v>0</v>
      </c>
      <c r="AG634" s="6">
        <f>IF(AD634&lt;0,0,AD634)</f>
        <v>0.15405463141358533</v>
      </c>
      <c r="AH634" s="5">
        <f t="shared" si="18"/>
        <v>0</v>
      </c>
      <c r="AI634" s="6">
        <f t="shared" si="19"/>
        <v>0.15405463141358533</v>
      </c>
      <c r="AJ634" s="6">
        <f>(Table134[[#This Row],[Survived]]-AI634)^2</f>
        <v>2.3732829459975631E-2</v>
      </c>
    </row>
    <row r="635" spans="1:36" x14ac:dyDescent="0.2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Table134[[#This Row],[Age]]/$E$1</f>
        <v>0.48749999999999999</v>
      </c>
      <c r="J635" s="6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>
        <f>IF(Table134[[#This Row],[Sex]]="male",1,0)</f>
        <v>1</v>
      </c>
      <c r="P635">
        <v>1</v>
      </c>
      <c r="AC635" s="5">
        <f>SUMPRODUCT(Table13[[#This Row],[SibSp]:[Ones]],$R$4:$AA$4)</f>
        <v>-3.6936829283713016E-2</v>
      </c>
      <c r="AD635" s="5">
        <f>SUMPRODUCT(Table13[[#This Row],[SibSp]:[Ones]],$R$5:$AA$5)</f>
        <v>2.008793189945679E-2</v>
      </c>
      <c r="AE635" s="5">
        <f>SUMPRODUCT(Table13[[#This Row],[SibSp]:[Ones]],$R$6:$AA$6)</f>
        <v>-0.60944522574391047</v>
      </c>
      <c r="AF635" s="6">
        <f>IF(AC635&lt;0,0,AC635)</f>
        <v>0</v>
      </c>
      <c r="AG635" s="6">
        <f>IF(AD635&lt;0,0,AD635)</f>
        <v>2.008793189945679E-2</v>
      </c>
      <c r="AH635" s="5">
        <f t="shared" si="18"/>
        <v>0</v>
      </c>
      <c r="AI635" s="6">
        <f t="shared" si="19"/>
        <v>2.008793189945679E-2</v>
      </c>
      <c r="AJ635" s="6">
        <f>(Table134[[#This Row],[Survived]]-AI635)^2</f>
        <v>4.0352500799721369E-4</v>
      </c>
    </row>
    <row r="636" spans="1:36" x14ac:dyDescent="0.2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Table134[[#This Row],[Age]]/$E$1</f>
        <v>0.61250000000000004</v>
      </c>
      <c r="J636" s="6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>
        <f>IF(Table134[[#This Row],[Sex]]="male",1,0)</f>
        <v>0</v>
      </c>
      <c r="P636">
        <v>1</v>
      </c>
      <c r="AC636" s="5">
        <f>SUMPRODUCT(Table13[[#This Row],[SibSp]:[Ones]],$R$4:$AA$4)</f>
        <v>0.58870957828950088</v>
      </c>
      <c r="AD636" s="5">
        <f>SUMPRODUCT(Table13[[#This Row],[SibSp]:[Ones]],$R$5:$AA$5)</f>
        <v>0.41019481482495879</v>
      </c>
      <c r="AE636" s="5">
        <f>SUMPRODUCT(Table13[[#This Row],[SibSp]:[Ones]],$R$6:$AA$6)</f>
        <v>-0.586382660610275</v>
      </c>
      <c r="AF636" s="6">
        <f>IF(AC636&lt;0,0,AC636)</f>
        <v>0.58870957828950088</v>
      </c>
      <c r="AG636" s="6">
        <f>IF(AD636&lt;0,0,AD636)</f>
        <v>0.41019481482495879</v>
      </c>
      <c r="AH636" s="5">
        <f t="shared" si="18"/>
        <v>0</v>
      </c>
      <c r="AI636" s="6">
        <f t="shared" si="19"/>
        <v>0.99890439311445967</v>
      </c>
      <c r="AJ636" s="6">
        <f>(Table134[[#This Row],[Survived]]-AI636)^2</f>
        <v>1.2003544476433916E-6</v>
      </c>
    </row>
    <row r="637" spans="1:36" x14ac:dyDescent="0.2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Table134[[#This Row],[Age]]/$E$1</f>
        <v>0.38750000000000001</v>
      </c>
      <c r="J637" s="6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>
        <f>IF(Table134[[#This Row],[Sex]]="male",1,0)</f>
        <v>0</v>
      </c>
      <c r="P637">
        <v>1</v>
      </c>
      <c r="AC637" s="5">
        <f>SUMPRODUCT(Table13[[#This Row],[SibSp]:[Ones]],$R$4:$AA$4)</f>
        <v>0.20912757277306049</v>
      </c>
      <c r="AD637" s="5">
        <f>SUMPRODUCT(Table13[[#This Row],[SibSp]:[Ones]],$R$5:$AA$5)</f>
        <v>0.25904558540946554</v>
      </c>
      <c r="AE637" s="5">
        <f>SUMPRODUCT(Table13[[#This Row],[SibSp]:[Ones]],$R$6:$AA$6)</f>
        <v>-0.63324949920322993</v>
      </c>
      <c r="AF637" s="6">
        <f>IF(AC637&lt;0,0,AC637)</f>
        <v>0.20912757277306049</v>
      </c>
      <c r="AG637" s="6">
        <f>IF(AD637&lt;0,0,AD637)</f>
        <v>0.25904558540946554</v>
      </c>
      <c r="AH637" s="5">
        <f t="shared" si="18"/>
        <v>0</v>
      </c>
      <c r="AI637" s="6">
        <f t="shared" si="19"/>
        <v>0.46817315818252603</v>
      </c>
      <c r="AJ637" s="6">
        <f>(Table134[[#This Row],[Survived]]-AI637)^2</f>
        <v>0.28283978967754847</v>
      </c>
    </row>
    <row r="638" spans="1:36" x14ac:dyDescent="0.2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Table134[[#This Row],[Age]]/$E$1</f>
        <v>0.375</v>
      </c>
      <c r="J638" s="6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>
        <f>IF(Table134[[#This Row],[Sex]]="male",1,0)</f>
        <v>1</v>
      </c>
      <c r="P638">
        <v>1</v>
      </c>
      <c r="AC638" s="5">
        <f>SUMPRODUCT(Table13[[#This Row],[SibSp]:[Ones]],$R$4:$AA$4)</f>
        <v>-0.66654047817786599</v>
      </c>
      <c r="AD638" s="5">
        <f>SUMPRODUCT(Table13[[#This Row],[SibSp]:[Ones]],$R$5:$AA$5)</f>
        <v>0.21281900709782764</v>
      </c>
      <c r="AE638" s="5">
        <f>SUMPRODUCT(Table13[[#This Row],[SibSp]:[Ones]],$R$6:$AA$6)</f>
        <v>-1.1513645800223082</v>
      </c>
      <c r="AF638" s="6">
        <f>IF(AC638&lt;0,0,AC638)</f>
        <v>0</v>
      </c>
      <c r="AG638" s="6">
        <f>IF(AD638&lt;0,0,AD638)</f>
        <v>0.21281900709782764</v>
      </c>
      <c r="AH638" s="5">
        <f t="shared" si="18"/>
        <v>0</v>
      </c>
      <c r="AI638" s="6">
        <f t="shared" si="19"/>
        <v>0.21281900709782764</v>
      </c>
      <c r="AJ638" s="6">
        <f>(Table134[[#This Row],[Survived]]-AI638)^2</f>
        <v>4.5291929782105209E-2</v>
      </c>
    </row>
    <row r="639" spans="1:36" x14ac:dyDescent="0.2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Table134[[#This Row],[Age]]/$E$1</f>
        <v>0.375</v>
      </c>
      <c r="J639" s="6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>
        <f>IF(Table134[[#This Row],[Sex]]="male",1,0)</f>
        <v>0</v>
      </c>
      <c r="P639">
        <v>1</v>
      </c>
      <c r="AC639" s="5">
        <f>SUMPRODUCT(Table13[[#This Row],[SibSp]:[Ones]],$R$4:$AA$4)</f>
        <v>0.1417569330782972</v>
      </c>
      <c r="AD639" s="5">
        <f>SUMPRODUCT(Table13[[#This Row],[SibSp]:[Ones]],$R$5:$AA$5)</f>
        <v>0.24045073991627097</v>
      </c>
      <c r="AE639" s="5">
        <f>SUMPRODUCT(Table13[[#This Row],[SibSp]:[Ones]],$R$6:$AA$6)</f>
        <v>-0.59358141991765201</v>
      </c>
      <c r="AF639" s="6">
        <f>IF(AC639&lt;0,0,AC639)</f>
        <v>0.1417569330782972</v>
      </c>
      <c r="AG639" s="6">
        <f>IF(AD639&lt;0,0,AD639)</f>
        <v>0.24045073991627097</v>
      </c>
      <c r="AH639" s="5">
        <f t="shared" si="18"/>
        <v>0</v>
      </c>
      <c r="AI639" s="6">
        <f t="shared" si="19"/>
        <v>0.38220767299456815</v>
      </c>
      <c r="AJ639" s="6">
        <f>(Table134[[#This Row],[Survived]]-AI639)^2</f>
        <v>0.14608270529592274</v>
      </c>
    </row>
    <row r="640" spans="1:36" x14ac:dyDescent="0.2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Table134[[#This Row],[Age]]/$E$1</f>
        <v>0.42499999999999999</v>
      </c>
      <c r="J640" s="6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>
        <f>IF(Table134[[#This Row],[Sex]]="male",1,0)</f>
        <v>1</v>
      </c>
      <c r="P640">
        <v>1</v>
      </c>
      <c r="AC640" s="5">
        <f>SUMPRODUCT(Table13[[#This Row],[SibSp]:[Ones]],$R$4:$AA$4)</f>
        <v>-8.4794080094037008E-2</v>
      </c>
      <c r="AD640" s="5">
        <f>SUMPRODUCT(Table13[[#This Row],[SibSp]:[Ones]],$R$5:$AA$5)</f>
        <v>8.1448272198831884E-2</v>
      </c>
      <c r="AE640" s="5">
        <f>SUMPRODUCT(Table13[[#This Row],[SibSp]:[Ones]],$R$6:$AA$6)</f>
        <v>-0.60404001100154781</v>
      </c>
      <c r="AF640" s="6">
        <f>IF(AC640&lt;0,0,AC640)</f>
        <v>0</v>
      </c>
      <c r="AG640" s="6">
        <f>IF(AD640&lt;0,0,AD640)</f>
        <v>8.1448272198831884E-2</v>
      </c>
      <c r="AH640" s="5">
        <f t="shared" si="18"/>
        <v>0</v>
      </c>
      <c r="AI640" s="6">
        <f t="shared" si="19"/>
        <v>8.1448272198831884E-2</v>
      </c>
      <c r="AJ640" s="6">
        <f>(Table134[[#This Row],[Survived]]-AI640)^2</f>
        <v>6.6338210441750107E-3</v>
      </c>
    </row>
    <row r="641" spans="1:36" x14ac:dyDescent="0.2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Table134[[#This Row],[Age]]/$E$1</f>
        <v>0.38750000000000001</v>
      </c>
      <c r="J641" s="6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>
        <f>IF(Table134[[#This Row],[Sex]]="male",1,0)</f>
        <v>0</v>
      </c>
      <c r="P641">
        <v>1</v>
      </c>
      <c r="AC641" s="5">
        <f>SUMPRODUCT(Table13[[#This Row],[SibSp]:[Ones]],$R$4:$AA$4)</f>
        <v>0.58598253459811445</v>
      </c>
      <c r="AD641" s="5">
        <f>SUMPRODUCT(Table13[[#This Row],[SibSp]:[Ones]],$R$5:$AA$5)</f>
        <v>0.25254643812850003</v>
      </c>
      <c r="AE641" s="5">
        <f>SUMPRODUCT(Table13[[#This Row],[SibSp]:[Ones]],$R$6:$AA$6)</f>
        <v>-9.575347520683633E-3</v>
      </c>
      <c r="AF641" s="6">
        <f>IF(AC641&lt;0,0,AC641)</f>
        <v>0.58598253459811445</v>
      </c>
      <c r="AG641" s="6">
        <f>IF(AD641&lt;0,0,AD641)</f>
        <v>0.25254643812850003</v>
      </c>
      <c r="AH641" s="5">
        <f t="shared" si="18"/>
        <v>0</v>
      </c>
      <c r="AI641" s="6">
        <f t="shared" si="19"/>
        <v>0.83852897272661453</v>
      </c>
      <c r="AJ641" s="6">
        <f>(Table134[[#This Row],[Survived]]-AI641)^2</f>
        <v>2.6072892648722396E-2</v>
      </c>
    </row>
    <row r="642" spans="1:36" x14ac:dyDescent="0.2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Table134[[#This Row],[Age]]/$E$1</f>
        <v>0.13750000000000001</v>
      </c>
      <c r="J642" s="6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>
        <f>IF(Table134[[#This Row],[Sex]]="male",1,0)</f>
        <v>1</v>
      </c>
      <c r="P642">
        <v>1</v>
      </c>
      <c r="AC642" s="5">
        <f>SUMPRODUCT(Table13[[#This Row],[SibSp]:[Ones]],$R$4:$AA$4)</f>
        <v>-0.64726024881999766</v>
      </c>
      <c r="AD642" s="5">
        <f>SUMPRODUCT(Table13[[#This Row],[SibSp]:[Ones]],$R$5:$AA$5)</f>
        <v>0.7040448095828612</v>
      </c>
      <c r="AE642" s="5">
        <f>SUMPRODUCT(Table13[[#This Row],[SibSp]:[Ones]],$R$6:$AA$6)</f>
        <v>-1.0060709071122331</v>
      </c>
      <c r="AF642" s="6">
        <f>IF(AC642&lt;0,0,AC642)</f>
        <v>0</v>
      </c>
      <c r="AG642" s="6">
        <f>IF(AD642&lt;0,0,AD642)</f>
        <v>0.7040448095828612</v>
      </c>
      <c r="AH642" s="5">
        <f t="shared" si="18"/>
        <v>0</v>
      </c>
      <c r="AI642" s="6">
        <f t="shared" si="19"/>
        <v>0.7040448095828612</v>
      </c>
      <c r="AJ642" s="6">
        <f>(Table134[[#This Row],[Survived]]-AI642)^2</f>
        <v>8.7589474734844894E-2</v>
      </c>
    </row>
    <row r="643" spans="1:36" x14ac:dyDescent="0.2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Table134[[#This Row],[Age]]/$E$1</f>
        <v>5.2499999999999995E-3</v>
      </c>
      <c r="J643" s="6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>
        <f>IF(Table134[[#This Row],[Sex]]="male",1,0)</f>
        <v>1</v>
      </c>
      <c r="P643">
        <v>1</v>
      </c>
      <c r="AC643" s="5">
        <f>SUMPRODUCT(Table13[[#This Row],[SibSp]:[Ones]],$R$4:$AA$4)</f>
        <v>-1.0015583954240048</v>
      </c>
      <c r="AD643" s="5">
        <f>SUMPRODUCT(Table13[[#This Row],[SibSp]:[Ones]],$R$5:$AA$5)</f>
        <v>0.59522784362774128</v>
      </c>
      <c r="AE643" s="5">
        <f>SUMPRODUCT(Table13[[#This Row],[SibSp]:[Ones]],$R$6:$AA$6)</f>
        <v>-1.0358784919938473</v>
      </c>
      <c r="AF643" s="6">
        <f>IF(AC643&lt;0,0,AC643)</f>
        <v>0</v>
      </c>
      <c r="AG643" s="6">
        <f>IF(AD643&lt;0,0,AD643)</f>
        <v>0.59522784362774128</v>
      </c>
      <c r="AH643" s="5">
        <f t="shared" si="18"/>
        <v>0</v>
      </c>
      <c r="AI643" s="6">
        <f t="shared" si="19"/>
        <v>0.59522784362774128</v>
      </c>
      <c r="AJ643" s="6">
        <f>(Table134[[#This Row],[Survived]]-AI643)^2</f>
        <v>0.16384049857424826</v>
      </c>
    </row>
    <row r="644" spans="1:36" x14ac:dyDescent="0.2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Table134[[#This Row],[Age]]/$E$1</f>
        <v>0.33750000000000002</v>
      </c>
      <c r="J644" s="6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>
        <f>IF(Table134[[#This Row],[Sex]]="male",1,0)</f>
        <v>1</v>
      </c>
      <c r="P644">
        <v>1</v>
      </c>
      <c r="AC644" s="5">
        <f>SUMPRODUCT(Table13[[#This Row],[SibSp]:[Ones]],$R$4:$AA$4)</f>
        <v>-0.56419669059141753</v>
      </c>
      <c r="AD644" s="5">
        <f>SUMPRODUCT(Table13[[#This Row],[SibSp]:[Ones]],$R$5:$AA$5)</f>
        <v>0.12556623016515833</v>
      </c>
      <c r="AE644" s="5">
        <f>SUMPRODUCT(Table13[[#This Row],[SibSp]:[Ones]],$R$6:$AA$6)</f>
        <v>-1.053944996698176</v>
      </c>
      <c r="AF644" s="6">
        <f>IF(AC644&lt;0,0,AC644)</f>
        <v>0</v>
      </c>
      <c r="AG644" s="6">
        <f>IF(AD644&lt;0,0,AD644)</f>
        <v>0.12556623016515833</v>
      </c>
      <c r="AH644" s="5">
        <f t="shared" si="18"/>
        <v>0</v>
      </c>
      <c r="AI644" s="6">
        <f t="shared" si="19"/>
        <v>0.12556623016515833</v>
      </c>
      <c r="AJ644" s="6">
        <f>(Table134[[#This Row],[Survived]]-AI644)^2</f>
        <v>0.7646344178275728</v>
      </c>
    </row>
    <row r="645" spans="1:36" x14ac:dyDescent="0.2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Table134[[#This Row],[Age]]/$E$1</f>
        <v>0.38750000000000001</v>
      </c>
      <c r="J645" s="6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>
        <f>IF(Table134[[#This Row],[Sex]]="male",1,0)</f>
        <v>1</v>
      </c>
      <c r="P645">
        <v>1</v>
      </c>
      <c r="AC645" s="5">
        <f>SUMPRODUCT(Table13[[#This Row],[SibSp]:[Ones]],$R$4:$AA$4)</f>
        <v>-0.53031904025518206</v>
      </c>
      <c r="AD645" s="5">
        <f>SUMPRODUCT(Table13[[#This Row],[SibSp]:[Ones]],$R$5:$AA$5)</f>
        <v>7.9928683285250934E-2</v>
      </c>
      <c r="AE645" s="5">
        <f>SUMPRODUCT(Table13[[#This Row],[SibSp]:[Ones]],$R$6:$AA$6)</f>
        <v>-1.0835501830076326</v>
      </c>
      <c r="AF645" s="6">
        <f>IF(AC645&lt;0,0,AC645)</f>
        <v>0</v>
      </c>
      <c r="AG645" s="6">
        <f>IF(AD645&lt;0,0,AD645)</f>
        <v>7.9928683285250934E-2</v>
      </c>
      <c r="AH645" s="5">
        <f t="shared" ref="AH645:AH708" si="20">IF(AE645&lt;0,0,AE645)</f>
        <v>0</v>
      </c>
      <c r="AI645" s="6">
        <f t="shared" ref="AI645:AI708" si="21">AF645+AG645+AH645</f>
        <v>7.9928683285250934E-2</v>
      </c>
      <c r="AJ645" s="6">
        <f>(Table134[[#This Row],[Survived]]-AI645)^2</f>
        <v>6.388594411713952E-3</v>
      </c>
    </row>
    <row r="646" spans="1:36" x14ac:dyDescent="0.2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Table134[[#This Row],[Age]]/$E$1</f>
        <v>0.48749999999999999</v>
      </c>
      <c r="J646" s="6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>
        <f>IF(Table134[[#This Row],[Sex]]="male",1,0)</f>
        <v>1</v>
      </c>
      <c r="P646">
        <v>1</v>
      </c>
      <c r="AC646" s="5">
        <f>SUMPRODUCT(Table13[[#This Row],[SibSp]:[Ones]],$R$4:$AA$4)</f>
        <v>-9.9134552192663886E-2</v>
      </c>
      <c r="AD646" s="5">
        <f>SUMPRODUCT(Table13[[#This Row],[SibSp]:[Ones]],$R$5:$AA$5)</f>
        <v>0.23847801274300162</v>
      </c>
      <c r="AE646" s="5">
        <f>SUMPRODUCT(Table13[[#This Row],[SibSp]:[Ones]],$R$6:$AA$6)</f>
        <v>-0.18100090479227271</v>
      </c>
      <c r="AF646" s="6">
        <f>IF(AC646&lt;0,0,AC646)</f>
        <v>0</v>
      </c>
      <c r="AG646" s="6">
        <f>IF(AD646&lt;0,0,AD646)</f>
        <v>0.23847801274300162</v>
      </c>
      <c r="AH646" s="5">
        <f t="shared" si="20"/>
        <v>0</v>
      </c>
      <c r="AI646" s="6">
        <f t="shared" si="21"/>
        <v>0.23847801274300162</v>
      </c>
      <c r="AJ646" s="6">
        <f>(Table134[[#This Row],[Survived]]-AI646)^2</f>
        <v>5.6871762561851245E-2</v>
      </c>
    </row>
    <row r="647" spans="1:36" x14ac:dyDescent="0.2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Table134[[#This Row],[Age]]/$E$1</f>
        <v>0.22500000000000001</v>
      </c>
      <c r="J647" s="6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>
        <f>IF(Table134[[#This Row],[Sex]]="male",1,0)</f>
        <v>0</v>
      </c>
      <c r="P647">
        <v>1</v>
      </c>
      <c r="AC647" s="5">
        <f>SUMPRODUCT(Table13[[#This Row],[SibSp]:[Ones]],$R$4:$AA$4)</f>
        <v>8.9240637605052991E-2</v>
      </c>
      <c r="AD647" s="5">
        <f>SUMPRODUCT(Table13[[#This Row],[SibSp]:[Ones]],$R$5:$AA$5)</f>
        <v>0.41502703154518583</v>
      </c>
      <c r="AE647" s="5">
        <f>SUMPRODUCT(Table13[[#This Row],[SibSp]:[Ones]],$R$6:$AA$6)</f>
        <v>-0.59314776648439016</v>
      </c>
      <c r="AF647" s="6">
        <f>IF(AC647&lt;0,0,AC647)</f>
        <v>8.9240637605052991E-2</v>
      </c>
      <c r="AG647" s="6">
        <f>IF(AD647&lt;0,0,AD647)</f>
        <v>0.41502703154518583</v>
      </c>
      <c r="AH647" s="5">
        <f t="shared" si="20"/>
        <v>0</v>
      </c>
      <c r="AI647" s="6">
        <f t="shared" si="21"/>
        <v>0.5042676691502388</v>
      </c>
      <c r="AJ647" s="6">
        <f>(Table134[[#This Row],[Survived]]-AI647)^2</f>
        <v>0.25428588215021469</v>
      </c>
    </row>
    <row r="648" spans="1:36" x14ac:dyDescent="0.2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Table134[[#This Row],[Age]]/$E$1</f>
        <v>0.48749999999999999</v>
      </c>
      <c r="J648" s="6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>
        <f>IF(Table134[[#This Row],[Sex]]="male",1,0)</f>
        <v>1</v>
      </c>
      <c r="P648">
        <v>1</v>
      </c>
      <c r="AC648" s="5">
        <f>SUMPRODUCT(Table13[[#This Row],[SibSp]:[Ones]],$R$4:$AA$4)</f>
        <v>-3.6936829283713016E-2</v>
      </c>
      <c r="AD648" s="5">
        <f>SUMPRODUCT(Table13[[#This Row],[SibSp]:[Ones]],$R$5:$AA$5)</f>
        <v>2.008793189945679E-2</v>
      </c>
      <c r="AE648" s="5">
        <f>SUMPRODUCT(Table13[[#This Row],[SibSp]:[Ones]],$R$6:$AA$6)</f>
        <v>-0.60944522574391047</v>
      </c>
      <c r="AF648" s="6">
        <f>IF(AC648&lt;0,0,AC648)</f>
        <v>0</v>
      </c>
      <c r="AG648" s="6">
        <f>IF(AD648&lt;0,0,AD648)</f>
        <v>2.008793189945679E-2</v>
      </c>
      <c r="AH648" s="5">
        <f t="shared" si="20"/>
        <v>0</v>
      </c>
      <c r="AI648" s="6">
        <f t="shared" si="21"/>
        <v>2.008793189945679E-2</v>
      </c>
      <c r="AJ648" s="6">
        <f>(Table134[[#This Row],[Survived]]-AI648)^2</f>
        <v>4.0352500799721369E-4</v>
      </c>
    </row>
    <row r="649" spans="1:36" x14ac:dyDescent="0.2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Table134[[#This Row],[Age]]/$E$1</f>
        <v>0.41249999999999998</v>
      </c>
      <c r="J649" s="6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>
        <f>IF(Table134[[#This Row],[Sex]]="male",1,0)</f>
        <v>0</v>
      </c>
      <c r="P649">
        <v>1</v>
      </c>
      <c r="AC649" s="5">
        <f>SUMPRODUCT(Table13[[#This Row],[SibSp]:[Ones]],$R$4:$AA$4)</f>
        <v>0.43480192137497115</v>
      </c>
      <c r="AD649" s="5">
        <f>SUMPRODUCT(Table13[[#This Row],[SibSp]:[Ones]],$R$5:$AA$5)</f>
        <v>0.55225605980385628</v>
      </c>
      <c r="AE649" s="5">
        <f>SUMPRODUCT(Table13[[#This Row],[SibSp]:[Ones]],$R$6:$AA$6)</f>
        <v>-0.58452775757019515</v>
      </c>
      <c r="AF649" s="6">
        <f>IF(AC649&lt;0,0,AC649)</f>
        <v>0.43480192137497115</v>
      </c>
      <c r="AG649" s="6">
        <f>IF(AD649&lt;0,0,AD649)</f>
        <v>0.55225605980385628</v>
      </c>
      <c r="AH649" s="5">
        <f t="shared" si="20"/>
        <v>0</v>
      </c>
      <c r="AI649" s="6">
        <f t="shared" si="21"/>
        <v>0.98705798117882737</v>
      </c>
      <c r="AJ649" s="6">
        <f>(Table134[[#This Row],[Survived]]-AI649)^2</f>
        <v>1.6749585116758659E-4</v>
      </c>
    </row>
    <row r="650" spans="1:36" x14ac:dyDescent="0.2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Table134[[#This Row],[Age]]/$E$1</f>
        <v>0.32500000000000001</v>
      </c>
      <c r="J650" s="6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>
        <f>IF(Table134[[#This Row],[Sex]]="male",1,0)</f>
        <v>1</v>
      </c>
      <c r="P650">
        <v>1</v>
      </c>
      <c r="AC650" s="5">
        <f>SUMPRODUCT(Table13[[#This Row],[SibSp]:[Ones]],$R$4:$AA$4)</f>
        <v>-0.57876372209813198</v>
      </c>
      <c r="AD650" s="5">
        <f>SUMPRODUCT(Table13[[#This Row],[SibSp]:[Ones]],$R$5:$AA$5)</f>
        <v>0.14174886796782815</v>
      </c>
      <c r="AE650" s="5">
        <f>SUMPRODUCT(Table13[[#This Row],[SibSp]:[Ones]],$R$6:$AA$6)</f>
        <v>-1.0815139215476033</v>
      </c>
      <c r="AF650" s="6">
        <f>IF(AC650&lt;0,0,AC650)</f>
        <v>0</v>
      </c>
      <c r="AG650" s="6">
        <f>IF(AD650&lt;0,0,AD650)</f>
        <v>0.14174886796782815</v>
      </c>
      <c r="AH650" s="5">
        <f t="shared" si="20"/>
        <v>0</v>
      </c>
      <c r="AI650" s="6">
        <f t="shared" si="21"/>
        <v>0.14174886796782815</v>
      </c>
      <c r="AJ650" s="6">
        <f>(Table134[[#This Row],[Survived]]-AI650)^2</f>
        <v>2.0092741570160777E-2</v>
      </c>
    </row>
    <row r="651" spans="1:36" x14ac:dyDescent="0.2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Table134[[#This Row],[Age]]/$E$1</f>
        <v>0.48749999999999999</v>
      </c>
      <c r="J651" s="6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>
        <f>IF(Table134[[#This Row],[Sex]]="male",1,0)</f>
        <v>1</v>
      </c>
      <c r="P651">
        <v>1</v>
      </c>
      <c r="AC651" s="5">
        <f>SUMPRODUCT(Table13[[#This Row],[SibSp]:[Ones]],$R$4:$AA$4)</f>
        <v>-0.5023018715156653</v>
      </c>
      <c r="AD651" s="5">
        <f>SUMPRODUCT(Table13[[#This Row],[SibSp]:[Ones]],$R$5:$AA$5)</f>
        <v>1.9760827232342071E-2</v>
      </c>
      <c r="AE651" s="5">
        <f>SUMPRODUCT(Table13[[#This Row],[SibSp]:[Ones]],$R$6:$AA$6)</f>
        <v>-1.3706611985511561</v>
      </c>
      <c r="AF651" s="6">
        <f>IF(AC651&lt;0,0,AC651)</f>
        <v>0</v>
      </c>
      <c r="AG651" s="6">
        <f>IF(AD651&lt;0,0,AD651)</f>
        <v>1.9760827232342071E-2</v>
      </c>
      <c r="AH651" s="5">
        <f t="shared" si="20"/>
        <v>0</v>
      </c>
      <c r="AI651" s="6">
        <f t="shared" si="21"/>
        <v>1.9760827232342071E-2</v>
      </c>
      <c r="AJ651" s="6">
        <f>(Table134[[#This Row],[Survived]]-AI651)^2</f>
        <v>3.9049029290647198E-4</v>
      </c>
    </row>
    <row r="652" spans="1:36" x14ac:dyDescent="0.2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Table134[[#This Row],[Age]]/$E$1</f>
        <v>0.4375</v>
      </c>
      <c r="J652" s="6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>
        <f>IF(Table134[[#This Row],[Sex]]="male",1,0)</f>
        <v>1</v>
      </c>
      <c r="P652">
        <v>1</v>
      </c>
      <c r="AC652" s="5">
        <f>SUMPRODUCT(Table13[[#This Row],[SibSp]:[Ones]],$R$4:$AA$4)</f>
        <v>-6.6151784696550489E-2</v>
      </c>
      <c r="AD652" s="5">
        <f>SUMPRODUCT(Table13[[#This Row],[SibSp]:[Ones]],$R$5:$AA$5)</f>
        <v>6.2075494437331069E-2</v>
      </c>
      <c r="AE652" s="5">
        <f>SUMPRODUCT(Table13[[#This Row],[SibSp]:[Ones]],$R$6:$AA$6)</f>
        <v>-0.55309919583877121</v>
      </c>
      <c r="AF652" s="6">
        <f>IF(AC652&lt;0,0,AC652)</f>
        <v>0</v>
      </c>
      <c r="AG652" s="6">
        <f>IF(AD652&lt;0,0,AD652)</f>
        <v>6.2075494437331069E-2</v>
      </c>
      <c r="AH652" s="5">
        <f t="shared" si="20"/>
        <v>0</v>
      </c>
      <c r="AI652" s="6">
        <f t="shared" si="21"/>
        <v>6.2075494437331069E-2</v>
      </c>
      <c r="AJ652" s="6">
        <f>(Table134[[#This Row],[Survived]]-AI652)^2</f>
        <v>3.8533670096391206E-3</v>
      </c>
    </row>
    <row r="653" spans="1:36" x14ac:dyDescent="0.2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Table134[[#This Row],[Age]]/$E$1</f>
        <v>7.4999999999999997E-2</v>
      </c>
      <c r="J653" s="6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>
        <f>IF(Table134[[#This Row],[Sex]]="male",1,0)</f>
        <v>0</v>
      </c>
      <c r="P653">
        <v>1</v>
      </c>
      <c r="AC653" s="5">
        <f>SUMPRODUCT(Table13[[#This Row],[SibSp]:[Ones]],$R$4:$AA$4)</f>
        <v>-5.0437003331986155E-2</v>
      </c>
      <c r="AD653" s="5">
        <f>SUMPRODUCT(Table13[[#This Row],[SibSp]:[Ones]],$R$5:$AA$5)</f>
        <v>0.31971584577773937</v>
      </c>
      <c r="AE653" s="5">
        <f>SUMPRODUCT(Table13[[#This Row],[SibSp]:[Ones]],$R$6:$AA$6)</f>
        <v>-4.4981166391928201E-3</v>
      </c>
      <c r="AF653" s="6">
        <f>IF(AC653&lt;0,0,AC653)</f>
        <v>0</v>
      </c>
      <c r="AG653" s="6">
        <f>IF(AD653&lt;0,0,AD653)</f>
        <v>0.31971584577773937</v>
      </c>
      <c r="AH653" s="5">
        <f t="shared" si="20"/>
        <v>0</v>
      </c>
      <c r="AI653" s="6">
        <f t="shared" si="21"/>
        <v>0.31971584577773937</v>
      </c>
      <c r="AJ653" s="6">
        <f>(Table134[[#This Row],[Survived]]-AI653)^2</f>
        <v>0.10221822204137522</v>
      </c>
    </row>
    <row r="654" spans="1:36" x14ac:dyDescent="0.2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Table134[[#This Row],[Age]]/$E$1</f>
        <v>0.38124999999999998</v>
      </c>
      <c r="J654" s="6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>
        <f>IF(Table134[[#This Row],[Sex]]="male",1,0)</f>
        <v>1</v>
      </c>
      <c r="P654">
        <v>1</v>
      </c>
      <c r="AC654" s="5">
        <f>SUMPRODUCT(Table13[[#This Row],[SibSp]:[Ones]],$R$4:$AA$4)</f>
        <v>-0.5365277108803812</v>
      </c>
      <c r="AD654" s="5">
        <f>SUMPRODUCT(Table13[[#This Row],[SibSp]:[Ones]],$R$5:$AA$5)</f>
        <v>8.7178607252467399E-2</v>
      </c>
      <c r="AE654" s="5">
        <f>SUMPRODUCT(Table13[[#This Row],[SibSp]:[Ones]],$R$6:$AA$6)</f>
        <v>-1.0911703421841488</v>
      </c>
      <c r="AF654" s="6">
        <f>IF(AC654&lt;0,0,AC654)</f>
        <v>0</v>
      </c>
      <c r="AG654" s="6">
        <f>IF(AD654&lt;0,0,AD654)</f>
        <v>8.7178607252467399E-2</v>
      </c>
      <c r="AH654" s="5">
        <f t="shared" si="20"/>
        <v>0</v>
      </c>
      <c r="AI654" s="6">
        <f t="shared" si="21"/>
        <v>8.7178607252467399E-2</v>
      </c>
      <c r="AJ654" s="6">
        <f>(Table134[[#This Row],[Survived]]-AI654)^2</f>
        <v>7.6001095624799618E-3</v>
      </c>
    </row>
    <row r="655" spans="1:36" x14ac:dyDescent="0.2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Table134[[#This Row],[Age]]/$E$1</f>
        <v>0.28749999999999998</v>
      </c>
      <c r="J655" s="6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>
        <f>IF(Table134[[#This Row],[Sex]]="male",1,0)</f>
        <v>0</v>
      </c>
      <c r="P655">
        <v>1</v>
      </c>
      <c r="AC655" s="5">
        <f>SUMPRODUCT(Table13[[#This Row],[SibSp]:[Ones]],$R$4:$AA$4)</f>
        <v>0.13631629830662198</v>
      </c>
      <c r="AD655" s="5">
        <f>SUMPRODUCT(Table13[[#This Row],[SibSp]:[Ones]],$R$5:$AA$5)</f>
        <v>0.35427852446795177</v>
      </c>
      <c r="AE655" s="5">
        <f>SUMPRODUCT(Table13[[#This Row],[SibSp]:[Ones]],$R$6:$AA$6)</f>
        <v>-0.60303544881202609</v>
      </c>
      <c r="AF655" s="6">
        <f>IF(AC655&lt;0,0,AC655)</f>
        <v>0.13631629830662198</v>
      </c>
      <c r="AG655" s="6">
        <f>IF(AD655&lt;0,0,AD655)</f>
        <v>0.35427852446795177</v>
      </c>
      <c r="AH655" s="5">
        <f t="shared" si="20"/>
        <v>0</v>
      </c>
      <c r="AI655" s="6">
        <f t="shared" si="21"/>
        <v>0.49059482277457378</v>
      </c>
      <c r="AJ655" s="6">
        <f>(Table134[[#This Row],[Survived]]-AI655)^2</f>
        <v>0.24068328013321547</v>
      </c>
    </row>
    <row r="656" spans="1:36" x14ac:dyDescent="0.2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Table134[[#This Row],[Age]]/$E$1</f>
        <v>0.38750000000000001</v>
      </c>
      <c r="J656" s="6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>
        <f>IF(Table134[[#This Row],[Sex]]="male",1,0)</f>
        <v>1</v>
      </c>
      <c r="P656">
        <v>1</v>
      </c>
      <c r="AC656" s="5">
        <f>SUMPRODUCT(Table13[[#This Row],[SibSp]:[Ones]],$R$4:$AA$4)</f>
        <v>-0.30295632600467004</v>
      </c>
      <c r="AD656" s="5">
        <f>SUMPRODUCT(Table13[[#This Row],[SibSp]:[Ones]],$R$5:$AA$5)</f>
        <v>0.2119288438153335</v>
      </c>
      <c r="AE656" s="5">
        <f>SUMPRODUCT(Table13[[#This Row],[SibSp]:[Ones]],$R$6:$AA$6)</f>
        <v>-0.65977324324437781</v>
      </c>
      <c r="AF656" s="6">
        <f>IF(AC656&lt;0,0,AC656)</f>
        <v>0</v>
      </c>
      <c r="AG656" s="6">
        <f>IF(AD656&lt;0,0,AD656)</f>
        <v>0.2119288438153335</v>
      </c>
      <c r="AH656" s="5">
        <f t="shared" si="20"/>
        <v>0</v>
      </c>
      <c r="AI656" s="6">
        <f t="shared" si="21"/>
        <v>0.2119288438153335</v>
      </c>
      <c r="AJ656" s="6">
        <f>(Table134[[#This Row],[Survived]]-AI656)^2</f>
        <v>4.491383484090402E-2</v>
      </c>
    </row>
    <row r="657" spans="1:36" x14ac:dyDescent="0.2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Table134[[#This Row],[Age]]/$E$1</f>
        <v>0.53749999999999998</v>
      </c>
      <c r="J657" s="6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>
        <f>IF(Table134[[#This Row],[Sex]]="male",1,0)</f>
        <v>1</v>
      </c>
      <c r="P657">
        <v>1</v>
      </c>
      <c r="AC657" s="5">
        <f>SUMPRODUCT(Table13[[#This Row],[SibSp]:[Ones]],$R$4:$AA$4)</f>
        <v>-0.40791332220004561</v>
      </c>
      <c r="AD657" s="5">
        <f>SUMPRODUCT(Table13[[#This Row],[SibSp]:[Ones]],$R$5:$AA$5)</f>
        <v>-7.3244998599029443E-2</v>
      </c>
      <c r="AE657" s="5">
        <f>SUMPRODUCT(Table13[[#This Row],[SibSp]:[Ones]],$R$6:$AA$6)</f>
        <v>-1.0532326389206947</v>
      </c>
      <c r="AF657" s="6">
        <f>IF(AC657&lt;0,0,AC657)</f>
        <v>0</v>
      </c>
      <c r="AG657" s="6">
        <f>IF(AD657&lt;0,0,AD657)</f>
        <v>0</v>
      </c>
      <c r="AH657" s="5">
        <f t="shared" si="20"/>
        <v>0</v>
      </c>
      <c r="AI657" s="6">
        <f t="shared" si="21"/>
        <v>0</v>
      </c>
      <c r="AJ657" s="6">
        <f>(Table134[[#This Row],[Survived]]-AI657)^2</f>
        <v>0</v>
      </c>
    </row>
    <row r="658" spans="1:36" x14ac:dyDescent="0.2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Table134[[#This Row],[Age]]/$E$1</f>
        <v>0.125</v>
      </c>
      <c r="J658" s="6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>
        <f>IF(Table134[[#This Row],[Sex]]="male",1,0)</f>
        <v>1</v>
      </c>
      <c r="P658">
        <v>1</v>
      </c>
      <c r="AC658" s="5">
        <f>SUMPRODUCT(Table13[[#This Row],[SibSp]:[Ones]],$R$4:$AA$4)</f>
        <v>-0.7824513555337409</v>
      </c>
      <c r="AD658" s="5">
        <f>SUMPRODUCT(Table13[[#This Row],[SibSp]:[Ones]],$R$5:$AA$5)</f>
        <v>0.17055326264238235</v>
      </c>
      <c r="AE658" s="5">
        <f>SUMPRODUCT(Table13[[#This Row],[SibSp]:[Ones]],$R$6:$AA$6)</f>
        <v>-0.62501233888166441</v>
      </c>
      <c r="AF658" s="6">
        <f>IF(AC658&lt;0,0,AC658)</f>
        <v>0</v>
      </c>
      <c r="AG658" s="6">
        <f>IF(AD658&lt;0,0,AD658)</f>
        <v>0.17055326264238235</v>
      </c>
      <c r="AH658" s="5">
        <f t="shared" si="20"/>
        <v>0</v>
      </c>
      <c r="AI658" s="6">
        <f t="shared" si="21"/>
        <v>0.17055326264238235</v>
      </c>
      <c r="AJ658" s="6">
        <f>(Table134[[#This Row],[Survived]]-AI658)^2</f>
        <v>2.9088415397961455E-2</v>
      </c>
    </row>
    <row r="659" spans="1:36" x14ac:dyDescent="0.2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Table134[[#This Row],[Age]]/$E$1</f>
        <v>0.65</v>
      </c>
      <c r="J659" s="6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>
        <f>IF(Table134[[#This Row],[Sex]]="male",1,0)</f>
        <v>0</v>
      </c>
      <c r="P659">
        <v>1</v>
      </c>
      <c r="AC659" s="5">
        <f>SUMPRODUCT(Table13[[#This Row],[SibSp]:[Ones]],$R$4:$AA$4)</f>
        <v>0.54574787972754479</v>
      </c>
      <c r="AD659" s="5">
        <f>SUMPRODUCT(Table13[[#This Row],[SibSp]:[Ones]],$R$5:$AA$5)</f>
        <v>0.35337458235070573</v>
      </c>
      <c r="AE659" s="5">
        <f>SUMPRODUCT(Table13[[#This Row],[SibSp]:[Ones]],$R$6:$AA$6)</f>
        <v>-0.63062340019464524</v>
      </c>
      <c r="AF659" s="6">
        <f>IF(AC659&lt;0,0,AC659)</f>
        <v>0.54574787972754479</v>
      </c>
      <c r="AG659" s="6">
        <f>IF(AD659&lt;0,0,AD659)</f>
        <v>0.35337458235070573</v>
      </c>
      <c r="AH659" s="5">
        <f t="shared" si="20"/>
        <v>0</v>
      </c>
      <c r="AI659" s="6">
        <f t="shared" si="21"/>
        <v>0.89912246207825053</v>
      </c>
      <c r="AJ659" s="6">
        <f>(Table134[[#This Row],[Survived]]-AI659)^2</f>
        <v>1.0176277657154002E-2</v>
      </c>
    </row>
    <row r="660" spans="1:36" x14ac:dyDescent="0.2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Table134[[#This Row],[Age]]/$E$1</f>
        <v>0.33750000000000002</v>
      </c>
      <c r="J660" s="6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>
        <f>IF(Table134[[#This Row],[Sex]]="male",1,0)</f>
        <v>1</v>
      </c>
      <c r="P660">
        <v>1</v>
      </c>
      <c r="AC660" s="5">
        <f>SUMPRODUCT(Table13[[#This Row],[SibSp]:[Ones]],$R$4:$AA$4)</f>
        <v>-0.57304759990736076</v>
      </c>
      <c r="AD660" s="5">
        <f>SUMPRODUCT(Table13[[#This Row],[SibSp]:[Ones]],$R$5:$AA$5)</f>
        <v>0.13249477276695548</v>
      </c>
      <c r="AE660" s="5">
        <f>SUMPRODUCT(Table13[[#This Row],[SibSp]:[Ones]],$R$6:$AA$6)</f>
        <v>-1.1047055087165605</v>
      </c>
      <c r="AF660" s="6">
        <f>IF(AC660&lt;0,0,AC660)</f>
        <v>0</v>
      </c>
      <c r="AG660" s="6">
        <f>IF(AD660&lt;0,0,AD660)</f>
        <v>0.13249477276695548</v>
      </c>
      <c r="AH660" s="5">
        <f t="shared" si="20"/>
        <v>0</v>
      </c>
      <c r="AI660" s="6">
        <f t="shared" si="21"/>
        <v>0.13249477276695548</v>
      </c>
      <c r="AJ660" s="6">
        <f>(Table134[[#This Row],[Survived]]-AI660)^2</f>
        <v>0.75256531927665626</v>
      </c>
    </row>
    <row r="661" spans="1:36" x14ac:dyDescent="0.2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Table134[[#This Row],[Age]]/$E$1</f>
        <v>0.47499999999999998</v>
      </c>
      <c r="J661" s="6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>
        <f>IF(Table134[[#This Row],[Sex]]="male",1,0)</f>
        <v>1</v>
      </c>
      <c r="P661">
        <v>1</v>
      </c>
      <c r="AC661" s="5">
        <f>SUMPRODUCT(Table13[[#This Row],[SibSp]:[Ones]],$R$4:$AA$4)</f>
        <v>-0.10870600235472873</v>
      </c>
      <c r="AD661" s="5">
        <f>SUMPRODUCT(Table13[[#This Row],[SibSp]:[Ones]],$R$5:$AA$5)</f>
        <v>0.25075008080287664</v>
      </c>
      <c r="AE661" s="5">
        <f>SUMPRODUCT(Table13[[#This Row],[SibSp]:[Ones]],$R$6:$AA$6)</f>
        <v>-0.17991986184380021</v>
      </c>
      <c r="AF661" s="6">
        <f>IF(AC661&lt;0,0,AC661)</f>
        <v>0</v>
      </c>
      <c r="AG661" s="6">
        <f>IF(AD661&lt;0,0,AD661)</f>
        <v>0.25075008080287664</v>
      </c>
      <c r="AH661" s="5">
        <f t="shared" si="20"/>
        <v>0</v>
      </c>
      <c r="AI661" s="6">
        <f t="shared" si="21"/>
        <v>0.25075008080287664</v>
      </c>
      <c r="AJ661" s="6">
        <f>(Table134[[#This Row],[Survived]]-AI661)^2</f>
        <v>6.2875603022649162E-2</v>
      </c>
    </row>
    <row r="662" spans="1:36" x14ac:dyDescent="0.2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Table134[[#This Row],[Age]]/$E$1</f>
        <v>0.33750000000000002</v>
      </c>
      <c r="J662" s="6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>
        <f>IF(Table134[[#This Row],[Sex]]="male",1,0)</f>
        <v>0</v>
      </c>
      <c r="P662">
        <v>1</v>
      </c>
      <c r="AC662" s="5">
        <f>SUMPRODUCT(Table13[[#This Row],[SibSp]:[Ones]],$R$4:$AA$4)</f>
        <v>0.1104130856481149</v>
      </c>
      <c r="AD662" s="5">
        <f>SUMPRODUCT(Table13[[#This Row],[SibSp]:[Ones]],$R$5:$AA$5)</f>
        <v>0.33421559260116807</v>
      </c>
      <c r="AE662" s="5">
        <f>SUMPRODUCT(Table13[[#This Row],[SibSp]:[Ones]],$R$6:$AA$6)</f>
        <v>-0.59436102723083584</v>
      </c>
      <c r="AF662" s="6">
        <f>IF(AC662&lt;0,0,AC662)</f>
        <v>0.1104130856481149</v>
      </c>
      <c r="AG662" s="6">
        <f>IF(AD662&lt;0,0,AD662)</f>
        <v>0.33421559260116807</v>
      </c>
      <c r="AH662" s="5">
        <f t="shared" si="20"/>
        <v>0</v>
      </c>
      <c r="AI662" s="6">
        <f t="shared" si="21"/>
        <v>0.44462867824928298</v>
      </c>
      <c r="AJ662" s="6">
        <f>(Table134[[#This Row],[Survived]]-AI662)^2</f>
        <v>0.30843730502313843</v>
      </c>
    </row>
    <row r="663" spans="1:36" x14ac:dyDescent="0.2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Table134[[#This Row],[Age]]/$E$1</f>
        <v>2.5000000000000001E-2</v>
      </c>
      <c r="J663" s="6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>
        <f>IF(Table134[[#This Row],[Sex]]="male",1,0)</f>
        <v>1</v>
      </c>
      <c r="P663">
        <v>1</v>
      </c>
      <c r="AC663" s="5">
        <f>SUMPRODUCT(Table13[[#This Row],[SibSp]:[Ones]],$R$4:$AA$4)</f>
        <v>-0.79820082078116883</v>
      </c>
      <c r="AD663" s="5">
        <f>SUMPRODUCT(Table13[[#This Row],[SibSp]:[Ones]],$R$5:$AA$5)</f>
        <v>0.1874498143775209</v>
      </c>
      <c r="AE663" s="5">
        <f>SUMPRODUCT(Table13[[#This Row],[SibSp]:[Ones]],$R$6:$AA$6)</f>
        <v>-0.65972942920413846</v>
      </c>
      <c r="AF663" s="6">
        <f>IF(AC663&lt;0,0,AC663)</f>
        <v>0</v>
      </c>
      <c r="AG663" s="6">
        <f>IF(AD663&lt;0,0,AD663)</f>
        <v>0.1874498143775209</v>
      </c>
      <c r="AH663" s="5">
        <f t="shared" si="20"/>
        <v>0</v>
      </c>
      <c r="AI663" s="6">
        <f t="shared" si="21"/>
        <v>0.1874498143775209</v>
      </c>
      <c r="AJ663" s="6">
        <f>(Table134[[#This Row],[Survived]]-AI663)^2</f>
        <v>3.5137432910167042E-2</v>
      </c>
    </row>
    <row r="664" spans="1:36" x14ac:dyDescent="0.2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Table134[[#This Row],[Age]]/$E$1</f>
        <v>1.2500000000000001E-2</v>
      </c>
      <c r="J664" s="6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>
        <f>IF(Table134[[#This Row],[Sex]]="male",1,0)</f>
        <v>1</v>
      </c>
      <c r="P664">
        <v>1</v>
      </c>
      <c r="AC664" s="5">
        <f>SUMPRODUCT(Table13[[#This Row],[SibSp]:[Ones]],$R$4:$AA$4)</f>
        <v>-0.66669617245918344</v>
      </c>
      <c r="AD664" s="5">
        <f>SUMPRODUCT(Table13[[#This Row],[SibSp]:[Ones]],$R$5:$AA$5)</f>
        <v>0.67371901697219083</v>
      </c>
      <c r="AE664" s="5">
        <f>SUMPRODUCT(Table13[[#This Row],[SibSp]:[Ones]],$R$6:$AA$6)</f>
        <v>-0.67444256470528929</v>
      </c>
      <c r="AF664" s="6">
        <f>IF(AC664&lt;0,0,AC664)</f>
        <v>0</v>
      </c>
      <c r="AG664" s="6">
        <f>IF(AD664&lt;0,0,AD664)</f>
        <v>0.67371901697219083</v>
      </c>
      <c r="AH664" s="5">
        <f t="shared" si="20"/>
        <v>0</v>
      </c>
      <c r="AI664" s="6">
        <f t="shared" si="21"/>
        <v>0.67371901697219083</v>
      </c>
      <c r="AJ664" s="6">
        <f>(Table134[[#This Row],[Survived]]-AI664)^2</f>
        <v>0.10645927988559349</v>
      </c>
    </row>
    <row r="665" spans="1:36" x14ac:dyDescent="0.2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Table134[[#This Row],[Age]]/$E$1</f>
        <v>0.1875</v>
      </c>
      <c r="J665" s="6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>
        <f>IF(Table134[[#This Row],[Sex]]="male",1,0)</f>
        <v>0</v>
      </c>
      <c r="P665">
        <v>1</v>
      </c>
      <c r="AC665" s="5">
        <f>SUMPRODUCT(Table13[[#This Row],[SibSp]:[Ones]],$R$4:$AA$4)</f>
        <v>-6.3778729587012209E-2</v>
      </c>
      <c r="AD665" s="5">
        <f>SUMPRODUCT(Table13[[#This Row],[SibSp]:[Ones]],$R$5:$AA$5)</f>
        <v>0.51573557147103544</v>
      </c>
      <c r="AE665" s="5">
        <f>SUMPRODUCT(Table13[[#This Row],[SibSp]:[Ones]],$R$6:$AA$6)</f>
        <v>-0.6564091150053919</v>
      </c>
      <c r="AF665" s="6">
        <f>IF(AC665&lt;0,0,AC665)</f>
        <v>0</v>
      </c>
      <c r="AG665" s="6">
        <f>IF(AD665&lt;0,0,AD665)</f>
        <v>0.51573557147103544</v>
      </c>
      <c r="AH665" s="5">
        <f t="shared" si="20"/>
        <v>0</v>
      </c>
      <c r="AI665" s="6">
        <f t="shared" si="21"/>
        <v>0.51573557147103544</v>
      </c>
      <c r="AJ665" s="6">
        <f>(Table134[[#This Row],[Survived]]-AI665)^2</f>
        <v>0.23451203673848461</v>
      </c>
    </row>
    <row r="666" spans="1:36" x14ac:dyDescent="0.2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Table134[[#This Row],[Age]]/$E$1</f>
        <v>1.0374999999999999E-2</v>
      </c>
      <c r="J666" s="6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>
        <f>IF(Table134[[#This Row],[Sex]]="male",1,0)</f>
        <v>1</v>
      </c>
      <c r="P666">
        <v>1</v>
      </c>
      <c r="AC666" s="5">
        <f>SUMPRODUCT(Table13[[#This Row],[SibSp]:[Ones]],$R$4:$AA$4)</f>
        <v>-0.43193296324691999</v>
      </c>
      <c r="AD666" s="5">
        <f>SUMPRODUCT(Table13[[#This Row],[SibSp]:[Ones]],$R$5:$AA$5)</f>
        <v>0.43561354738285551</v>
      </c>
      <c r="AE666" s="5">
        <f>SUMPRODUCT(Table13[[#This Row],[SibSp]:[Ones]],$R$6:$AA$6)</f>
        <v>-0.36817969750353691</v>
      </c>
      <c r="AF666" s="6">
        <f>IF(AC666&lt;0,0,AC666)</f>
        <v>0</v>
      </c>
      <c r="AG666" s="6">
        <f>IF(AD666&lt;0,0,AD666)</f>
        <v>0.43561354738285551</v>
      </c>
      <c r="AH666" s="5">
        <f t="shared" si="20"/>
        <v>0</v>
      </c>
      <c r="AI666" s="6">
        <f t="shared" si="21"/>
        <v>0.43561354738285551</v>
      </c>
      <c r="AJ666" s="6">
        <f>(Table134[[#This Row],[Survived]]-AI666)^2</f>
        <v>0.31853206789776428</v>
      </c>
    </row>
    <row r="667" spans="1:36" x14ac:dyDescent="0.2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Table134[[#This Row],[Age]]/$E$1</f>
        <v>0.28749999999999998</v>
      </c>
      <c r="J667" s="6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>
        <f>IF(Table134[[#This Row],[Sex]]="male",1,0)</f>
        <v>1</v>
      </c>
      <c r="P667">
        <v>1</v>
      </c>
      <c r="AC667" s="5">
        <f>SUMPRODUCT(Table13[[#This Row],[SibSp]:[Ones]],$R$4:$AA$4)</f>
        <v>-0.60730497134510664</v>
      </c>
      <c r="AD667" s="5">
        <f>SUMPRODUCT(Table13[[#This Row],[SibSp]:[Ones]],$R$5:$AA$5)</f>
        <v>0.17842956750408323</v>
      </c>
      <c r="AE667" s="5">
        <f>SUMPRODUCT(Table13[[#This Row],[SibSp]:[Ones]],$R$6:$AA$6)</f>
        <v>-1.0772780463955458</v>
      </c>
      <c r="AF667" s="6">
        <f>IF(AC667&lt;0,0,AC667)</f>
        <v>0</v>
      </c>
      <c r="AG667" s="6">
        <f>IF(AD667&lt;0,0,AD667)</f>
        <v>0.17842956750408323</v>
      </c>
      <c r="AH667" s="5">
        <f t="shared" si="20"/>
        <v>0</v>
      </c>
      <c r="AI667" s="6">
        <f t="shared" si="21"/>
        <v>0.17842956750408323</v>
      </c>
      <c r="AJ667" s="6">
        <f>(Table134[[#This Row],[Survived]]-AI667)^2</f>
        <v>3.1837110559694196E-2</v>
      </c>
    </row>
    <row r="668" spans="1:36" x14ac:dyDescent="0.2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Table134[[#This Row],[Age]]/$E$1</f>
        <v>0.22500000000000001</v>
      </c>
      <c r="J668" s="6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>
        <f>IF(Table134[[#This Row],[Sex]]="male",1,0)</f>
        <v>1</v>
      </c>
      <c r="P668">
        <v>1</v>
      </c>
      <c r="AC668" s="5">
        <f>SUMPRODUCT(Table13[[#This Row],[SibSp]:[Ones]],$R$4:$AA$4)</f>
        <v>-0.65742739283285667</v>
      </c>
      <c r="AD668" s="5">
        <f>SUMPRODUCT(Table13[[#This Row],[SibSp]:[Ones]],$R$5:$AA$5)</f>
        <v>0.241563096408003</v>
      </c>
      <c r="AE668" s="5">
        <f>SUMPRODUCT(Table13[[#This Row],[SibSp]:[Ones]],$R$6:$AA$6)</f>
        <v>-1.0848637255027065</v>
      </c>
      <c r="AF668" s="6">
        <f>IF(AC668&lt;0,0,AC668)</f>
        <v>0</v>
      </c>
      <c r="AG668" s="6">
        <f>IF(AD668&lt;0,0,AD668)</f>
        <v>0.241563096408003</v>
      </c>
      <c r="AH668" s="5">
        <f t="shared" si="20"/>
        <v>0</v>
      </c>
      <c r="AI668" s="6">
        <f t="shared" si="21"/>
        <v>0.241563096408003</v>
      </c>
      <c r="AJ668" s="6">
        <f>(Table134[[#This Row],[Survived]]-AI668)^2</f>
        <v>5.835272954622215E-2</v>
      </c>
    </row>
    <row r="669" spans="1:36" x14ac:dyDescent="0.2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Table134[[#This Row],[Age]]/$E$1</f>
        <v>0.48749999999999999</v>
      </c>
      <c r="J669" s="6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>
        <f>IF(Table134[[#This Row],[Sex]]="male",1,0)</f>
        <v>0</v>
      </c>
      <c r="P669">
        <v>1</v>
      </c>
      <c r="AC669" s="5">
        <f>SUMPRODUCT(Table13[[#This Row],[SibSp]:[Ones]],$R$4:$AA$4)</f>
        <v>0.29705225184890027</v>
      </c>
      <c r="AD669" s="5">
        <f>SUMPRODUCT(Table13[[#This Row],[SibSp]:[Ones]],$R$5:$AA$5)</f>
        <v>0.63166413086132356</v>
      </c>
      <c r="AE669" s="5">
        <f>SUMPRODUCT(Table13[[#This Row],[SibSp]:[Ones]],$R$6:$AA$6)</f>
        <v>-0.67179741376094348</v>
      </c>
      <c r="AF669" s="6">
        <f>IF(AC669&lt;0,0,AC669)</f>
        <v>0.29705225184890027</v>
      </c>
      <c r="AG669" s="6">
        <f>IF(AD669&lt;0,0,AD669)</f>
        <v>0.63166413086132356</v>
      </c>
      <c r="AH669" s="5">
        <f t="shared" si="20"/>
        <v>0</v>
      </c>
      <c r="AI669" s="6">
        <f t="shared" si="21"/>
        <v>0.92871638271022383</v>
      </c>
      <c r="AJ669" s="6">
        <f>(Table134[[#This Row],[Survived]]-AI669)^2</f>
        <v>5.0813540939152763E-3</v>
      </c>
    </row>
    <row r="670" spans="1:36" x14ac:dyDescent="0.2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Table134[[#This Row],[Age]]/$E$1</f>
        <v>0.26250000000000001</v>
      </c>
      <c r="J670" s="6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>
        <f>IF(Table134[[#This Row],[Sex]]="male",1,0)</f>
        <v>1</v>
      </c>
      <c r="P670">
        <v>1</v>
      </c>
      <c r="AC670" s="5">
        <f>SUMPRODUCT(Table13[[#This Row],[SibSp]:[Ones]],$R$4:$AA$4)</f>
        <v>-0.63047630087974948</v>
      </c>
      <c r="AD670" s="5">
        <f>SUMPRODUCT(Table13[[#This Row],[SibSp]:[Ones]],$R$5:$AA$5)</f>
        <v>0.20612718112620571</v>
      </c>
      <c r="AE670" s="5">
        <f>SUMPRODUCT(Table13[[#This Row],[SibSp]:[Ones]],$R$6:$AA$6)</f>
        <v>-1.0982192510257254</v>
      </c>
      <c r="AF670" s="6">
        <f>IF(AC670&lt;0,0,AC670)</f>
        <v>0</v>
      </c>
      <c r="AG670" s="6">
        <f>IF(AD670&lt;0,0,AD670)</f>
        <v>0.20612718112620571</v>
      </c>
      <c r="AH670" s="5">
        <f t="shared" si="20"/>
        <v>0</v>
      </c>
      <c r="AI670" s="6">
        <f t="shared" si="21"/>
        <v>0.20612718112620571</v>
      </c>
      <c r="AJ670" s="6">
        <f>(Table134[[#This Row],[Survived]]-AI670)^2</f>
        <v>4.2488414799035611E-2</v>
      </c>
    </row>
    <row r="671" spans="1:36" x14ac:dyDescent="0.2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Table134[[#This Row],[Age]]/$E$1</f>
        <v>0.4</v>
      </c>
      <c r="J671" s="6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>
        <f>IF(Table134[[#This Row],[Sex]]="male",1,0)</f>
        <v>1</v>
      </c>
      <c r="P671">
        <v>1</v>
      </c>
      <c r="AC671" s="5">
        <f>SUMPRODUCT(Table13[[#This Row],[SibSp]:[Ones]],$R$4:$AA$4)</f>
        <v>-0.60743050362973283</v>
      </c>
      <c r="AD671" s="5">
        <f>SUMPRODUCT(Table13[[#This Row],[SibSp]:[Ones]],$R$5:$AA$5)</f>
        <v>0.13551249735541915</v>
      </c>
      <c r="AE671" s="5">
        <f>SUMPRODUCT(Table13[[#This Row],[SibSp]:[Ones]],$R$6:$AA$6)</f>
        <v>-1.5817630931234805</v>
      </c>
      <c r="AF671" s="6">
        <f>IF(AC671&lt;0,0,AC671)</f>
        <v>0</v>
      </c>
      <c r="AG671" s="6">
        <f>IF(AD671&lt;0,0,AD671)</f>
        <v>0.13551249735541915</v>
      </c>
      <c r="AH671" s="5">
        <f t="shared" si="20"/>
        <v>0</v>
      </c>
      <c r="AI671" s="6">
        <f t="shared" si="21"/>
        <v>0.13551249735541915</v>
      </c>
      <c r="AJ671" s="6">
        <f>(Table134[[#This Row],[Survived]]-AI671)^2</f>
        <v>0.7473386422286642</v>
      </c>
    </row>
    <row r="672" spans="1:36" x14ac:dyDescent="0.2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Table134[[#This Row],[Age]]/$E$1</f>
        <v>0.25</v>
      </c>
      <c r="J672" s="6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>
        <f>IF(Table134[[#This Row],[Sex]]="male",1,0)</f>
        <v>1</v>
      </c>
      <c r="P672">
        <v>1</v>
      </c>
      <c r="AC672" s="5">
        <f>SUMPRODUCT(Table13[[#This Row],[SibSp]:[Ones]],$R$4:$AA$4)</f>
        <v>-0.63638658214664967</v>
      </c>
      <c r="AD672" s="5">
        <f>SUMPRODUCT(Table13[[#This Row],[SibSp]:[Ones]],$R$5:$AA$5)</f>
        <v>0.21553326516601745</v>
      </c>
      <c r="AE672" s="5">
        <f>SUMPRODUCT(Table13[[#This Row],[SibSp]:[Ones]],$R$6:$AA$6)</f>
        <v>-1.0761411781597077</v>
      </c>
      <c r="AF672" s="6">
        <f>IF(AC672&lt;0,0,AC672)</f>
        <v>0</v>
      </c>
      <c r="AG672" s="6">
        <f>IF(AD672&lt;0,0,AD672)</f>
        <v>0.21553326516601745</v>
      </c>
      <c r="AH672" s="5">
        <f t="shared" si="20"/>
        <v>0</v>
      </c>
      <c r="AI672" s="6">
        <f t="shared" si="21"/>
        <v>0.21553326516601745</v>
      </c>
      <c r="AJ672" s="6">
        <f>(Table134[[#This Row],[Survived]]-AI672)^2</f>
        <v>4.6454588393124795E-2</v>
      </c>
    </row>
    <row r="673" spans="1:36" x14ac:dyDescent="0.2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Table134[[#This Row],[Age]]/$E$1</f>
        <v>0.2</v>
      </c>
      <c r="J673" s="6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>
        <f>IF(Table134[[#This Row],[Sex]]="male",1,0)</f>
        <v>1</v>
      </c>
      <c r="P673">
        <v>1</v>
      </c>
      <c r="AC673" s="5">
        <f>SUMPRODUCT(Table13[[#This Row],[SibSp]:[Ones]],$R$4:$AA$4)</f>
        <v>-0.24800933777578144</v>
      </c>
      <c r="AD673" s="5">
        <f>SUMPRODUCT(Table13[[#This Row],[SibSp]:[Ones]],$R$5:$AA$5)</f>
        <v>0.29524478757495676</v>
      </c>
      <c r="AE673" s="5">
        <f>SUMPRODUCT(Table13[[#This Row],[SibSp]:[Ones]],$R$6:$AA$6)</f>
        <v>-0.53255937981779278</v>
      </c>
      <c r="AF673" s="6">
        <f>IF(AC673&lt;0,0,AC673)</f>
        <v>0</v>
      </c>
      <c r="AG673" s="6">
        <f>IF(AD673&lt;0,0,AD673)</f>
        <v>0.29524478757495676</v>
      </c>
      <c r="AH673" s="5">
        <f t="shared" si="20"/>
        <v>0</v>
      </c>
      <c r="AI673" s="6">
        <f t="shared" si="21"/>
        <v>0.29524478757495676</v>
      </c>
      <c r="AJ673" s="6">
        <f>(Table134[[#This Row],[Survived]]-AI673)^2</f>
        <v>8.716948459018134E-2</v>
      </c>
    </row>
    <row r="674" spans="1:36" x14ac:dyDescent="0.2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Table134[[#This Row],[Age]]/$E$1</f>
        <v>0.375</v>
      </c>
      <c r="J674" s="6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>
        <f>IF(Table134[[#This Row],[Sex]]="male",1,0)</f>
        <v>0</v>
      </c>
      <c r="P674">
        <v>1</v>
      </c>
      <c r="AC674" s="5">
        <f>SUMPRODUCT(Table13[[#This Row],[SibSp]:[Ones]],$R$4:$AA$4)</f>
        <v>0.26928519088373937</v>
      </c>
      <c r="AD674" s="5">
        <f>SUMPRODUCT(Table13[[#This Row],[SibSp]:[Ones]],$R$5:$AA$5)</f>
        <v>0.77252813385135044</v>
      </c>
      <c r="AE674" s="5">
        <f>SUMPRODUCT(Table13[[#This Row],[SibSp]:[Ones]],$R$6:$AA$6)</f>
        <v>-0.69734707439888699</v>
      </c>
      <c r="AF674" s="6">
        <f>IF(AC674&lt;0,0,AC674)</f>
        <v>0.26928519088373937</v>
      </c>
      <c r="AG674" s="6">
        <f>IF(AD674&lt;0,0,AD674)</f>
        <v>0.77252813385135044</v>
      </c>
      <c r="AH674" s="5">
        <f t="shared" si="20"/>
        <v>0</v>
      </c>
      <c r="AI674" s="6">
        <f t="shared" si="21"/>
        <v>1.0418133247350898</v>
      </c>
      <c r="AJ674" s="6">
        <f>(Table134[[#This Row],[Survived]]-AI674)^2</f>
        <v>1.7483541254020732E-3</v>
      </c>
    </row>
    <row r="675" spans="1:36" x14ac:dyDescent="0.2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Table134[[#This Row],[Age]]/$E$1</f>
        <v>0.43125000000000002</v>
      </c>
      <c r="J675" s="6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>
        <f>IF(Table134[[#This Row],[Sex]]="male",1,0)</f>
        <v>1</v>
      </c>
      <c r="P675">
        <v>1</v>
      </c>
      <c r="AC675" s="5">
        <f>SUMPRODUCT(Table13[[#This Row],[SibSp]:[Ones]],$R$4:$AA$4)</f>
        <v>-0.61880446557681668</v>
      </c>
      <c r="AD675" s="5">
        <f>SUMPRODUCT(Table13[[#This Row],[SibSp]:[Ones]],$R$5:$AA$5)</f>
        <v>0.15394331373889814</v>
      </c>
      <c r="AE675" s="5">
        <f>SUMPRODUCT(Table13[[#This Row],[SibSp]:[Ones]],$R$6:$AA$6)</f>
        <v>-1.1294781527601458</v>
      </c>
      <c r="AF675" s="6">
        <f>IF(AC675&lt;0,0,AC675)</f>
        <v>0</v>
      </c>
      <c r="AG675" s="6">
        <f>IF(AD675&lt;0,0,AD675)</f>
        <v>0.15394331373889814</v>
      </c>
      <c r="AH675" s="5">
        <f t="shared" si="20"/>
        <v>0</v>
      </c>
      <c r="AI675" s="6">
        <f t="shared" si="21"/>
        <v>0.15394331373889814</v>
      </c>
      <c r="AJ675" s="6">
        <f>(Table134[[#This Row],[Survived]]-AI675)^2</f>
        <v>2.3698543844912823E-2</v>
      </c>
    </row>
    <row r="676" spans="1:36" x14ac:dyDescent="0.2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Table134[[#This Row],[Age]]/$E$1</f>
        <v>0.21249999999999999</v>
      </c>
      <c r="J676" s="6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>
        <f>IF(Table134[[#This Row],[Sex]]="male",1,0)</f>
        <v>1</v>
      </c>
      <c r="P676">
        <v>1</v>
      </c>
      <c r="AC676" s="5">
        <f>SUMPRODUCT(Table13[[#This Row],[SibSp]:[Ones]],$R$4:$AA$4)</f>
        <v>-0.66876210152800863</v>
      </c>
      <c r="AD676" s="5">
        <f>SUMPRODUCT(Table13[[#This Row],[SibSp]:[Ones]],$R$5:$AA$5)</f>
        <v>0.25521545336570589</v>
      </c>
      <c r="AE676" s="5">
        <f>SUMPRODUCT(Table13[[#This Row],[SibSp]:[Ones]],$R$6:$AA$6)</f>
        <v>-1.0938950792318352</v>
      </c>
      <c r="AF676" s="6">
        <f>IF(AC676&lt;0,0,AC676)</f>
        <v>0</v>
      </c>
      <c r="AG676" s="6">
        <f>IF(AD676&lt;0,0,AD676)</f>
        <v>0.25521545336570589</v>
      </c>
      <c r="AH676" s="5">
        <f t="shared" si="20"/>
        <v>0</v>
      </c>
      <c r="AI676" s="6">
        <f t="shared" si="21"/>
        <v>0.25521545336570589</v>
      </c>
      <c r="AJ676" s="6">
        <f>(Table134[[#This Row],[Survived]]-AI676)^2</f>
        <v>6.5134927636662801E-2</v>
      </c>
    </row>
    <row r="677" spans="1:36" x14ac:dyDescent="0.2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Table134[[#This Row],[Age]]/$E$1</f>
        <v>0.52500000000000002</v>
      </c>
      <c r="J677" s="6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>
        <f>IF(Table134[[#This Row],[Sex]]="male",1,0)</f>
        <v>1</v>
      </c>
      <c r="P677">
        <v>1</v>
      </c>
      <c r="AC677" s="5">
        <f>SUMPRODUCT(Table13[[#This Row],[SibSp]:[Ones]],$R$4:$AA$4)</f>
        <v>-0.42383528833708828</v>
      </c>
      <c r="AD677" s="5">
        <f>SUMPRODUCT(Table13[[#This Row],[SibSp]:[Ones]],$R$5:$AA$5)</f>
        <v>-5.6001710192701393E-2</v>
      </c>
      <c r="AE677" s="5">
        <f>SUMPRODUCT(Table13[[#This Row],[SibSp]:[Ones]],$R$6:$AA$6)</f>
        <v>-1.0885721976261276</v>
      </c>
      <c r="AF677" s="6">
        <f>IF(AC677&lt;0,0,AC677)</f>
        <v>0</v>
      </c>
      <c r="AG677" s="6">
        <f>IF(AD677&lt;0,0,AD677)</f>
        <v>0</v>
      </c>
      <c r="AH677" s="5">
        <f t="shared" si="20"/>
        <v>0</v>
      </c>
      <c r="AI677" s="6">
        <f t="shared" si="21"/>
        <v>0</v>
      </c>
      <c r="AJ677" s="6">
        <f>(Table134[[#This Row],[Survived]]-AI677)^2</f>
        <v>0</v>
      </c>
    </row>
    <row r="678" spans="1:36" x14ac:dyDescent="0.2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Table134[[#This Row],[Age]]/$E$1</f>
        <v>0.4375</v>
      </c>
      <c r="J678" s="6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>
        <f>IF(Table134[[#This Row],[Sex]]="male",1,0)</f>
        <v>1</v>
      </c>
      <c r="P678">
        <v>1</v>
      </c>
      <c r="AC678" s="5">
        <f>SUMPRODUCT(Table13[[#This Row],[SibSp]:[Ones]],$R$4:$AA$4)</f>
        <v>-0.62227496732008525</v>
      </c>
      <c r="AD678" s="5">
        <f>SUMPRODUCT(Table13[[#This Row],[SibSp]:[Ones]],$R$5:$AA$5)</f>
        <v>0.15427030144382681</v>
      </c>
      <c r="AE678" s="5">
        <f>SUMPRODUCT(Table13[[#This Row],[SibSp]:[Ones]],$R$6:$AA$6)</f>
        <v>-1.1773686454047483</v>
      </c>
      <c r="AF678" s="6">
        <f>IF(AC678&lt;0,0,AC678)</f>
        <v>0</v>
      </c>
      <c r="AG678" s="6">
        <f>IF(AD678&lt;0,0,AD678)</f>
        <v>0.15427030144382681</v>
      </c>
      <c r="AH678" s="5">
        <f t="shared" si="20"/>
        <v>0</v>
      </c>
      <c r="AI678" s="6">
        <f t="shared" si="21"/>
        <v>0.15427030144382681</v>
      </c>
      <c r="AJ678" s="6">
        <f>(Table134[[#This Row],[Survived]]-AI678)^2</f>
        <v>2.3799325907569193E-2</v>
      </c>
    </row>
    <row r="679" spans="1:36" x14ac:dyDescent="0.2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Table134[[#This Row],[Age]]/$E$1</f>
        <v>0.35</v>
      </c>
      <c r="J679" s="6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>
        <f>IF(Table134[[#This Row],[Sex]]="male",1,0)</f>
        <v>1</v>
      </c>
      <c r="P679">
        <v>1</v>
      </c>
      <c r="AC679" s="5">
        <f>SUMPRODUCT(Table13[[#This Row],[SibSp]:[Ones]],$R$4:$AA$4)</f>
        <v>-0.22833024591107237</v>
      </c>
      <c r="AD679" s="5">
        <f>SUMPRODUCT(Table13[[#This Row],[SibSp]:[Ones]],$R$5:$AA$5)</f>
        <v>0.20126391056955928</v>
      </c>
      <c r="AE679" s="5">
        <f>SUMPRODUCT(Table13[[#This Row],[SibSp]:[Ones]],$R$6:$AA$6)</f>
        <v>-0.71025883432633441</v>
      </c>
      <c r="AF679" s="6">
        <f>IF(AC679&lt;0,0,AC679)</f>
        <v>0</v>
      </c>
      <c r="AG679" s="6">
        <f>IF(AD679&lt;0,0,AD679)</f>
        <v>0.20126391056955928</v>
      </c>
      <c r="AH679" s="5">
        <f t="shared" si="20"/>
        <v>0</v>
      </c>
      <c r="AI679" s="6">
        <f t="shared" si="21"/>
        <v>0.20126391056955928</v>
      </c>
      <c r="AJ679" s="6">
        <f>(Table134[[#This Row],[Survived]]-AI679)^2</f>
        <v>4.0507161697751558E-2</v>
      </c>
    </row>
    <row r="680" spans="1:36" x14ac:dyDescent="0.2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Table134[[#This Row],[Age]]/$E$1</f>
        <v>0.05</v>
      </c>
      <c r="J680" s="6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>
        <f>IF(Table134[[#This Row],[Sex]]="male",1,0)</f>
        <v>1</v>
      </c>
      <c r="P680">
        <v>1</v>
      </c>
      <c r="AC680" s="5">
        <f>SUMPRODUCT(Table13[[#This Row],[SibSp]:[Ones]],$R$4:$AA$4)</f>
        <v>-0.81356843362319298</v>
      </c>
      <c r="AD680" s="5">
        <f>SUMPRODUCT(Table13[[#This Row],[SibSp]:[Ones]],$R$5:$AA$5)</f>
        <v>0.16869851841593009</v>
      </c>
      <c r="AE680" s="5">
        <f>SUMPRODUCT(Table13[[#This Row],[SibSp]:[Ones]],$R$6:$AA$6)</f>
        <v>-0.478684888935347</v>
      </c>
      <c r="AF680" s="6">
        <f>IF(AC680&lt;0,0,AC680)</f>
        <v>0</v>
      </c>
      <c r="AG680" s="6">
        <f>IF(AD680&lt;0,0,AD680)</f>
        <v>0.16869851841593009</v>
      </c>
      <c r="AH680" s="5">
        <f t="shared" si="20"/>
        <v>0</v>
      </c>
      <c r="AI680" s="6">
        <f t="shared" si="21"/>
        <v>0.16869851841593009</v>
      </c>
      <c r="AJ680" s="6">
        <f>(Table134[[#This Row],[Survived]]-AI680)^2</f>
        <v>2.8459190115729904E-2</v>
      </c>
    </row>
    <row r="681" spans="1:36" x14ac:dyDescent="0.2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Table134[[#This Row],[Age]]/$E$1</f>
        <v>0.92500000000000004</v>
      </c>
      <c r="J681" s="6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>
        <f>IF(Table134[[#This Row],[Sex]]="male",1,0)</f>
        <v>1</v>
      </c>
      <c r="P681">
        <v>1</v>
      </c>
      <c r="AC681" s="5">
        <f>SUMPRODUCT(Table13[[#This Row],[SibSp]:[Ones]],$R$4:$AA$4)</f>
        <v>-0.11874668328639616</v>
      </c>
      <c r="AD681" s="5">
        <f>SUMPRODUCT(Table13[[#This Row],[SibSp]:[Ones]],$R$5:$AA$5)</f>
        <v>-0.44777024328937576</v>
      </c>
      <c r="AE681" s="5">
        <f>SUMPRODUCT(Table13[[#This Row],[SibSp]:[Ones]],$R$6:$AA$6)</f>
        <v>-1.1300350297919521</v>
      </c>
      <c r="AF681" s="6">
        <f>IF(AC681&lt;0,0,AC681)</f>
        <v>0</v>
      </c>
      <c r="AG681" s="6">
        <f>IF(AD681&lt;0,0,AD681)</f>
        <v>0</v>
      </c>
      <c r="AH681" s="5">
        <f t="shared" si="20"/>
        <v>0</v>
      </c>
      <c r="AI681" s="6">
        <f t="shared" si="21"/>
        <v>0</v>
      </c>
      <c r="AJ681" s="6">
        <f>(Table134[[#This Row],[Survived]]-AI681)^2</f>
        <v>0</v>
      </c>
    </row>
    <row r="682" spans="1:36" x14ac:dyDescent="0.2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Table134[[#This Row],[Age]]/$E$1</f>
        <v>0.1125</v>
      </c>
      <c r="J682" s="6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>
        <f>IF(Table134[[#This Row],[Sex]]="male",1,0)</f>
        <v>0</v>
      </c>
      <c r="P682">
        <v>1</v>
      </c>
      <c r="AC682" s="5">
        <f>SUMPRODUCT(Table13[[#This Row],[SibSp]:[Ones]],$R$4:$AA$4)</f>
        <v>-0.1687024344335295</v>
      </c>
      <c r="AD682" s="5">
        <f>SUMPRODUCT(Table13[[#This Row],[SibSp]:[Ones]],$R$5:$AA$5)</f>
        <v>0.60532515382370311</v>
      </c>
      <c r="AE682" s="5">
        <f>SUMPRODUCT(Table13[[#This Row],[SibSp]:[Ones]],$R$6:$AA$6)</f>
        <v>-0.54118308795499204</v>
      </c>
      <c r="AF682" s="6">
        <f>IF(AC682&lt;0,0,AC682)</f>
        <v>0</v>
      </c>
      <c r="AG682" s="6">
        <f>IF(AD682&lt;0,0,AD682)</f>
        <v>0.60532515382370311</v>
      </c>
      <c r="AH682" s="5">
        <f t="shared" si="20"/>
        <v>0</v>
      </c>
      <c r="AI682" s="6">
        <f t="shared" si="21"/>
        <v>0.60532515382370311</v>
      </c>
      <c r="AJ682" s="6">
        <f>(Table134[[#This Row],[Survived]]-AI682)^2</f>
        <v>0.36641854185168982</v>
      </c>
    </row>
    <row r="683" spans="1:36" x14ac:dyDescent="0.2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Table134[[#This Row],[Age]]/$E$1</f>
        <v>0.2</v>
      </c>
      <c r="J683" s="6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>
        <f>IF(Table134[[#This Row],[Sex]]="male",1,0)</f>
        <v>0</v>
      </c>
      <c r="P683">
        <v>1</v>
      </c>
      <c r="AC683" s="5">
        <f>SUMPRODUCT(Table13[[#This Row],[SibSp]:[Ones]],$R$4:$AA$4)</f>
        <v>0.20895604200079371</v>
      </c>
      <c r="AD683" s="5">
        <f>SUMPRODUCT(Table13[[#This Row],[SibSp]:[Ones]],$R$5:$AA$5)</f>
        <v>0.84396877891405997</v>
      </c>
      <c r="AE683" s="5">
        <f>SUMPRODUCT(Table13[[#This Row],[SibSp]:[Ones]],$R$6:$AA$6)</f>
        <v>-0.53602737068403195</v>
      </c>
      <c r="AF683" s="6">
        <f>IF(AC683&lt;0,0,AC683)</f>
        <v>0.20895604200079371</v>
      </c>
      <c r="AG683" s="6">
        <f>IF(AD683&lt;0,0,AD683)</f>
        <v>0.84396877891405997</v>
      </c>
      <c r="AH683" s="5">
        <f t="shared" si="20"/>
        <v>0</v>
      </c>
      <c r="AI683" s="6">
        <f t="shared" si="21"/>
        <v>1.0529248209148536</v>
      </c>
      <c r="AJ683" s="6">
        <f>(Table134[[#This Row],[Survived]]-AI683)^2</f>
        <v>2.8010366688693274E-3</v>
      </c>
    </row>
    <row r="684" spans="1:36" x14ac:dyDescent="0.2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Table134[[#This Row],[Age]]/$E$1</f>
        <v>0.55000000000000004</v>
      </c>
      <c r="J684" s="6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>
        <f>IF(Table134[[#This Row],[Sex]]="male",1,0)</f>
        <v>0</v>
      </c>
      <c r="P684">
        <v>1</v>
      </c>
      <c r="AC684" s="5">
        <f>SUMPRODUCT(Table13[[#This Row],[SibSp]:[Ones]],$R$4:$AA$4)</f>
        <v>0.75602789942515369</v>
      </c>
      <c r="AD684" s="5">
        <f>SUMPRODUCT(Table13[[#This Row],[SibSp]:[Ones]],$R$5:$AA$5)</f>
        <v>7.8522873011372618E-2</v>
      </c>
      <c r="AE684" s="5">
        <f>SUMPRODUCT(Table13[[#This Row],[SibSp]:[Ones]],$R$6:$AA$6)</f>
        <v>-0.14314193809128123</v>
      </c>
      <c r="AF684" s="6">
        <f>IF(AC684&lt;0,0,AC684)</f>
        <v>0.75602789942515369</v>
      </c>
      <c r="AG684" s="6">
        <f>IF(AD684&lt;0,0,AD684)</f>
        <v>7.8522873011372618E-2</v>
      </c>
      <c r="AH684" s="5">
        <f t="shared" si="20"/>
        <v>0</v>
      </c>
      <c r="AI684" s="6">
        <f t="shared" si="21"/>
        <v>0.83455077243652631</v>
      </c>
      <c r="AJ684" s="6">
        <f>(Table134[[#This Row],[Survived]]-AI684)^2</f>
        <v>0.69647499177440275</v>
      </c>
    </row>
    <row r="685" spans="1:36" x14ac:dyDescent="0.2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Table134[[#This Row],[Age]]/$E$1</f>
        <v>0.22500000000000001</v>
      </c>
      <c r="J685" s="6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>
        <f>IF(Table134[[#This Row],[Sex]]="male",1,0)</f>
        <v>0</v>
      </c>
      <c r="P685">
        <v>1</v>
      </c>
      <c r="AC685" s="5">
        <f>SUMPRODUCT(Table13[[#This Row],[SibSp]:[Ones]],$R$4:$AA$4)</f>
        <v>3.6436854791105242E-2</v>
      </c>
      <c r="AD685" s="5">
        <f>SUMPRODUCT(Table13[[#This Row],[SibSp]:[Ones]],$R$5:$AA$5)</f>
        <v>0.43513994815612222</v>
      </c>
      <c r="AE685" s="5">
        <f>SUMPRODUCT(Table13[[#This Row],[SibSp]:[Ones]],$R$6:$AA$6)</f>
        <v>-0.51485417249035914</v>
      </c>
      <c r="AF685" s="6">
        <f>IF(AC685&lt;0,0,AC685)</f>
        <v>3.6436854791105242E-2</v>
      </c>
      <c r="AG685" s="6">
        <f>IF(AD685&lt;0,0,AD685)</f>
        <v>0.43513994815612222</v>
      </c>
      <c r="AH685" s="5">
        <f t="shared" si="20"/>
        <v>0</v>
      </c>
      <c r="AI685" s="6">
        <f t="shared" si="21"/>
        <v>0.47157680294722748</v>
      </c>
      <c r="AJ685" s="6">
        <f>(Table134[[#This Row],[Survived]]-AI685)^2</f>
        <v>0.27923107518347323</v>
      </c>
    </row>
    <row r="686" spans="1:36" x14ac:dyDescent="0.2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Table134[[#This Row],[Age]]/$E$1</f>
        <v>0.5625</v>
      </c>
      <c r="J686" s="6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>
        <f>IF(Table134[[#This Row],[Sex]]="male",1,0)</f>
        <v>0</v>
      </c>
      <c r="P686">
        <v>1</v>
      </c>
      <c r="AC686" s="5">
        <f>SUMPRODUCT(Table13[[#This Row],[SibSp]:[Ones]],$R$4:$AA$4)</f>
        <v>0.45280542581555516</v>
      </c>
      <c r="AD686" s="5">
        <f>SUMPRODUCT(Table13[[#This Row],[SibSp]:[Ones]],$R$5:$AA$5)</f>
        <v>0.45958684224910695</v>
      </c>
      <c r="AE686" s="5">
        <f>SUMPRODUCT(Table13[[#This Row],[SibSp]:[Ones]],$R$6:$AA$6)</f>
        <v>-0.77183680952732303</v>
      </c>
      <c r="AF686" s="6">
        <f>IF(AC686&lt;0,0,AC686)</f>
        <v>0.45280542581555516</v>
      </c>
      <c r="AG686" s="6">
        <f>IF(AD686&lt;0,0,AD686)</f>
        <v>0.45958684224910695</v>
      </c>
      <c r="AH686" s="5">
        <f t="shared" si="20"/>
        <v>0</v>
      </c>
      <c r="AI686" s="6">
        <f t="shared" si="21"/>
        <v>0.91239226806466212</v>
      </c>
      <c r="AJ686" s="6">
        <f>(Table134[[#This Row],[Survived]]-AI686)^2</f>
        <v>7.6751146948540218E-3</v>
      </c>
    </row>
    <row r="687" spans="1:36" x14ac:dyDescent="0.2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Table134[[#This Row],[Age]]/$E$1</f>
        <v>0.63749999999999996</v>
      </c>
      <c r="J687" s="6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>
        <f>IF(Table134[[#This Row],[Sex]]="male",1,0)</f>
        <v>1</v>
      </c>
      <c r="P687">
        <v>1</v>
      </c>
      <c r="AC687" s="5">
        <f>SUMPRODUCT(Table13[[#This Row],[SibSp]:[Ones]],$R$4:$AA$4)</f>
        <v>-0.13718702167057739</v>
      </c>
      <c r="AD687" s="5">
        <f>SUMPRODUCT(Table13[[#This Row],[SibSp]:[Ones]],$R$5:$AA$5)</f>
        <v>0.21091192081869425</v>
      </c>
      <c r="AE687" s="5">
        <f>SUMPRODUCT(Table13[[#This Row],[SibSp]:[Ones]],$R$6:$AA$6)</f>
        <v>-1.0709209844315259</v>
      </c>
      <c r="AF687" s="6">
        <f>IF(AC687&lt;0,0,AC687)</f>
        <v>0</v>
      </c>
      <c r="AG687" s="6">
        <f>IF(AD687&lt;0,0,AD687)</f>
        <v>0.21091192081869425</v>
      </c>
      <c r="AH687" s="5">
        <f t="shared" si="20"/>
        <v>0</v>
      </c>
      <c r="AI687" s="6">
        <f t="shared" si="21"/>
        <v>0.21091192081869425</v>
      </c>
      <c r="AJ687" s="6">
        <f>(Table134[[#This Row],[Survived]]-AI687)^2</f>
        <v>0.62265999670604266</v>
      </c>
    </row>
    <row r="688" spans="1:36" x14ac:dyDescent="0.2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Table134[[#This Row],[Age]]/$E$1</f>
        <v>0.3</v>
      </c>
      <c r="J688" s="6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>
        <f>IF(Table134[[#This Row],[Sex]]="male",1,0)</f>
        <v>0</v>
      </c>
      <c r="P688">
        <v>1</v>
      </c>
      <c r="AC688" s="5">
        <f>SUMPRODUCT(Table13[[#This Row],[SibSp]:[Ones]],$R$4:$AA$4)</f>
        <v>-0.15709699831348639</v>
      </c>
      <c r="AD688" s="5">
        <f>SUMPRODUCT(Table13[[#This Row],[SibSp]:[Ones]],$R$5:$AA$5)</f>
        <v>0.53699401064550245</v>
      </c>
      <c r="AE688" s="5">
        <f>SUMPRODUCT(Table13[[#This Row],[SibSp]:[Ones]],$R$6:$AA$6)</f>
        <v>-0.54092301729611236</v>
      </c>
      <c r="AF688" s="6">
        <f>IF(AC688&lt;0,0,AC688)</f>
        <v>0</v>
      </c>
      <c r="AG688" s="6">
        <f>IF(AD688&lt;0,0,AD688)</f>
        <v>0.53699401064550245</v>
      </c>
      <c r="AH688" s="5">
        <f t="shared" si="20"/>
        <v>0</v>
      </c>
      <c r="AI688" s="6">
        <f t="shared" si="21"/>
        <v>0.53699401064550245</v>
      </c>
      <c r="AJ688" s="6">
        <f>(Table134[[#This Row],[Survived]]-AI688)^2</f>
        <v>0.21437454617813709</v>
      </c>
    </row>
    <row r="689" spans="1:36" x14ac:dyDescent="0.2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Table134[[#This Row],[Age]]/$E$1</f>
        <v>0.51249999999999996</v>
      </c>
      <c r="J689" s="6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>
        <f>IF(Table134[[#This Row],[Sex]]="male",1,0)</f>
        <v>1</v>
      </c>
      <c r="P689">
        <v>1</v>
      </c>
      <c r="AC689" s="5">
        <f>SUMPRODUCT(Table13[[#This Row],[SibSp]:[Ones]],$R$4:$AA$4)</f>
        <v>-0.39684963650611943</v>
      </c>
      <c r="AD689" s="5">
        <f>SUMPRODUCT(Table13[[#This Row],[SibSp]:[Ones]],$R$5:$AA$5)</f>
        <v>-0.18212727776631088</v>
      </c>
      <c r="AE689" s="5">
        <f>SUMPRODUCT(Table13[[#This Row],[SibSp]:[Ones]],$R$6:$AA$6)</f>
        <v>-0.89994909778266863</v>
      </c>
      <c r="AF689" s="6">
        <f>IF(AC689&lt;0,0,AC689)</f>
        <v>0</v>
      </c>
      <c r="AG689" s="6">
        <f>IF(AD689&lt;0,0,AD689)</f>
        <v>0</v>
      </c>
      <c r="AH689" s="5">
        <f t="shared" si="20"/>
        <v>0</v>
      </c>
      <c r="AI689" s="6">
        <f t="shared" si="21"/>
        <v>0</v>
      </c>
      <c r="AJ689" s="6">
        <f>(Table134[[#This Row],[Survived]]-AI689)^2</f>
        <v>0</v>
      </c>
    </row>
    <row r="690" spans="1:36" x14ac:dyDescent="0.2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Table134[[#This Row],[Age]]/$E$1</f>
        <v>0.26250000000000001</v>
      </c>
      <c r="J690" s="6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>
        <f>IF(Table134[[#This Row],[Sex]]="male",1,0)</f>
        <v>1</v>
      </c>
      <c r="P690">
        <v>1</v>
      </c>
      <c r="AC690" s="5">
        <f>SUMPRODUCT(Table13[[#This Row],[SibSp]:[Ones]],$R$4:$AA$4)</f>
        <v>-0.17259220528344416</v>
      </c>
      <c r="AD690" s="5">
        <f>SUMPRODUCT(Table13[[#This Row],[SibSp]:[Ones]],$R$5:$AA$5)</f>
        <v>0.15742015053906377</v>
      </c>
      <c r="AE690" s="5">
        <f>SUMPRODUCT(Table13[[#This Row],[SibSp]:[Ones]],$R$6:$AA$6)</f>
        <v>-0.39096456093473075</v>
      </c>
      <c r="AF690" s="6">
        <f>IF(AC690&lt;0,0,AC690)</f>
        <v>0</v>
      </c>
      <c r="AG690" s="6">
        <f>IF(AD690&lt;0,0,AD690)</f>
        <v>0.15742015053906377</v>
      </c>
      <c r="AH690" s="5">
        <f t="shared" si="20"/>
        <v>0</v>
      </c>
      <c r="AI690" s="6">
        <f t="shared" si="21"/>
        <v>0.15742015053906377</v>
      </c>
      <c r="AJ690" s="6">
        <f>(Table134[[#This Row],[Survived]]-AI690)^2</f>
        <v>2.4781103795741499E-2</v>
      </c>
    </row>
    <row r="691" spans="1:36" x14ac:dyDescent="0.2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Table134[[#This Row],[Age]]/$E$1</f>
        <v>0.6</v>
      </c>
      <c r="J691" s="6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>
        <f>IF(Table134[[#This Row],[Sex]]="male",1,0)</f>
        <v>0</v>
      </c>
      <c r="P691">
        <v>1</v>
      </c>
      <c r="AC691" s="5">
        <f>SUMPRODUCT(Table13[[#This Row],[SibSp]:[Ones]],$R$4:$AA$4)</f>
        <v>0.57913812812743604</v>
      </c>
      <c r="AD691" s="5">
        <f>SUMPRODUCT(Table13[[#This Row],[SibSp]:[Ones]],$R$5:$AA$5)</f>
        <v>0.42246688288483392</v>
      </c>
      <c r="AE691" s="5">
        <f>SUMPRODUCT(Table13[[#This Row],[SibSp]:[Ones]],$R$6:$AA$6)</f>
        <v>-0.58530161766180233</v>
      </c>
      <c r="AF691" s="6">
        <f>IF(AC691&lt;0,0,AC691)</f>
        <v>0.57913812812743604</v>
      </c>
      <c r="AG691" s="6">
        <f>IF(AD691&lt;0,0,AD691)</f>
        <v>0.42246688288483392</v>
      </c>
      <c r="AH691" s="5">
        <f t="shared" si="20"/>
        <v>0</v>
      </c>
      <c r="AI691" s="6">
        <f t="shared" si="21"/>
        <v>1.0016050110122698</v>
      </c>
      <c r="AJ691" s="6">
        <f>(Table134[[#This Row],[Survived]]-AI691)^2</f>
        <v>2.5760603495074607E-6</v>
      </c>
    </row>
    <row r="692" spans="1:36" x14ac:dyDescent="0.2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Table134[[#This Row],[Age]]/$E$1</f>
        <v>0.3</v>
      </c>
      <c r="J692" s="6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>
        <f>IF(Table134[[#This Row],[Sex]]="male",1,0)</f>
        <v>1</v>
      </c>
      <c r="P692">
        <v>1</v>
      </c>
      <c r="AC692" s="5">
        <f>SUMPRODUCT(Table13[[#This Row],[SibSp]:[Ones]],$R$4:$AA$4)</f>
        <v>-0.18050858171468481</v>
      </c>
      <c r="AD692" s="5">
        <f>SUMPRODUCT(Table13[[#This Row],[SibSp]:[Ones]],$R$5:$AA$5)</f>
        <v>0.20416895279758229</v>
      </c>
      <c r="AE692" s="5">
        <f>SUMPRODUCT(Table13[[#This Row],[SibSp]:[Ones]],$R$6:$AA$6)</f>
        <v>-0.59322958151682237</v>
      </c>
      <c r="AF692" s="6">
        <f>IF(AC692&lt;0,0,AC692)</f>
        <v>0</v>
      </c>
      <c r="AG692" s="6">
        <f>IF(AD692&lt;0,0,AD692)</f>
        <v>0.20416895279758229</v>
      </c>
      <c r="AH692" s="5">
        <f t="shared" si="20"/>
        <v>0</v>
      </c>
      <c r="AI692" s="6">
        <f t="shared" si="21"/>
        <v>0.20416895279758229</v>
      </c>
      <c r="AJ692" s="6">
        <f>(Table134[[#This Row],[Survived]]-AI692)^2</f>
        <v>4.1684961286461389E-2</v>
      </c>
    </row>
    <row r="693" spans="1:36" x14ac:dyDescent="0.2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Table134[[#This Row],[Age]]/$E$1</f>
        <v>0.52500000000000002</v>
      </c>
      <c r="J693" s="6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>
        <f>IF(Table134[[#This Row],[Sex]]="male",1,0)</f>
        <v>0</v>
      </c>
      <c r="P693">
        <v>1</v>
      </c>
      <c r="AC693" s="5">
        <f>SUMPRODUCT(Table13[[#This Row],[SibSp]:[Ones]],$R$4:$AA$4)</f>
        <v>0.73576605116955862</v>
      </c>
      <c r="AD693" s="5">
        <f>SUMPRODUCT(Table13[[#This Row],[SibSp]:[Ones]],$R$5:$AA$5)</f>
        <v>0.15883319120139094</v>
      </c>
      <c r="AE693" s="5">
        <f>SUMPRODUCT(Table13[[#This Row],[SibSp]:[Ones]],$R$6:$AA$6)</f>
        <v>-0.13633949639622894</v>
      </c>
      <c r="AF693" s="6">
        <f>IF(AC693&lt;0,0,AC693)</f>
        <v>0.73576605116955862</v>
      </c>
      <c r="AG693" s="6">
        <f>IF(AD693&lt;0,0,AD693)</f>
        <v>0.15883319120139094</v>
      </c>
      <c r="AH693" s="5">
        <f t="shared" si="20"/>
        <v>0</v>
      </c>
      <c r="AI693" s="6">
        <f t="shared" si="21"/>
        <v>0.89459924237094957</v>
      </c>
      <c r="AJ693" s="6">
        <f>(Table134[[#This Row],[Survived]]-AI693)^2</f>
        <v>1.1109319708777833E-2</v>
      </c>
    </row>
    <row r="694" spans="1:36" x14ac:dyDescent="0.2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Table134[[#This Row],[Age]]/$E$1</f>
        <v>0.33750000000000002</v>
      </c>
      <c r="J694" s="6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>
        <f>IF(Table134[[#This Row],[Sex]]="male",1,0)</f>
        <v>0</v>
      </c>
      <c r="P694">
        <v>1</v>
      </c>
      <c r="AC694" s="5">
        <f>SUMPRODUCT(Table13[[#This Row],[SibSp]:[Ones]],$R$4:$AA$4)</f>
        <v>0.49124411384253275</v>
      </c>
      <c r="AD694" s="5">
        <f>SUMPRODUCT(Table13[[#This Row],[SibSp]:[Ones]],$R$5:$AA$5)</f>
        <v>0.38852425148771097</v>
      </c>
      <c r="AE694" s="5">
        <f>SUMPRODUCT(Table13[[#This Row],[SibSp]:[Ones]],$R$6:$AA$6)</f>
        <v>-5.2686925499921058E-2</v>
      </c>
      <c r="AF694" s="6">
        <f>IF(AC694&lt;0,0,AC694)</f>
        <v>0.49124411384253275</v>
      </c>
      <c r="AG694" s="6">
        <f>IF(AD694&lt;0,0,AD694)</f>
        <v>0.38852425148771097</v>
      </c>
      <c r="AH694" s="5">
        <f t="shared" si="20"/>
        <v>0</v>
      </c>
      <c r="AI694" s="6">
        <f t="shared" si="21"/>
        <v>0.87976836533024372</v>
      </c>
      <c r="AJ694" s="6">
        <f>(Table134[[#This Row],[Survived]]-AI694)^2</f>
        <v>1.4455645975361741E-2</v>
      </c>
    </row>
    <row r="695" spans="1:36" x14ac:dyDescent="0.2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Table134[[#This Row],[Age]]/$E$1</f>
        <v>0.38750000000000001</v>
      </c>
      <c r="J695" s="6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>
        <f>IF(Table134[[#This Row],[Sex]]="male",1,0)</f>
        <v>1</v>
      </c>
      <c r="P695">
        <v>1</v>
      </c>
      <c r="AC695" s="5">
        <f>SUMPRODUCT(Table13[[#This Row],[SibSp]:[Ones]],$R$4:$AA$4)</f>
        <v>-0.35745942120066065</v>
      </c>
      <c r="AD695" s="5">
        <f>SUMPRODUCT(Table13[[#This Row],[SibSp]:[Ones]],$R$5:$AA$5)</f>
        <v>0.47893205814345763</v>
      </c>
      <c r="AE695" s="5">
        <f>SUMPRODUCT(Table13[[#This Row],[SibSp]:[Ones]],$R$6:$AA$6)</f>
        <v>-1.214718786043167</v>
      </c>
      <c r="AF695" s="6">
        <f>IF(AC695&lt;0,0,AC695)</f>
        <v>0</v>
      </c>
      <c r="AG695" s="6">
        <f>IF(AD695&lt;0,0,AD695)</f>
        <v>0.47893205814345763</v>
      </c>
      <c r="AH695" s="5">
        <f t="shared" si="20"/>
        <v>0</v>
      </c>
      <c r="AI695" s="6">
        <f t="shared" si="21"/>
        <v>0.47893205814345763</v>
      </c>
      <c r="AJ695" s="6">
        <f>(Table134[[#This Row],[Survived]]-AI695)^2</f>
        <v>0.22937591631752827</v>
      </c>
    </row>
    <row r="696" spans="1:36" x14ac:dyDescent="0.2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Table134[[#This Row],[Age]]/$E$1</f>
        <v>0.05</v>
      </c>
      <c r="J696" s="6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>
        <f>IF(Table134[[#This Row],[Sex]]="male",1,0)</f>
        <v>1</v>
      </c>
      <c r="P696">
        <v>1</v>
      </c>
      <c r="AC696" s="5">
        <f>SUMPRODUCT(Table13[[#This Row],[SibSp]:[Ones]],$R$4:$AA$4)</f>
        <v>-0.81747755326561777</v>
      </c>
      <c r="AD696" s="5">
        <f>SUMPRODUCT(Table13[[#This Row],[SibSp]:[Ones]],$R$5:$AA$5)</f>
        <v>0.35765157691009147</v>
      </c>
      <c r="AE696" s="5">
        <f>SUMPRODUCT(Table13[[#This Row],[SibSp]:[Ones]],$R$6:$AA$6)</f>
        <v>-0.84905771000042252</v>
      </c>
      <c r="AF696" s="6">
        <f>IF(AC696&lt;0,0,AC696)</f>
        <v>0</v>
      </c>
      <c r="AG696" s="6">
        <f>IF(AD696&lt;0,0,AD696)</f>
        <v>0.35765157691009147</v>
      </c>
      <c r="AH696" s="5">
        <f t="shared" si="20"/>
        <v>0</v>
      </c>
      <c r="AI696" s="6">
        <f t="shared" si="21"/>
        <v>0.35765157691009147</v>
      </c>
      <c r="AJ696" s="6">
        <f>(Table134[[#This Row],[Survived]]-AI696)^2</f>
        <v>0.4126114966460922</v>
      </c>
    </row>
    <row r="697" spans="1:36" x14ac:dyDescent="0.2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Table134[[#This Row],[Age]]/$E$1</f>
        <v>0.32500000000000001</v>
      </c>
      <c r="J697" s="6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>
        <f>IF(Table134[[#This Row],[Sex]]="male",1,0)</f>
        <v>1</v>
      </c>
      <c r="P697">
        <v>1</v>
      </c>
      <c r="AC697" s="5">
        <f>SUMPRODUCT(Table13[[#This Row],[SibSp]:[Ones]],$R$4:$AA$4)</f>
        <v>-0.57880676647585305</v>
      </c>
      <c r="AD697" s="5">
        <f>SUMPRODUCT(Table13[[#This Row],[SibSp]:[Ones]],$R$5:$AA$5)</f>
        <v>0.14178256335371031</v>
      </c>
      <c r="AE697" s="5">
        <f>SUMPRODUCT(Table13[[#This Row],[SibSp]:[Ones]],$R$6:$AA$6)</f>
        <v>-1.0817607837144885</v>
      </c>
      <c r="AF697" s="6">
        <f>IF(AC697&lt;0,0,AC697)</f>
        <v>0</v>
      </c>
      <c r="AG697" s="6">
        <f>IF(AD697&lt;0,0,AD697)</f>
        <v>0.14178256335371031</v>
      </c>
      <c r="AH697" s="5">
        <f t="shared" si="20"/>
        <v>0</v>
      </c>
      <c r="AI697" s="6">
        <f t="shared" si="21"/>
        <v>0.14178256335371031</v>
      </c>
      <c r="AJ697" s="6">
        <f>(Table134[[#This Row],[Survived]]-AI697)^2</f>
        <v>2.0102295271148877E-2</v>
      </c>
    </row>
    <row r="698" spans="1:36" x14ac:dyDescent="0.2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Table134[[#This Row],[Age]]/$E$1</f>
        <v>0.58750000000000002</v>
      </c>
      <c r="J698" s="6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>
        <f>IF(Table134[[#This Row],[Sex]]="male",1,0)</f>
        <v>0</v>
      </c>
      <c r="P698">
        <v>1</v>
      </c>
      <c r="AC698" s="5">
        <f>SUMPRODUCT(Table13[[#This Row],[SibSp]:[Ones]],$R$4:$AA$4)</f>
        <v>0.52407829698062147</v>
      </c>
      <c r="AD698" s="5">
        <f>SUMPRODUCT(Table13[[#This Row],[SibSp]:[Ones]],$R$5:$AA$5)</f>
        <v>0.39423506581704781</v>
      </c>
      <c r="AE698" s="5">
        <f>SUMPRODUCT(Table13[[#This Row],[SibSp]:[Ones]],$R$6:$AA$6)</f>
        <v>-0.475030290399371</v>
      </c>
      <c r="AF698" s="6">
        <f>IF(AC698&lt;0,0,AC698)</f>
        <v>0.52407829698062147</v>
      </c>
      <c r="AG698" s="6">
        <f>IF(AD698&lt;0,0,AD698)</f>
        <v>0.39423506581704781</v>
      </c>
      <c r="AH698" s="5">
        <f t="shared" si="20"/>
        <v>0</v>
      </c>
      <c r="AI698" s="6">
        <f t="shared" si="21"/>
        <v>0.91831336279766929</v>
      </c>
      <c r="AJ698" s="6">
        <f>(Table134[[#This Row],[Survived]]-AI698)^2</f>
        <v>6.6727066974252005E-3</v>
      </c>
    </row>
    <row r="699" spans="1:36" x14ac:dyDescent="0.2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Table134[[#This Row],[Age]]/$E$1</f>
        <v>0.41249999999999998</v>
      </c>
      <c r="J699" s="6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>
        <f>IF(Table134[[#This Row],[Sex]]="male",1,0)</f>
        <v>1</v>
      </c>
      <c r="P699">
        <v>1</v>
      </c>
      <c r="AC699" s="5">
        <f>SUMPRODUCT(Table13[[#This Row],[SibSp]:[Ones]],$R$4:$AA$4)</f>
        <v>-0.23918614235731489</v>
      </c>
      <c r="AD699" s="5">
        <f>SUMPRODUCT(Table13[[#This Row],[SibSp]:[Ones]],$R$5:$AA$5)</f>
        <v>0.37678809287785009</v>
      </c>
      <c r="AE699" s="5">
        <f>SUMPRODUCT(Table13[[#This Row],[SibSp]:[Ones]],$R$6:$AA$6)</f>
        <v>-0.64836202369616114</v>
      </c>
      <c r="AF699" s="6">
        <f>IF(AC699&lt;0,0,AC699)</f>
        <v>0</v>
      </c>
      <c r="AG699" s="6">
        <f>IF(AD699&lt;0,0,AD699)</f>
        <v>0.37678809287785009</v>
      </c>
      <c r="AH699" s="5">
        <f t="shared" si="20"/>
        <v>0</v>
      </c>
      <c r="AI699" s="6">
        <f t="shared" si="21"/>
        <v>0.37678809287785009</v>
      </c>
      <c r="AJ699" s="6">
        <f>(Table134[[#This Row],[Survived]]-AI699)^2</f>
        <v>0.14196926693452738</v>
      </c>
    </row>
    <row r="700" spans="1:36" x14ac:dyDescent="0.2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Table134[[#This Row],[Age]]/$E$1</f>
        <v>0.58750000000000002</v>
      </c>
      <c r="J700" s="6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>
        <f>IF(Table134[[#This Row],[Sex]]="male",1,0)</f>
        <v>1</v>
      </c>
      <c r="P700">
        <v>1</v>
      </c>
      <c r="AC700" s="5">
        <f>SUMPRODUCT(Table13[[#This Row],[SibSp]:[Ones]],$R$4:$AA$4)</f>
        <v>-0.3832017696242993</v>
      </c>
      <c r="AD700" s="5">
        <f>SUMPRODUCT(Table13[[#This Row],[SibSp]:[Ones]],$R$5:$AA$5)</f>
        <v>-0.11170727155409943</v>
      </c>
      <c r="AE700" s="5">
        <f>SUMPRODUCT(Table13[[#This Row],[SibSp]:[Ones]],$R$6:$AA$6)</f>
        <v>-1.1354059624604012</v>
      </c>
      <c r="AF700" s="6">
        <f>IF(AC700&lt;0,0,AC700)</f>
        <v>0</v>
      </c>
      <c r="AG700" s="6">
        <f>IF(AD700&lt;0,0,AD700)</f>
        <v>0</v>
      </c>
      <c r="AH700" s="5">
        <f t="shared" si="20"/>
        <v>0</v>
      </c>
      <c r="AI700" s="6">
        <f t="shared" si="21"/>
        <v>0</v>
      </c>
      <c r="AJ700" s="6">
        <f>(Table134[[#This Row],[Survived]]-AI700)^2</f>
        <v>0</v>
      </c>
    </row>
    <row r="701" spans="1:36" x14ac:dyDescent="0.2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Table134[[#This Row],[Age]]/$E$1</f>
        <v>0.35</v>
      </c>
      <c r="J701" s="6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>
        <f>IF(Table134[[#This Row],[Sex]]="male",1,0)</f>
        <v>0</v>
      </c>
      <c r="P701">
        <v>1</v>
      </c>
      <c r="AC701" s="5">
        <f>SUMPRODUCT(Table13[[#This Row],[SibSp]:[Ones]],$R$4:$AA$4)</f>
        <v>0.47682232688941617</v>
      </c>
      <c r="AD701" s="5">
        <f>SUMPRODUCT(Table13[[#This Row],[SibSp]:[Ones]],$R$5:$AA$5)</f>
        <v>0.39503422712227415</v>
      </c>
      <c r="AE701" s="5">
        <f>SUMPRODUCT(Table13[[#This Row],[SibSp]:[Ones]],$R$6:$AA$6)</f>
        <v>-0.19137066637133815</v>
      </c>
      <c r="AF701" s="6">
        <f>IF(AC701&lt;0,0,AC701)</f>
        <v>0.47682232688941617</v>
      </c>
      <c r="AG701" s="6">
        <f>IF(AD701&lt;0,0,AD701)</f>
        <v>0.39503422712227415</v>
      </c>
      <c r="AH701" s="5">
        <f t="shared" si="20"/>
        <v>0</v>
      </c>
      <c r="AI701" s="6">
        <f t="shared" si="21"/>
        <v>0.87185655401169027</v>
      </c>
      <c r="AJ701" s="6">
        <f>(Table134[[#This Row],[Survived]]-AI701)^2</f>
        <v>1.6420742749758854E-2</v>
      </c>
    </row>
    <row r="702" spans="1:36" x14ac:dyDescent="0.2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Table134[[#This Row],[Age]]/$E$1</f>
        <v>0.1875</v>
      </c>
      <c r="J702" s="6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>
        <f>IF(Table134[[#This Row],[Sex]]="male",1,0)</f>
        <v>0</v>
      </c>
      <c r="P702">
        <v>1</v>
      </c>
      <c r="AC702" s="5">
        <f>SUMPRODUCT(Table13[[#This Row],[SibSp]:[Ones]],$R$4:$AA$4)</f>
        <v>-6.6100159734695421E-2</v>
      </c>
      <c r="AD702" s="5">
        <f>SUMPRODUCT(Table13[[#This Row],[SibSp]:[Ones]],$R$5:$AA$5)</f>
        <v>0.57244306352037688</v>
      </c>
      <c r="AE702" s="5">
        <f>SUMPRODUCT(Table13[[#This Row],[SibSp]:[Ones]],$R$6:$AA$6)</f>
        <v>-0.65866506904499456</v>
      </c>
      <c r="AF702" s="6">
        <f>IF(AC702&lt;0,0,AC702)</f>
        <v>0</v>
      </c>
      <c r="AG702" s="6">
        <f>IF(AD702&lt;0,0,AD702)</f>
        <v>0.57244306352037688</v>
      </c>
      <c r="AH702" s="5">
        <f t="shared" si="20"/>
        <v>0</v>
      </c>
      <c r="AI702" s="6">
        <f t="shared" si="21"/>
        <v>0.57244306352037688</v>
      </c>
      <c r="AJ702" s="6">
        <f>(Table134[[#This Row],[Survived]]-AI702)^2</f>
        <v>0.18280493393184047</v>
      </c>
    </row>
    <row r="703" spans="1:36" x14ac:dyDescent="0.2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Table134[[#This Row],[Age]]/$E$1</f>
        <v>0.25</v>
      </c>
      <c r="J703" s="6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>
        <f>IF(Table134[[#This Row],[Sex]]="male",1,0)</f>
        <v>1</v>
      </c>
      <c r="P703">
        <v>1</v>
      </c>
      <c r="AC703" s="5">
        <f>SUMPRODUCT(Table13[[#This Row],[SibSp]:[Ones]],$R$4:$AA$4)</f>
        <v>-0.6453749449442906</v>
      </c>
      <c r="AD703" s="5">
        <f>SUMPRODUCT(Table13[[#This Row],[SibSp]:[Ones]],$R$5:$AA$5)</f>
        <v>0.22256940714203854</v>
      </c>
      <c r="AE703" s="5">
        <f>SUMPRODUCT(Table13[[#This Row],[SibSp]:[Ones]],$R$6:$AA$6)</f>
        <v>-1.1276899943918886</v>
      </c>
      <c r="AF703" s="6">
        <f>IF(AC703&lt;0,0,AC703)</f>
        <v>0</v>
      </c>
      <c r="AG703" s="6">
        <f>IF(AD703&lt;0,0,AD703)</f>
        <v>0.22256940714203854</v>
      </c>
      <c r="AH703" s="5">
        <f t="shared" si="20"/>
        <v>0</v>
      </c>
      <c r="AI703" s="6">
        <f t="shared" si="21"/>
        <v>0.22256940714203854</v>
      </c>
      <c r="AJ703" s="6">
        <f>(Table134[[#This Row],[Survived]]-AI703)^2</f>
        <v>4.9537140995558518E-2</v>
      </c>
    </row>
    <row r="704" spans="1:36" x14ac:dyDescent="0.2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Table134[[#This Row],[Age]]/$E$1</f>
        <v>0.23749999999999999</v>
      </c>
      <c r="J704" s="6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>
        <f>IF(Table134[[#This Row],[Sex]]="male",1,0)</f>
        <v>1</v>
      </c>
      <c r="P704">
        <v>1</v>
      </c>
      <c r="AC704" s="5">
        <f>SUMPRODUCT(Table13[[#This Row],[SibSp]:[Ones]],$R$4:$AA$4)</f>
        <v>-0.64580691761030662</v>
      </c>
      <c r="AD704" s="5">
        <f>SUMPRODUCT(Table13[[#This Row],[SibSp]:[Ones]],$R$5:$AA$5)</f>
        <v>0.22768703977283555</v>
      </c>
      <c r="AE704" s="5">
        <f>SUMPRODUCT(Table13[[#This Row],[SibSp]:[Ones]],$R$6:$AA$6)</f>
        <v>-1.0741934830751807</v>
      </c>
      <c r="AF704" s="6">
        <f>IF(AC704&lt;0,0,AC704)</f>
        <v>0</v>
      </c>
      <c r="AG704" s="6">
        <f>IF(AD704&lt;0,0,AD704)</f>
        <v>0.22768703977283555</v>
      </c>
      <c r="AH704" s="5">
        <f t="shared" si="20"/>
        <v>0</v>
      </c>
      <c r="AI704" s="6">
        <f t="shared" si="21"/>
        <v>0.22768703977283555</v>
      </c>
      <c r="AJ704" s="6">
        <f>(Table134[[#This Row],[Survived]]-AI704)^2</f>
        <v>5.1841388080516797E-2</v>
      </c>
    </row>
    <row r="705" spans="1:36" x14ac:dyDescent="0.2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Table134[[#This Row],[Age]]/$E$1</f>
        <v>0.7</v>
      </c>
      <c r="J705" s="6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>
        <f>IF(Table134[[#This Row],[Sex]]="male",1,0)</f>
        <v>0</v>
      </c>
      <c r="P705">
        <v>1</v>
      </c>
      <c r="AC705" s="5">
        <f>SUMPRODUCT(Table13[[#This Row],[SibSp]:[Ones]],$R$4:$AA$4)</f>
        <v>0.42836207076498256</v>
      </c>
      <c r="AD705" s="5">
        <f>SUMPRODUCT(Table13[[#This Row],[SibSp]:[Ones]],$R$5:$AA$5)</f>
        <v>0.50251312119200398</v>
      </c>
      <c r="AE705" s="5">
        <f>SUMPRODUCT(Table13[[#This Row],[SibSp]:[Ones]],$R$6:$AA$6)</f>
        <v>-0.85922621579459657</v>
      </c>
      <c r="AF705" s="6">
        <f>IF(AC705&lt;0,0,AC705)</f>
        <v>0.42836207076498256</v>
      </c>
      <c r="AG705" s="6">
        <f>IF(AD705&lt;0,0,AD705)</f>
        <v>0.50251312119200398</v>
      </c>
      <c r="AH705" s="5">
        <f t="shared" si="20"/>
        <v>0</v>
      </c>
      <c r="AI705" s="6">
        <f t="shared" si="21"/>
        <v>0.93087519195698654</v>
      </c>
      <c r="AJ705" s="6">
        <f>(Table134[[#This Row],[Survived]]-AI705)^2</f>
        <v>4.7782390869834587E-3</v>
      </c>
    </row>
    <row r="706" spans="1:36" x14ac:dyDescent="0.2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Table134[[#This Row],[Age]]/$E$1</f>
        <v>0.3125</v>
      </c>
      <c r="J706" s="6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>
        <f>IF(Table134[[#This Row],[Sex]]="male",1,0)</f>
        <v>0</v>
      </c>
      <c r="P706">
        <v>1</v>
      </c>
      <c r="AC706" s="5">
        <f>SUMPRODUCT(Table13[[#This Row],[SibSp]:[Ones]],$R$4:$AA$4)</f>
        <v>0.49757400475335306</v>
      </c>
      <c r="AD706" s="5">
        <f>SUMPRODUCT(Table13[[#This Row],[SibSp]:[Ones]],$R$5:$AA$5)</f>
        <v>0.40532029750960452</v>
      </c>
      <c r="AE706" s="5">
        <f>SUMPRODUCT(Table13[[#This Row],[SibSp]:[Ones]],$R$6:$AA$6)</f>
        <v>-0.16970273198539071</v>
      </c>
      <c r="AF706" s="6">
        <f>IF(AC706&lt;0,0,AC706)</f>
        <v>0.49757400475335306</v>
      </c>
      <c r="AG706" s="6">
        <f>IF(AD706&lt;0,0,AD706)</f>
        <v>0.40532029750960452</v>
      </c>
      <c r="AH706" s="5">
        <f t="shared" si="20"/>
        <v>0</v>
      </c>
      <c r="AI706" s="6">
        <f t="shared" si="21"/>
        <v>0.90289430226295764</v>
      </c>
      <c r="AJ706" s="6">
        <f>(Table134[[#This Row],[Survived]]-AI706)^2</f>
        <v>9.429516532997834E-3</v>
      </c>
    </row>
    <row r="707" spans="1:36" x14ac:dyDescent="0.2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Table134[[#This Row],[Age]]/$E$1</f>
        <v>0.41249999999999998</v>
      </c>
      <c r="J707" s="6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>
        <f>IF(Table134[[#This Row],[Sex]]="male",1,0)</f>
        <v>1</v>
      </c>
      <c r="P707">
        <v>1</v>
      </c>
      <c r="AC707" s="5">
        <f>SUMPRODUCT(Table13[[#This Row],[SibSp]:[Ones]],$R$4:$AA$4)</f>
        <v>-0.5118066153413996</v>
      </c>
      <c r="AD707" s="5">
        <f>SUMPRODUCT(Table13[[#This Row],[SibSp]:[Ones]],$R$5:$AA$5)</f>
        <v>5.5878086934585069E-2</v>
      </c>
      <c r="AE707" s="5">
        <f>SUMPRODUCT(Table13[[#This Row],[SibSp]:[Ones]],$R$6:$AA$6)</f>
        <v>-1.0893280843537962</v>
      </c>
      <c r="AF707" s="6">
        <f>IF(AC707&lt;0,0,AC707)</f>
        <v>0</v>
      </c>
      <c r="AG707" s="6">
        <f>IF(AD707&lt;0,0,AD707)</f>
        <v>5.5878086934585069E-2</v>
      </c>
      <c r="AH707" s="5">
        <f t="shared" si="20"/>
        <v>0</v>
      </c>
      <c r="AI707" s="6">
        <f t="shared" si="21"/>
        <v>5.5878086934585069E-2</v>
      </c>
      <c r="AJ707" s="6">
        <f>(Table134[[#This Row],[Survived]]-AI707)^2</f>
        <v>3.1223605994690467E-3</v>
      </c>
    </row>
    <row r="708" spans="1:36" x14ac:dyDescent="0.2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Table134[[#This Row],[Age]]/$E$1</f>
        <v>0.27500000000000002</v>
      </c>
      <c r="J708" s="6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>
        <f>IF(Table134[[#This Row],[Sex]]="male",1,0)</f>
        <v>0</v>
      </c>
      <c r="P708">
        <v>1</v>
      </c>
      <c r="AC708" s="5">
        <f>SUMPRODUCT(Table13[[#This Row],[SibSp]:[Ones]],$R$4:$AA$4)</f>
        <v>0.11498878892666776</v>
      </c>
      <c r="AD708" s="5">
        <f>SUMPRODUCT(Table13[[#This Row],[SibSp]:[Ones]],$R$5:$AA$5)</f>
        <v>0.37575330314352329</v>
      </c>
      <c r="AE708" s="5">
        <f>SUMPRODUCT(Table13[[#This Row],[SibSp]:[Ones]],$R$6:$AA$6)</f>
        <v>-0.66937613214241154</v>
      </c>
      <c r="AF708" s="6">
        <f>IF(AC708&lt;0,0,AC708)</f>
        <v>0.11498878892666776</v>
      </c>
      <c r="AG708" s="6">
        <f>IF(AD708&lt;0,0,AD708)</f>
        <v>0.37575330314352329</v>
      </c>
      <c r="AH708" s="5">
        <f t="shared" si="20"/>
        <v>0</v>
      </c>
      <c r="AI708" s="6">
        <f t="shared" si="21"/>
        <v>0.49074209207019104</v>
      </c>
      <c r="AJ708" s="6">
        <f>(Table134[[#This Row],[Survived]]-AI708)^2</f>
        <v>0.24082780092942785</v>
      </c>
    </row>
    <row r="709" spans="1:36" x14ac:dyDescent="0.2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Table134[[#This Row],[Age]]/$E$1</f>
        <v>0.35</v>
      </c>
      <c r="J709" s="6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>
        <f>IF(Table134[[#This Row],[Sex]]="male",1,0)</f>
        <v>1</v>
      </c>
      <c r="P709">
        <v>1</v>
      </c>
      <c r="AC709" s="5">
        <f>SUMPRODUCT(Table13[[#This Row],[SibSp]:[Ones]],$R$4:$AA$4)</f>
        <v>-0.13315193583100404</v>
      </c>
      <c r="AD709" s="5">
        <f>SUMPRODUCT(Table13[[#This Row],[SibSp]:[Ones]],$R$5:$AA$5)</f>
        <v>0.14797997085645631</v>
      </c>
      <c r="AE709" s="5">
        <f>SUMPRODUCT(Table13[[#This Row],[SibSp]:[Ones]],$R$6:$AA$6)</f>
        <v>-0.54553189519946332</v>
      </c>
      <c r="AF709" s="6">
        <f>IF(AC709&lt;0,0,AC709)</f>
        <v>0</v>
      </c>
      <c r="AG709" s="6">
        <f>IF(AD709&lt;0,0,AD709)</f>
        <v>0.14797997085645631</v>
      </c>
      <c r="AH709" s="5">
        <f t="shared" ref="AH709:AH715" si="22">IF(AE709&lt;0,0,AE709)</f>
        <v>0</v>
      </c>
      <c r="AI709" s="6">
        <f t="shared" ref="AI709:AI715" si="23">AF709+AG709+AH709</f>
        <v>0.14797997085645631</v>
      </c>
      <c r="AJ709" s="6">
        <f>(Table134[[#This Row],[Survived]]-AI709)^2</f>
        <v>2.189807177467766E-2</v>
      </c>
    </row>
    <row r="710" spans="1:36" x14ac:dyDescent="0.2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Table134[[#This Row],[Age]]/$E$1</f>
        <v>0.3125</v>
      </c>
      <c r="J710" s="6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>
        <f>IF(Table134[[#This Row],[Sex]]="male",1,0)</f>
        <v>1</v>
      </c>
      <c r="P710">
        <v>1</v>
      </c>
      <c r="AC710" s="5">
        <f>SUMPRODUCT(Table13[[#This Row],[SibSp]:[Ones]],$R$4:$AA$4)</f>
        <v>-0.58377122632096634</v>
      </c>
      <c r="AD710" s="5">
        <f>SUMPRODUCT(Table13[[#This Row],[SibSp]:[Ones]],$R$5:$AA$5)</f>
        <v>0.15044825295712905</v>
      </c>
      <c r="AE710" s="5">
        <f>SUMPRODUCT(Table13[[#This Row],[SibSp]:[Ones]],$R$6:$AA$6)</f>
        <v>-1.0542583665315113</v>
      </c>
      <c r="AF710" s="6">
        <f>IF(AC710&lt;0,0,AC710)</f>
        <v>0</v>
      </c>
      <c r="AG710" s="6">
        <f>IF(AD710&lt;0,0,AD710)</f>
        <v>0.15044825295712905</v>
      </c>
      <c r="AH710" s="5">
        <f t="shared" si="22"/>
        <v>0</v>
      </c>
      <c r="AI710" s="6">
        <f t="shared" si="23"/>
        <v>0.15044825295712905</v>
      </c>
      <c r="AJ710" s="6">
        <f>(Table134[[#This Row],[Survived]]-AI710)^2</f>
        <v>2.2634676817852289E-2</v>
      </c>
    </row>
    <row r="711" spans="1:36" x14ac:dyDescent="0.2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Table134[[#This Row],[Age]]/$E$1</f>
        <v>0.48749999999999999</v>
      </c>
      <c r="J711" s="6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>
        <f>IF(Table134[[#This Row],[Sex]]="male",1,0)</f>
        <v>0</v>
      </c>
      <c r="P711">
        <v>1</v>
      </c>
      <c r="AC711" s="5">
        <f>SUMPRODUCT(Table13[[#This Row],[SibSp]:[Ones]],$R$4:$AA$4)</f>
        <v>6.7556575022624563E-2</v>
      </c>
      <c r="AD711" s="5">
        <f>SUMPRODUCT(Table13[[#This Row],[SibSp]:[Ones]],$R$5:$AA$5)</f>
        <v>0.23956362622259675</v>
      </c>
      <c r="AE711" s="5">
        <f>SUMPRODUCT(Table13[[#This Row],[SibSp]:[Ones]],$R$6:$AA$6)</f>
        <v>-0.39884028514218373</v>
      </c>
      <c r="AF711" s="6">
        <f>IF(AC711&lt;0,0,AC711)</f>
        <v>6.7556575022624563E-2</v>
      </c>
      <c r="AG711" s="6">
        <f>IF(AD711&lt;0,0,AD711)</f>
        <v>0.23956362622259675</v>
      </c>
      <c r="AH711" s="5">
        <f t="shared" si="22"/>
        <v>0</v>
      </c>
      <c r="AI711" s="6">
        <f t="shared" si="23"/>
        <v>0.30712020124522132</v>
      </c>
      <c r="AJ711" s="6">
        <f>(Table134[[#This Row],[Survived]]-AI711)^2</f>
        <v>9.4322818012905249E-2</v>
      </c>
    </row>
    <row r="712" spans="1:36" x14ac:dyDescent="0.2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Table134[[#This Row],[Age]]/$E$1</f>
        <v>0.33750000000000002</v>
      </c>
      <c r="J712" s="6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>
        <f>IF(Table134[[#This Row],[Sex]]="male",1,0)</f>
        <v>1</v>
      </c>
      <c r="P712">
        <v>1</v>
      </c>
      <c r="AC712" s="5">
        <f>SUMPRODUCT(Table13[[#This Row],[SibSp]:[Ones]],$R$4:$AA$4)</f>
        <v>-0.15179423122849045</v>
      </c>
      <c r="AD712" s="5">
        <f>SUMPRODUCT(Table13[[#This Row],[SibSp]:[Ones]],$R$5:$AA$5)</f>
        <v>0.16735274861795713</v>
      </c>
      <c r="AE712" s="5">
        <f>SUMPRODUCT(Table13[[#This Row],[SibSp]:[Ones]],$R$6:$AA$6)</f>
        <v>-0.59647271036223992</v>
      </c>
      <c r="AF712" s="6">
        <f>IF(AC712&lt;0,0,AC712)</f>
        <v>0</v>
      </c>
      <c r="AG712" s="6">
        <f>IF(AD712&lt;0,0,AD712)</f>
        <v>0.16735274861795713</v>
      </c>
      <c r="AH712" s="5">
        <f t="shared" si="22"/>
        <v>0</v>
      </c>
      <c r="AI712" s="6">
        <f t="shared" si="23"/>
        <v>0.16735274861795713</v>
      </c>
      <c r="AJ712" s="6">
        <f>(Table134[[#This Row],[Survived]]-AI712)^2</f>
        <v>2.8006942469985151E-2</v>
      </c>
    </row>
    <row r="713" spans="1:36" x14ac:dyDescent="0.2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Table134[[#This Row],[Age]]/$E$1</f>
        <v>0.23749999999999999</v>
      </c>
      <c r="J713" s="6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>
        <f>IF(Table134[[#This Row],[Sex]]="male",1,0)</f>
        <v>0</v>
      </c>
      <c r="P713">
        <v>1</v>
      </c>
      <c r="AC713" s="5">
        <f>SUMPRODUCT(Table13[[#This Row],[SibSp]:[Ones]],$R$4:$AA$4)</f>
        <v>0.29507451000002899</v>
      </c>
      <c r="AD713" s="5">
        <f>SUMPRODUCT(Table13[[#This Row],[SibSp]:[Ones]],$R$5:$AA$5)</f>
        <v>0.78343848972289365</v>
      </c>
      <c r="AE713" s="5">
        <f>SUMPRODUCT(Table13[[#This Row],[SibSp]:[Ones]],$R$6:$AA$6)</f>
        <v>-0.5911808896687899</v>
      </c>
      <c r="AF713" s="6">
        <f>IF(AC713&lt;0,0,AC713)</f>
        <v>0.29507451000002899</v>
      </c>
      <c r="AG713" s="6">
        <f>IF(AD713&lt;0,0,AD713)</f>
        <v>0.78343848972289365</v>
      </c>
      <c r="AH713" s="5">
        <f t="shared" si="22"/>
        <v>0</v>
      </c>
      <c r="AI713" s="6">
        <f t="shared" si="23"/>
        <v>1.0785129997229226</v>
      </c>
      <c r="AJ713" s="6">
        <f>(Table134[[#This Row],[Survived]]-AI713)^2</f>
        <v>6.1642911254916419E-3</v>
      </c>
    </row>
    <row r="714" spans="1:36" x14ac:dyDescent="0.2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Table134[[#This Row],[Age]]/$E$1</f>
        <v>0.32500000000000001</v>
      </c>
      <c r="J714" s="6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>
        <f>IF(Table134[[#This Row],[Sex]]="male",1,0)</f>
        <v>1</v>
      </c>
      <c r="P714">
        <v>1</v>
      </c>
      <c r="AC714" s="5">
        <f>SUMPRODUCT(Table13[[#This Row],[SibSp]:[Ones]],$R$4:$AA$4)</f>
        <v>-0.51152512113541004</v>
      </c>
      <c r="AD714" s="5">
        <f>SUMPRODUCT(Table13[[#This Row],[SibSp]:[Ones]],$R$5:$AA$5)</f>
        <v>0.64490890045120075</v>
      </c>
      <c r="AE714" s="5">
        <f>SUMPRODUCT(Table13[[#This Row],[SibSp]:[Ones]],$R$6:$AA$6)</f>
        <v>-1.160975523655204</v>
      </c>
      <c r="AF714" s="6">
        <f>IF(AC714&lt;0,0,AC714)</f>
        <v>0</v>
      </c>
      <c r="AG714" s="6">
        <f>IF(AD714&lt;0,0,AD714)</f>
        <v>0.64490890045120075</v>
      </c>
      <c r="AH714" s="5">
        <f t="shared" si="22"/>
        <v>0</v>
      </c>
      <c r="AI714" s="6">
        <f t="shared" si="23"/>
        <v>0.64490890045120075</v>
      </c>
      <c r="AJ714" s="6">
        <f>(Table134[[#This Row],[Survived]]-AI714)^2</f>
        <v>0.12608968897877526</v>
      </c>
    </row>
    <row r="715" spans="1:36" x14ac:dyDescent="0.2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Table134[[#This Row],[Age]]/$E$1</f>
        <v>0.4</v>
      </c>
      <c r="J715" s="6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>
        <f>IF(Table134[[#This Row],[Sex]]="male",1,0)</f>
        <v>1</v>
      </c>
      <c r="P715">
        <v>1</v>
      </c>
      <c r="AC715" s="5">
        <f>SUMPRODUCT(Table13[[#This Row],[SibSp]:[Ones]],$R$4:$AA$4)</f>
        <v>-0.46046534290662455</v>
      </c>
      <c r="AD715" s="5">
        <f>SUMPRODUCT(Table13[[#This Row],[SibSp]:[Ones]],$R$5:$AA$5)</f>
        <v>3.450957109934516E-2</v>
      </c>
      <c r="AE715" s="5">
        <f>SUMPRODUCT(Table13[[#This Row],[SibSp]:[Ones]],$R$6:$AA$6)</f>
        <v>-1.1504227268606466</v>
      </c>
      <c r="AF715" s="6">
        <f>IF(AC715&lt;0,0,AC715)</f>
        <v>0</v>
      </c>
      <c r="AG715" s="6">
        <f>IF(AD715&lt;0,0,AD715)</f>
        <v>3.450957109934516E-2</v>
      </c>
      <c r="AH715" s="5">
        <f t="shared" si="22"/>
        <v>0</v>
      </c>
      <c r="AI715" s="6">
        <f t="shared" si="23"/>
        <v>3.450957109934516E-2</v>
      </c>
      <c r="AJ715" s="6">
        <f>(Table134[[#This Row],[Survived]]-AI715)^2</f>
        <v>1.1909104974607587E-3</v>
      </c>
    </row>
    <row r="716" spans="1:36" x14ac:dyDescent="0.2">
      <c r="F716" s="1"/>
      <c r="I716" s="6"/>
      <c r="J716" s="6"/>
      <c r="AC716" s="5"/>
      <c r="AD716" s="6"/>
      <c r="AF716" s="6"/>
    </row>
    <row r="717" spans="1:36" x14ac:dyDescent="0.2">
      <c r="AD717" s="6"/>
      <c r="AI7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24" sqref="R24"/>
    </sheetView>
  </sheetViews>
  <sheetFormatPr baseColWidth="10" defaultColWidth="8.83203125" defaultRowHeight="15" x14ac:dyDescent="0.2"/>
  <cols>
    <col min="1" max="1" width="9.83203125" customWidth="1"/>
    <col min="2" max="2" width="11.33203125" customWidth="1"/>
    <col min="3" max="3" width="7.83203125" customWidth="1"/>
    <col min="4" max="4" width="6.5" bestFit="1" customWidth="1"/>
    <col min="5" max="5" width="5.83203125" customWidth="1"/>
    <col min="7" max="7" width="7.5" bestFit="1" customWidth="1"/>
    <col min="8" max="8" width="7.83203125" bestFit="1" customWidth="1"/>
    <col min="9" max="9" width="8.5" bestFit="1" customWidth="1"/>
    <col min="10" max="12" width="10.1640625" bestFit="1" customWidth="1"/>
    <col min="13" max="13" width="11.5" bestFit="1" customWidth="1"/>
    <col min="14" max="14" width="11.6640625" bestFit="1" customWidth="1"/>
    <col min="15" max="16" width="7.33203125" bestFit="1" customWidth="1"/>
    <col min="17" max="17" width="11.6640625" bestFit="1" customWidth="1"/>
    <col min="18" max="18" width="8.83203125" bestFit="1" customWidth="1"/>
    <col min="19" max="19" width="5.5" bestFit="1" customWidth="1"/>
    <col min="20" max="20" width="6.1640625" bestFit="1" customWidth="1"/>
    <col min="21" max="23" width="7.83203125" bestFit="1" customWidth="1"/>
    <col min="24" max="24" width="9.1640625" bestFit="1" customWidth="1"/>
    <col min="25" max="25" width="9.33203125" bestFit="1" customWidth="1"/>
    <col min="26" max="26" width="5" bestFit="1" customWidth="1"/>
    <col min="27" max="27" width="5.6640625" bestFit="1" customWidth="1"/>
    <col min="28" max="28" width="9.33203125" bestFit="1" customWidth="1"/>
    <col min="29" max="29" width="8.6640625" bestFit="1" customWidth="1"/>
    <col min="30" max="30" width="6.6640625" bestFit="1" customWidth="1"/>
  </cols>
  <sheetData>
    <row r="1" spans="1:31" ht="19" x14ac:dyDescent="0.25">
      <c r="A1" s="7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7" t="s">
        <v>19</v>
      </c>
      <c r="AC1" s="7" t="s">
        <v>24</v>
      </c>
      <c r="AE1" s="7"/>
    </row>
    <row r="3" spans="1:31" x14ac:dyDescent="0.2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3" t="s">
        <v>4</v>
      </c>
      <c r="S3" s="3" t="s">
        <v>5</v>
      </c>
      <c r="T3" s="3" t="s">
        <v>21</v>
      </c>
      <c r="U3" s="3" t="s">
        <v>22</v>
      </c>
      <c r="V3" s="3" t="s">
        <v>13</v>
      </c>
      <c r="W3" s="3" t="s">
        <v>14</v>
      </c>
      <c r="X3" s="3" t="s">
        <v>15</v>
      </c>
      <c r="Y3" s="3" t="s">
        <v>16</v>
      </c>
      <c r="Z3" s="4" t="s">
        <v>17</v>
      </c>
      <c r="AA3" s="8" t="s">
        <v>35</v>
      </c>
      <c r="AC3" s="8" t="s">
        <v>23</v>
      </c>
      <c r="AD3" s="8" t="s">
        <v>25</v>
      </c>
    </row>
    <row r="4" spans="1:31" x14ac:dyDescent="0.2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6">
        <f>Table13[[#This Row],[Age]]/$E$1</f>
        <v>0.27500000000000002</v>
      </c>
      <c r="J4" s="6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>
        <v>1</v>
      </c>
      <c r="R4" s="5">
        <v>-5.4934674760322898E-2</v>
      </c>
      <c r="S4" s="5">
        <v>-1.3926940173248423E-2</v>
      </c>
      <c r="T4" s="5">
        <v>-0.51211096718054394</v>
      </c>
      <c r="U4" s="5">
        <v>4.8750039776882602E-2</v>
      </c>
      <c r="V4" s="5">
        <v>0.3526011530944696</v>
      </c>
      <c r="W4" s="5">
        <v>0.18283928683231201</v>
      </c>
      <c r="X4" s="5">
        <v>3.0724324355779868E-2</v>
      </c>
      <c r="Y4" s="5">
        <v>9.6819864086124766E-2</v>
      </c>
      <c r="Z4" s="5">
        <v>-0.48306382391443353</v>
      </c>
      <c r="AA4" s="5">
        <v>0.69439421290123937</v>
      </c>
      <c r="AC4" s="5">
        <f>SUMPRODUCT(Table13[[#This Row],[SibSp]:[Ones]],$R$4:$AA$4)</f>
        <v>9.0966689053103233E-2</v>
      </c>
      <c r="AD4" s="6">
        <f>(AC4-Table13[[#This Row],[Survived]])^2</f>
        <v>8.2749385172839716E-3</v>
      </c>
      <c r="AE4" s="6"/>
    </row>
    <row r="5" spans="1:31" x14ac:dyDescent="0.2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6">
        <f>Table13[[#This Row],[Age]]/$E$1</f>
        <v>0.47499999999999998</v>
      </c>
      <c r="J5" s="6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>
        <f>IF(Table13[[#This Row],[Sex]]="male",1,0)</f>
        <v>0</v>
      </c>
      <c r="P5">
        <v>1</v>
      </c>
      <c r="AC5" s="5">
        <f>SUMPRODUCT(Table13[[#This Row],[SibSp]:[Ones]],$R$4:$AA$4)</f>
        <v>0.93625602096767035</v>
      </c>
      <c r="AD5" s="6">
        <f>(AC5-Table13[[#This Row],[Survived]])^2</f>
        <v>4.0632948628740815E-3</v>
      </c>
      <c r="AE5" s="6"/>
    </row>
    <row r="6" spans="1:31" x14ac:dyDescent="0.2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6">
        <f>Table13[[#This Row],[Age]]/$E$1</f>
        <v>0.32500000000000001</v>
      </c>
      <c r="J6" s="6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>
        <f>IF(Table13[[#This Row],[Sex]]="male",1,0)</f>
        <v>0</v>
      </c>
      <c r="P6">
        <v>1</v>
      </c>
      <c r="AC6" s="5">
        <f>SUMPRODUCT(Table13[[#This Row],[SibSp]:[Ones]],$R$4:$AA$4)</f>
        <v>0.60502466169380553</v>
      </c>
      <c r="AD6" s="6">
        <f>(AC6-Table13[[#This Row],[Survived]])^2</f>
        <v>0.15600551787009276</v>
      </c>
      <c r="AE6" s="6"/>
    </row>
    <row r="7" spans="1:31" x14ac:dyDescent="0.2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6">
        <f>Table13[[#This Row],[Age]]/$E$1</f>
        <v>0.4375</v>
      </c>
      <c r="J7" s="6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>
        <f>IF(Table13[[#This Row],[Sex]]="male",1,0)</f>
        <v>0</v>
      </c>
      <c r="P7">
        <v>1</v>
      </c>
      <c r="Z7" s="12" t="s">
        <v>36</v>
      </c>
      <c r="AA7" s="13">
        <f>AVERAGE(AD4:AD715)</f>
        <v>0.14422714931629624</v>
      </c>
      <c r="AC7" s="5">
        <f>SUMPRODUCT(Table13[[#This Row],[SibSp]:[Ones]],$R$4:$AA$4)</f>
        <v>0.88322990306480742</v>
      </c>
      <c r="AD7" s="6">
        <f>(AC7-Table13[[#This Row],[Survived]])^2</f>
        <v>1.3635255538254272E-2</v>
      </c>
      <c r="AE7" s="6"/>
    </row>
    <row r="8" spans="1:31" x14ac:dyDescent="0.2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6">
        <f>Table13[[#This Row],[Age]]/$E$1</f>
        <v>0.4375</v>
      </c>
      <c r="J8" s="6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>
        <f>IF(Table13[[#This Row],[Sex]]="male",1,0)</f>
        <v>1</v>
      </c>
      <c r="P8">
        <v>1</v>
      </c>
      <c r="AC8" s="5">
        <f>SUMPRODUCT(Table13[[#This Row],[SibSp]:[Ones]],$R$4:$AA$4)</f>
        <v>6.4642821489849678E-2</v>
      </c>
      <c r="AD8" s="6">
        <f>(AC8-Table13[[#This Row],[Survived]])^2</f>
        <v>4.1786943701685713E-3</v>
      </c>
      <c r="AE8" s="6"/>
    </row>
    <row r="9" spans="1:31" x14ac:dyDescent="0.2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6">
        <f>Table13[[#This Row],[Age]]/$E$1</f>
        <v>0.67500000000000004</v>
      </c>
      <c r="J9" s="6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>
        <f>IF(Table13[[#This Row],[Sex]]="male",1,0)</f>
        <v>1</v>
      </c>
      <c r="P9">
        <v>1</v>
      </c>
      <c r="AC9" s="5">
        <f>SUMPRODUCT(Table13[[#This Row],[SibSp]:[Ones]],$R$4:$AA$4)</f>
        <v>0.33298448241668593</v>
      </c>
      <c r="AD9" s="6">
        <f>(AC9-Table13[[#This Row],[Survived]])^2</f>
        <v>0.11087866553030823</v>
      </c>
      <c r="AE9" s="6"/>
    </row>
    <row r="10" spans="1:31" x14ac:dyDescent="0.2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6">
        <f>Table13[[#This Row],[Age]]/$E$1</f>
        <v>2.5000000000000001E-2</v>
      </c>
      <c r="J10" s="6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>
        <f>IF(Table13[[#This Row],[Sex]]="male",1,0)</f>
        <v>1</v>
      </c>
      <c r="P10">
        <v>1</v>
      </c>
      <c r="AC10" s="5">
        <f>SUMPRODUCT(Table13[[#This Row],[SibSp]:[Ones]],$R$4:$AA$4)</f>
        <v>0.11603618788720416</v>
      </c>
      <c r="AD10" s="6">
        <f>(AC10-Table13[[#This Row],[Survived]])^2</f>
        <v>1.3464396899394545E-2</v>
      </c>
      <c r="AE10" s="6"/>
    </row>
    <row r="11" spans="1:31" x14ac:dyDescent="0.2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6">
        <f>Table13[[#This Row],[Age]]/$E$1</f>
        <v>0.33750000000000002</v>
      </c>
      <c r="J11" s="6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>
        <f>IF(Table13[[#This Row],[Sex]]="male",1,0)</f>
        <v>0</v>
      </c>
      <c r="P11">
        <v>1</v>
      </c>
      <c r="AC11" s="5">
        <f>SUMPRODUCT(Table13[[#This Row],[SibSp]:[Ones]],$R$4:$AA$4)</f>
        <v>0.57727122172518019</v>
      </c>
      <c r="AD11" s="6">
        <f>(AC11-Table13[[#This Row],[Survived]])^2</f>
        <v>0.17869961998172176</v>
      </c>
      <c r="AE11" s="6"/>
    </row>
    <row r="12" spans="1:31" x14ac:dyDescent="0.2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6">
        <f>Table13[[#This Row],[Age]]/$E$1</f>
        <v>0.17499999999999999</v>
      </c>
      <c r="J12" s="6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>
        <f>IF(Table13[[#This Row],[Sex]]="male",1,0)</f>
        <v>0</v>
      </c>
      <c r="P12">
        <v>1</v>
      </c>
      <c r="AC12" s="5">
        <f>SUMPRODUCT(Table13[[#This Row],[SibSp]:[Ones]],$R$4:$AA$4)</f>
        <v>0.90225151039256468</v>
      </c>
      <c r="AD12" s="6">
        <f>(AC12-Table13[[#This Row],[Survived]])^2</f>
        <v>9.5547672205348912E-3</v>
      </c>
      <c r="AE12" s="6"/>
    </row>
    <row r="13" spans="1:31" x14ac:dyDescent="0.2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6">
        <f>Table13[[#This Row],[Age]]/$E$1</f>
        <v>0.05</v>
      </c>
      <c r="J13" s="6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>
        <f>IF(Table13[[#This Row],[Sex]]="male",1,0)</f>
        <v>0</v>
      </c>
      <c r="P13">
        <v>1</v>
      </c>
      <c r="AC13" s="5">
        <f>SUMPRODUCT(Table13[[#This Row],[SibSp]:[Ones]],$R$4:$AA$4)</f>
        <v>0.69149012034004487</v>
      </c>
      <c r="AD13" s="6">
        <f>(AC13-Table13[[#This Row],[Survived]])^2</f>
        <v>9.5178345847799994E-2</v>
      </c>
      <c r="AE13" s="6"/>
    </row>
    <row r="14" spans="1:31" x14ac:dyDescent="0.2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6">
        <f>Table13[[#This Row],[Age]]/$E$1</f>
        <v>0.72499999999999998</v>
      </c>
      <c r="J14" s="6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>
        <f>IF(Table13[[#This Row],[Sex]]="male",1,0)</f>
        <v>0</v>
      </c>
      <c r="P14">
        <v>1</v>
      </c>
      <c r="AC14" s="5">
        <f>SUMPRODUCT(Table13[[#This Row],[SibSp]:[Ones]],$R$4:$AA$4)</f>
        <v>0.77664522458454788</v>
      </c>
      <c r="AD14" s="6">
        <f>(AC14-Table13[[#This Row],[Survived]])^2</f>
        <v>4.9887355700887058E-2</v>
      </c>
      <c r="AE14" s="6"/>
    </row>
    <row r="15" spans="1:31" x14ac:dyDescent="0.2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6">
        <f>Table13[[#This Row],[Age]]/$E$1</f>
        <v>0.25</v>
      </c>
      <c r="J15" s="6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>
        <f>IF(Table13[[#This Row],[Sex]]="male",1,0)</f>
        <v>1</v>
      </c>
      <c r="P15">
        <v>1</v>
      </c>
      <c r="AC15" s="5">
        <f>SUMPRODUCT(Table13[[#This Row],[SibSp]:[Ones]],$R$4:$AA$4)</f>
        <v>0.16066362783620158</v>
      </c>
      <c r="AD15" s="6">
        <f>(AC15-Table13[[#This Row],[Survived]])^2</f>
        <v>2.5812801309489489E-2</v>
      </c>
      <c r="AE15" s="6"/>
    </row>
    <row r="16" spans="1:31" x14ac:dyDescent="0.2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6">
        <f>Table13[[#This Row],[Age]]/$E$1</f>
        <v>0.48749999999999999</v>
      </c>
      <c r="J16" s="6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>
        <f>IF(Table13[[#This Row],[Sex]]="male",1,0)</f>
        <v>1</v>
      </c>
      <c r="P16">
        <v>1</v>
      </c>
      <c r="AC16" s="5">
        <f>SUMPRODUCT(Table13[[#This Row],[SibSp]:[Ones]],$R$4:$AA$4)</f>
        <v>-5.8611469033248986E-2</v>
      </c>
      <c r="AD16" s="6">
        <f>(AC16-Table13[[#This Row],[Survived]])^2</f>
        <v>3.435304302235505E-3</v>
      </c>
      <c r="AE16" s="6"/>
    </row>
    <row r="17" spans="1:31" x14ac:dyDescent="0.2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6">
        <f>Table13[[#This Row],[Age]]/$E$1</f>
        <v>0.17499999999999999</v>
      </c>
      <c r="J17" s="6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>
        <f>IF(Table13[[#This Row],[Sex]]="male",1,0)</f>
        <v>0</v>
      </c>
      <c r="P17">
        <v>1</v>
      </c>
      <c r="AC17" s="5">
        <f>SUMPRODUCT(Table13[[#This Row],[SibSp]:[Ones]],$R$4:$AA$4)</f>
        <v>0.68167268539862524</v>
      </c>
      <c r="AD17" s="6">
        <f>(AC17-Table13[[#This Row],[Survived]])^2</f>
        <v>0.46467765001857309</v>
      </c>
      <c r="AE17" s="6"/>
    </row>
    <row r="18" spans="1:31" x14ac:dyDescent="0.2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6">
        <f>Table13[[#This Row],[Age]]/$E$1</f>
        <v>0.6875</v>
      </c>
      <c r="J18" s="6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>
        <f>IF(Table13[[#This Row],[Sex]]="male",1,0)</f>
        <v>0</v>
      </c>
      <c r="P18">
        <v>1</v>
      </c>
      <c r="AC18" s="5">
        <f>SUMPRODUCT(Table13[[#This Row],[SibSp]:[Ones]],$R$4:$AA$4)</f>
        <v>0.61586596801332039</v>
      </c>
      <c r="AD18" s="6">
        <f>(AC18-Table13[[#This Row],[Survived]])^2</f>
        <v>0.1475589545303434</v>
      </c>
      <c r="AE18" s="6"/>
    </row>
    <row r="19" spans="1:31" x14ac:dyDescent="0.2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6">
        <f>Table13[[#This Row],[Age]]/$E$1</f>
        <v>2.5000000000000001E-2</v>
      </c>
      <c r="J19" s="6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>
        <f>IF(Table13[[#This Row],[Sex]]="male",1,0)</f>
        <v>1</v>
      </c>
      <c r="P19">
        <v>1</v>
      </c>
      <c r="AC19" s="5">
        <f>SUMPRODUCT(Table13[[#This Row],[SibSp]:[Ones]],$R$4:$AA$4)</f>
        <v>3.6959728379527657E-2</v>
      </c>
      <c r="AD19" s="6">
        <f>(AC19-Table13[[#This Row],[Survived]])^2</f>
        <v>1.3660215218884619E-3</v>
      </c>
      <c r="AE19" s="6"/>
    </row>
    <row r="20" spans="1:31" x14ac:dyDescent="0.2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6">
        <f>Table13[[#This Row],[Age]]/$E$1</f>
        <v>0.38750000000000001</v>
      </c>
      <c r="J20" s="6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>
        <f>IF(Table13[[#This Row],[Sex]]="male",1,0)</f>
        <v>0</v>
      </c>
      <c r="P20">
        <v>1</v>
      </c>
      <c r="AC20" s="5">
        <f>SUMPRODUCT(Table13[[#This Row],[SibSp]:[Ones]],$R$4:$AA$4)</f>
        <v>0.53408015162551781</v>
      </c>
      <c r="AD20" s="6">
        <f>(AC20-Table13[[#This Row],[Survived]])^2</f>
        <v>0.28524160836033607</v>
      </c>
      <c r="AE20" s="6"/>
    </row>
    <row r="21" spans="1:31" x14ac:dyDescent="0.2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6">
        <f>Table13[[#This Row],[Age]]/$E$1</f>
        <v>0.4375</v>
      </c>
      <c r="J21" s="6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>
        <f>IF(Table13[[#This Row],[Sex]]="male",1,0)</f>
        <v>1</v>
      </c>
      <c r="P21">
        <v>1</v>
      </c>
      <c r="AC21" s="5">
        <f>SUMPRODUCT(Table13[[#This Row],[SibSp]:[Ones]],$R$4:$AA$4)</f>
        <v>0.27062449247134879</v>
      </c>
      <c r="AD21" s="6">
        <f>(AC21-Table13[[#This Row],[Survived]])^2</f>
        <v>7.3237615925375116E-2</v>
      </c>
      <c r="AE21" s="6"/>
    </row>
    <row r="22" spans="1:31" x14ac:dyDescent="0.2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6">
        <f>Table13[[#This Row],[Age]]/$E$1</f>
        <v>0.42499999999999999</v>
      </c>
      <c r="J22" s="6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>
        <f>IF(Table13[[#This Row],[Sex]]="male",1,0)</f>
        <v>1</v>
      </c>
      <c r="P22">
        <v>1</v>
      </c>
      <c r="AC22" s="5">
        <f>SUMPRODUCT(Table13[[#This Row],[SibSp]:[Ones]],$R$4:$AA$4)</f>
        <v>0.26312062645188095</v>
      </c>
      <c r="AD22" s="6">
        <f>(AC22-Table13[[#This Row],[Survived]])^2</f>
        <v>0.5429912111606684</v>
      </c>
      <c r="AE22" s="6"/>
    </row>
    <row r="23" spans="1:31" x14ac:dyDescent="0.2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6">
        <f>Table13[[#This Row],[Age]]/$E$1</f>
        <v>0.1875</v>
      </c>
      <c r="J23" s="6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>
        <f>IF(Table13[[#This Row],[Sex]]="male",1,0)</f>
        <v>0</v>
      </c>
      <c r="P23">
        <v>1</v>
      </c>
      <c r="AC23" s="5">
        <f>SUMPRODUCT(Table13[[#This Row],[SibSp]:[Ones]],$R$4:$AA$4)</f>
        <v>0.64496134662187432</v>
      </c>
      <c r="AD23" s="6">
        <f>(AC23-Table13[[#This Row],[Survived]])^2</f>
        <v>0.12605244539255286</v>
      </c>
      <c r="AE23" s="6"/>
    </row>
    <row r="24" spans="1:31" x14ac:dyDescent="0.2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6">
        <f>Table13[[#This Row],[Age]]/$E$1</f>
        <v>0.35</v>
      </c>
      <c r="J24" s="6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>
        <f>IF(Table13[[#This Row],[Sex]]="male",1,0)</f>
        <v>1</v>
      </c>
      <c r="P24">
        <v>1</v>
      </c>
      <c r="AC24" s="5">
        <f>SUMPRODUCT(Table13[[#This Row],[SibSp]:[Ones]],$R$4:$AA$4)</f>
        <v>0.49157886720925792</v>
      </c>
      <c r="AD24" s="6">
        <f>(AC24-Table13[[#This Row],[Survived]])^2</f>
        <v>0.25849204826822142</v>
      </c>
      <c r="AE24" s="6"/>
    </row>
    <row r="25" spans="1:31" x14ac:dyDescent="0.2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6">
        <f>Table13[[#This Row],[Age]]/$E$1</f>
        <v>0.1</v>
      </c>
      <c r="J25" s="6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>
        <f>IF(Table13[[#This Row],[Sex]]="male",1,0)</f>
        <v>0</v>
      </c>
      <c r="P25">
        <v>1</v>
      </c>
      <c r="AC25" s="5">
        <f>SUMPRODUCT(Table13[[#This Row],[SibSp]:[Ones]],$R$4:$AA$4)</f>
        <v>0.56069168926309687</v>
      </c>
      <c r="AD25" s="6">
        <f>(AC25-Table13[[#This Row],[Survived]])^2</f>
        <v>0.31437517040870516</v>
      </c>
      <c r="AE25" s="6"/>
    </row>
    <row r="26" spans="1:31" x14ac:dyDescent="0.2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6">
        <f>Table13[[#This Row],[Age]]/$E$1</f>
        <v>0.47499999999999998</v>
      </c>
      <c r="J26" s="6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>
        <f>IF(Table13[[#This Row],[Sex]]="male",1,0)</f>
        <v>0</v>
      </c>
      <c r="P26">
        <v>1</v>
      </c>
      <c r="AC26" s="5">
        <f>SUMPRODUCT(Table13[[#This Row],[SibSp]:[Ones]],$R$4:$AA$4)</f>
        <v>0.43092741181500316</v>
      </c>
      <c r="AD26" s="6">
        <f>(AC26-Table13[[#This Row],[Survived]])^2</f>
        <v>0.32384361062357103</v>
      </c>
      <c r="AE26" s="6"/>
    </row>
    <row r="27" spans="1:31" x14ac:dyDescent="0.2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6">
        <f>Table13[[#This Row],[Age]]/$E$1</f>
        <v>0.23749999999999999</v>
      </c>
      <c r="J27" s="6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>
        <f>IF(Table13[[#This Row],[Sex]]="male",1,0)</f>
        <v>1</v>
      </c>
      <c r="P27">
        <v>1</v>
      </c>
      <c r="AC27" s="5">
        <f>SUMPRODUCT(Table13[[#This Row],[SibSp]:[Ones]],$R$4:$AA$4)</f>
        <v>0.39842489486297</v>
      </c>
      <c r="AD27" s="6">
        <f>(AC27-Table13[[#This Row],[Survived]])^2</f>
        <v>0.15874239684656871</v>
      </c>
      <c r="AE27" s="6"/>
    </row>
    <row r="28" spans="1:31" x14ac:dyDescent="0.2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6">
        <f>Table13[[#This Row],[Age]]/$E$1</f>
        <v>0.5</v>
      </c>
      <c r="J28" s="6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>
        <f>IF(Table13[[#This Row],[Sex]]="male",1,0)</f>
        <v>1</v>
      </c>
      <c r="P28">
        <v>1</v>
      </c>
      <c r="AC28" s="5">
        <f>SUMPRODUCT(Table13[[#This Row],[SibSp]:[Ones]],$R$4:$AA$4)</f>
        <v>0.47578306155076955</v>
      </c>
      <c r="AD28" s="6">
        <f>(AC28-Table13[[#This Row],[Survived]])^2</f>
        <v>0.22636952165862337</v>
      </c>
      <c r="AE28" s="6"/>
    </row>
    <row r="29" spans="1:31" x14ac:dyDescent="0.2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6">
        <f>Table13[[#This Row],[Age]]/$E$1</f>
        <v>0.82499999999999996</v>
      </c>
      <c r="J29" s="6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>
        <f>IF(Table13[[#This Row],[Sex]]="male",1,0)</f>
        <v>1</v>
      </c>
      <c r="P29">
        <v>1</v>
      </c>
      <c r="AC29" s="5">
        <f>SUMPRODUCT(Table13[[#This Row],[SibSp]:[Ones]],$R$4:$AA$4)</f>
        <v>5.4111514159441043E-2</v>
      </c>
      <c r="AD29" s="6">
        <f>(AC29-Table13[[#This Row],[Survived]])^2</f>
        <v>2.9280559646273885E-3</v>
      </c>
      <c r="AE29" s="6"/>
    </row>
    <row r="30" spans="1:31" x14ac:dyDescent="0.2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6">
        <f>Table13[[#This Row],[Age]]/$E$1</f>
        <v>0.35</v>
      </c>
      <c r="J30" s="6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>
        <f>IF(Table13[[#This Row],[Sex]]="male",1,0)</f>
        <v>1</v>
      </c>
      <c r="P30">
        <v>1</v>
      </c>
      <c r="AC30" s="5">
        <f>SUMPRODUCT(Table13[[#This Row],[SibSp]:[Ones]],$R$4:$AA$4)</f>
        <v>0.52017654960964843</v>
      </c>
      <c r="AD30" s="6">
        <f>(AC30-Table13[[#This Row],[Survived]])^2</f>
        <v>0.27058364276379904</v>
      </c>
      <c r="AE30" s="6"/>
    </row>
    <row r="31" spans="1:31" x14ac:dyDescent="0.2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6">
        <f>Table13[[#This Row],[Age]]/$E$1</f>
        <v>0.52500000000000002</v>
      </c>
      <c r="J31" s="6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>
        <f>IF(Table13[[#This Row],[Sex]]="male",1,0)</f>
        <v>1</v>
      </c>
      <c r="P31">
        <v>1</v>
      </c>
      <c r="AC31" s="5">
        <f>SUMPRODUCT(Table13[[#This Row],[SibSp]:[Ones]],$R$4:$AA$4)</f>
        <v>0.35492145113630419</v>
      </c>
      <c r="AD31" s="6">
        <f>(AC31-Table13[[#This Row],[Survived]])^2</f>
        <v>0.12596923647669997</v>
      </c>
      <c r="AE31" s="6"/>
    </row>
    <row r="32" spans="1:31" x14ac:dyDescent="0.2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6">
        <f>Table13[[#This Row],[Age]]/$E$1</f>
        <v>0.26250000000000001</v>
      </c>
      <c r="J32" s="6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>
        <f>IF(Table13[[#This Row],[Sex]]="male",1,0)</f>
        <v>1</v>
      </c>
      <c r="P32">
        <v>1</v>
      </c>
      <c r="AC32" s="5">
        <f>SUMPRODUCT(Table13[[#This Row],[SibSp]:[Ones]],$R$4:$AA$4)</f>
        <v>0.15426224074644479</v>
      </c>
      <c r="AD32" s="6">
        <f>(AC32-Table13[[#This Row],[Survived]])^2</f>
        <v>2.379683892011409E-2</v>
      </c>
      <c r="AE32" s="6"/>
    </row>
    <row r="33" spans="1:31" x14ac:dyDescent="0.2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6">
        <f>Table13[[#This Row],[Age]]/$E$1</f>
        <v>0.22500000000000001</v>
      </c>
      <c r="J33" s="6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>
        <f>IF(Table13[[#This Row],[Sex]]="male",1,0)</f>
        <v>0</v>
      </c>
      <c r="P33">
        <v>1</v>
      </c>
      <c r="AC33" s="5">
        <f>SUMPRODUCT(Table13[[#This Row],[SibSp]:[Ones]],$R$4:$AA$4)</f>
        <v>0.56236350903203336</v>
      </c>
      <c r="AD33" s="6">
        <f>(AC33-Table13[[#This Row],[Survived]])^2</f>
        <v>0.31625271629082186</v>
      </c>
      <c r="AE33" s="6"/>
    </row>
    <row r="34" spans="1:31" x14ac:dyDescent="0.2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6">
        <f>Table13[[#This Row],[Age]]/$E$1</f>
        <v>0.17499999999999999</v>
      </c>
      <c r="J34" s="6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>
        <f>IF(Table13[[#This Row],[Sex]]="male",1,0)</f>
        <v>0</v>
      </c>
      <c r="P34">
        <v>1</v>
      </c>
      <c r="AC34" s="5">
        <f>SUMPRODUCT(Table13[[#This Row],[SibSp]:[Ones]],$R$4:$AA$4)</f>
        <v>0.6996923106909837</v>
      </c>
      <c r="AD34" s="6">
        <f>(AC34-Table13[[#This Row],[Survived]])^2</f>
        <v>9.0184708258120666E-2</v>
      </c>
      <c r="AE34" s="6"/>
    </row>
    <row r="35" spans="1:31" x14ac:dyDescent="0.2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6">
        <f>Table13[[#This Row],[Age]]/$E$1</f>
        <v>0.5</v>
      </c>
      <c r="J35" s="6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>
        <f>IF(Table13[[#This Row],[Sex]]="male",1,0)</f>
        <v>0</v>
      </c>
      <c r="P35">
        <v>1</v>
      </c>
      <c r="AC35" s="5">
        <f>SUMPRODUCT(Table13[[#This Row],[SibSp]:[Ones]],$R$4:$AA$4)</f>
        <v>0.46386092852734029</v>
      </c>
      <c r="AD35" s="6">
        <f>(AC35-Table13[[#This Row],[Survived]])^2</f>
        <v>0.21516696101424629</v>
      </c>
      <c r="AE35" s="6"/>
    </row>
    <row r="36" spans="1:31" x14ac:dyDescent="0.2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6">
        <f>Table13[[#This Row],[Age]]/$E$1</f>
        <v>0.33750000000000002</v>
      </c>
      <c r="J36" s="6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>
        <f>IF(Table13[[#This Row],[Sex]]="male",1,0)</f>
        <v>0</v>
      </c>
      <c r="P36">
        <v>1</v>
      </c>
      <c r="AC36" s="5">
        <f>SUMPRODUCT(Table13[[#This Row],[SibSp]:[Ones]],$R$4:$AA$4)</f>
        <v>0.74562885699304671</v>
      </c>
      <c r="AD36" s="6">
        <f>(AC36-Table13[[#This Row],[Survived]])^2</f>
        <v>0.55596239238075729</v>
      </c>
      <c r="AE36" s="6"/>
    </row>
    <row r="37" spans="1:31" x14ac:dyDescent="0.2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6">
        <f>Table13[[#This Row],[Age]]/$E$1</f>
        <v>3.7499999999999999E-2</v>
      </c>
      <c r="J37" s="6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>
        <f>IF(Table13[[#This Row],[Sex]]="male",1,0)</f>
        <v>0</v>
      </c>
      <c r="P37">
        <v>1</v>
      </c>
      <c r="AC37" s="5">
        <f>SUMPRODUCT(Table13[[#This Row],[SibSp]:[Ones]],$R$4:$AA$4)</f>
        <v>0.95148409024769298</v>
      </c>
      <c r="AD37" s="6">
        <f>(AC37-Table13[[#This Row],[Survived]])^2</f>
        <v>2.3537934990939991E-3</v>
      </c>
      <c r="AE37" s="6"/>
    </row>
    <row r="38" spans="1:31" x14ac:dyDescent="0.2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6">
        <f>Table13[[#This Row],[Age]]/$E$1</f>
        <v>0.23749999999999999</v>
      </c>
      <c r="J38" s="6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>
        <f>IF(Table13[[#This Row],[Sex]]="male",1,0)</f>
        <v>0</v>
      </c>
      <c r="P38">
        <v>1</v>
      </c>
      <c r="AC38" s="5">
        <f>SUMPRODUCT(Table13[[#This Row],[SibSp]:[Ones]],$R$4:$AA$4)</f>
        <v>0.6190011205405852</v>
      </c>
      <c r="AD38" s="6">
        <f>(AC38-Table13[[#This Row],[Survived]])^2</f>
        <v>0.14516014614932968</v>
      </c>
      <c r="AE38" s="6"/>
    </row>
    <row r="39" spans="1:31" x14ac:dyDescent="0.2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6">
        <f>Table13[[#This Row],[Age]]/$E$1</f>
        <v>0.22500000000000001</v>
      </c>
      <c r="J39" s="6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>
        <f>IF(Table13[[#This Row],[Sex]]="male",1,0)</f>
        <v>0</v>
      </c>
      <c r="P39">
        <v>1</v>
      </c>
      <c r="AC39" s="5">
        <f>SUMPRODUCT(Table13[[#This Row],[SibSp]:[Ones]],$R$4:$AA$4)</f>
        <v>0.61707414071470557</v>
      </c>
      <c r="AD39" s="6">
        <f>(AC39-Table13[[#This Row],[Survived]])^2</f>
        <v>0.38078049513879225</v>
      </c>
      <c r="AE39" s="6"/>
    </row>
    <row r="40" spans="1:31" x14ac:dyDescent="0.2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6">
        <f>Table13[[#This Row],[Age]]/$E$1</f>
        <v>8.7499999999999994E-2</v>
      </c>
      <c r="J40" s="6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>
        <f>IF(Table13[[#This Row],[Sex]]="male",1,0)</f>
        <v>1</v>
      </c>
      <c r="P40">
        <v>1</v>
      </c>
      <c r="AC40" s="5">
        <f>SUMPRODUCT(Table13[[#This Row],[SibSp]:[Ones]],$R$4:$AA$4)</f>
        <v>4.2040652557312597E-2</v>
      </c>
      <c r="AD40" s="6">
        <f>(AC40-Table13[[#This Row],[Survived]])^2</f>
        <v>1.7674164674446741E-3</v>
      </c>
      <c r="AE40" s="6"/>
    </row>
    <row r="41" spans="1:31" x14ac:dyDescent="0.2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6">
        <f>Table13[[#This Row],[Age]]/$E$1</f>
        <v>0.26250000000000001</v>
      </c>
      <c r="J41" s="6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>
        <f>IF(Table13[[#This Row],[Sex]]="male",1,0)</f>
        <v>1</v>
      </c>
      <c r="P41">
        <v>1</v>
      </c>
      <c r="AC41" s="5">
        <f>SUMPRODUCT(Table13[[#This Row],[SibSp]:[Ones]],$R$4:$AA$4)</f>
        <v>0.15366915229359002</v>
      </c>
      <c r="AD41" s="6">
        <f>(AC41-Table13[[#This Row],[Survived]])^2</f>
        <v>2.361420836663056E-2</v>
      </c>
      <c r="AE41" s="6"/>
    </row>
    <row r="42" spans="1:31" x14ac:dyDescent="0.2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6">
        <f>Table13[[#This Row],[Age]]/$E$1</f>
        <v>0.61250000000000004</v>
      </c>
      <c r="J42" s="6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>
        <f>IF(Table13[[#This Row],[Sex]]="male",1,0)</f>
        <v>0</v>
      </c>
      <c r="P42">
        <v>1</v>
      </c>
      <c r="AC42" s="5">
        <f>SUMPRODUCT(Table13[[#This Row],[SibSp]:[Ones]],$R$4:$AA$4)</f>
        <v>0.86737864277297905</v>
      </c>
      <c r="AD42" s="6">
        <f>(AC42-Table13[[#This Row],[Survived]])^2</f>
        <v>1.7588424392737102E-2</v>
      </c>
      <c r="AE42" s="6"/>
    </row>
    <row r="43" spans="1:31" x14ac:dyDescent="0.2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6">
        <f>Table13[[#This Row],[Age]]/$E$1</f>
        <v>0.36249999999999999</v>
      </c>
      <c r="J43" s="6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>
        <f>IF(Table13[[#This Row],[Sex]]="male",1,0)</f>
        <v>0</v>
      </c>
      <c r="P43">
        <v>1</v>
      </c>
      <c r="AC43" s="5">
        <f>SUMPRODUCT(Table13[[#This Row],[SibSp]:[Ones]],$R$4:$AA$4)</f>
        <v>0.73716196416400026</v>
      </c>
      <c r="AD43" s="6">
        <f>(AC43-Table13[[#This Row],[Survived]])^2</f>
        <v>6.9083833082126289E-2</v>
      </c>
      <c r="AE43" s="6"/>
    </row>
    <row r="44" spans="1:31" x14ac:dyDescent="0.2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6">
        <f>Table13[[#This Row],[Age]]/$E$1</f>
        <v>0.8125</v>
      </c>
      <c r="J44" s="6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>
        <f>IF(Table13[[#This Row],[Sex]]="male",1,0)</f>
        <v>1</v>
      </c>
      <c r="P44">
        <v>1</v>
      </c>
      <c r="AC44" s="5">
        <f>SUMPRODUCT(Table13[[#This Row],[SibSp]:[Ones]],$R$4:$AA$4)</f>
        <v>0.31844523728501478</v>
      </c>
      <c r="AD44" s="6">
        <f>(AC44-Table13[[#This Row],[Survived]])^2</f>
        <v>0.10140736914950937</v>
      </c>
      <c r="AE44" s="6"/>
    </row>
    <row r="45" spans="1:31" x14ac:dyDescent="0.2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6">
        <f>Table13[[#This Row],[Age]]/$E$1</f>
        <v>0.26250000000000001</v>
      </c>
      <c r="J45" s="6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>
        <f>IF(Table13[[#This Row],[Sex]]="male",1,0)</f>
        <v>0</v>
      </c>
      <c r="P45">
        <v>1</v>
      </c>
      <c r="AC45" s="5">
        <f>SUMPRODUCT(Table13[[#This Row],[SibSp]:[Ones]],$R$4:$AA$4)</f>
        <v>0.82523775711293057</v>
      </c>
      <c r="AD45" s="6">
        <f>(AC45-Table13[[#This Row],[Survived]])^2</f>
        <v>3.0541841538919048E-2</v>
      </c>
      <c r="AE45" s="6"/>
    </row>
    <row r="46" spans="1:31" x14ac:dyDescent="0.2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6">
        <f>Table13[[#This Row],[Age]]/$E$1</f>
        <v>0.35625000000000001</v>
      </c>
      <c r="J46" s="6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>
        <f>IF(Table13[[#This Row],[Sex]]="male",1,0)</f>
        <v>1</v>
      </c>
      <c r="P46">
        <v>1</v>
      </c>
      <c r="AC46" s="5">
        <f>SUMPRODUCT(Table13[[#This Row],[SibSp]:[Ones]],$R$4:$AA$4)</f>
        <v>0.1703344412739074</v>
      </c>
      <c r="AD46" s="6">
        <f>(AC46-Table13[[#This Row],[Survived]])^2</f>
        <v>2.901382188409421E-2</v>
      </c>
      <c r="AE46" s="6"/>
    </row>
    <row r="47" spans="1:31" x14ac:dyDescent="0.2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6">
        <f>Table13[[#This Row],[Age]]/$E$1</f>
        <v>6.25E-2</v>
      </c>
      <c r="J47" s="6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>
        <f>IF(Table13[[#This Row],[Sex]]="male",1,0)</f>
        <v>0</v>
      </c>
      <c r="P47">
        <v>1</v>
      </c>
      <c r="AC47" s="5">
        <f>SUMPRODUCT(Table13[[#This Row],[SibSp]:[Ones]],$R$4:$AA$4)</f>
        <v>0.86427098669379443</v>
      </c>
      <c r="AD47" s="6">
        <f>(AC47-Table13[[#This Row],[Survived]])^2</f>
        <v>1.842236505307613E-2</v>
      </c>
      <c r="AE47" s="6"/>
    </row>
    <row r="48" spans="1:31" x14ac:dyDescent="0.2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6">
        <f>Table13[[#This Row],[Age]]/$E$1</f>
        <v>0.13750000000000001</v>
      </c>
      <c r="J48" s="6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>
        <f>IF(Table13[[#This Row],[Sex]]="male",1,0)</f>
        <v>1</v>
      </c>
      <c r="P48">
        <v>1</v>
      </c>
      <c r="AC48" s="5">
        <f>SUMPRODUCT(Table13[[#This Row],[SibSp]:[Ones]],$R$4:$AA$4)</f>
        <v>-4.8971375675381901E-2</v>
      </c>
      <c r="AD48" s="6">
        <f>(AC48-Table13[[#This Row],[Survived]])^2</f>
        <v>2.398195635539386E-3</v>
      </c>
      <c r="AE48" s="6"/>
    </row>
    <row r="49" spans="1:31" x14ac:dyDescent="0.2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6">
        <f>Table13[[#This Row],[Age]]/$E$1</f>
        <v>0.27500000000000002</v>
      </c>
      <c r="J49" s="6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>
        <f>IF(Table13[[#This Row],[Sex]]="male",1,0)</f>
        <v>1</v>
      </c>
      <c r="P49">
        <v>1</v>
      </c>
      <c r="AC49" s="5">
        <f>SUMPRODUCT(Table13[[#This Row],[SibSp]:[Ones]],$R$4:$AA$4)</f>
        <v>0.21194345735732656</v>
      </c>
      <c r="AD49" s="6">
        <f>(AC49-Table13[[#This Row],[Survived]])^2</f>
        <v>4.4920029116576901E-2</v>
      </c>
      <c r="AE49" s="6"/>
    </row>
    <row r="50" spans="1:31" x14ac:dyDescent="0.2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6">
        <f>Table13[[#This Row],[Age]]/$E$1</f>
        <v>0.5625</v>
      </c>
      <c r="J50" s="6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>
        <f>IF(Table13[[#This Row],[Sex]]="male",1,0)</f>
        <v>1</v>
      </c>
      <c r="P50">
        <v>1</v>
      </c>
      <c r="AC50" s="5">
        <f>SUMPRODUCT(Table13[[#This Row],[SibSp]:[Ones]],$R$4:$AA$4)</f>
        <v>0.34558684904870596</v>
      </c>
      <c r="AD50" s="6">
        <f>(AC50-Table13[[#This Row],[Survived]])^2</f>
        <v>0.11943027023541308</v>
      </c>
      <c r="AE50" s="6"/>
    </row>
    <row r="51" spans="1:31" x14ac:dyDescent="0.2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6">
        <f>Table13[[#This Row],[Age]]/$E$1</f>
        <v>0.05</v>
      </c>
      <c r="J51" s="6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>
        <f>IF(Table13[[#This Row],[Sex]]="male",1,0)</f>
        <v>1</v>
      </c>
      <c r="P51">
        <v>1</v>
      </c>
      <c r="AC51" s="5">
        <f>SUMPRODUCT(Table13[[#This Row],[SibSp]:[Ones]],$R$4:$AA$4)</f>
        <v>9.5010088300436668E-2</v>
      </c>
      <c r="AD51" s="6">
        <f>(AC51-Table13[[#This Row],[Survived]])^2</f>
        <v>9.0269168788567732E-3</v>
      </c>
      <c r="AE51" s="6"/>
    </row>
    <row r="52" spans="1:31" x14ac:dyDescent="0.2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6">
        <f>Table13[[#This Row],[Age]]/$E$1</f>
        <v>0.36249999999999999</v>
      </c>
      <c r="J52" s="6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>
        <f>IF(Table13[[#This Row],[Sex]]="male",1,0)</f>
        <v>0</v>
      </c>
      <c r="P52">
        <v>1</v>
      </c>
      <c r="AC52" s="5">
        <f>SUMPRODUCT(Table13[[#This Row],[SibSp]:[Ones]],$R$4:$AA$4)</f>
        <v>0.77402666039487611</v>
      </c>
      <c r="AD52" s="6">
        <f>(AC52-Table13[[#This Row],[Survived]])^2</f>
        <v>5.1063950212292653E-2</v>
      </c>
      <c r="AE52" s="6"/>
    </row>
    <row r="53" spans="1:31" x14ac:dyDescent="0.2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6">
        <f>Table13[[#This Row],[Age]]/$E$1</f>
        <v>0.23749999999999999</v>
      </c>
      <c r="J53" s="6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>
        <f>IF(Table13[[#This Row],[Sex]]="male",1,0)</f>
        <v>1</v>
      </c>
      <c r="P53">
        <v>1</v>
      </c>
      <c r="AC53" s="5">
        <f>SUMPRODUCT(Table13[[#This Row],[SibSp]:[Ones]],$R$4:$AA$4)</f>
        <v>0.16731687159726616</v>
      </c>
      <c r="AD53" s="6">
        <f>(AC53-Table13[[#This Row],[Survived]])^2</f>
        <v>2.799493552109605E-2</v>
      </c>
      <c r="AE53" s="6"/>
    </row>
    <row r="54" spans="1:31" x14ac:dyDescent="0.2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6">
        <f>Table13[[#This Row],[Age]]/$E$1</f>
        <v>0.21249999999999999</v>
      </c>
      <c r="J54" s="6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>
        <f>IF(Table13[[#This Row],[Sex]]="male",1,0)</f>
        <v>0</v>
      </c>
      <c r="P54">
        <v>1</v>
      </c>
      <c r="AC54" s="5">
        <f>SUMPRODUCT(Table13[[#This Row],[SibSp]:[Ones]],$R$4:$AA$4)</f>
        <v>0.41504456611382823</v>
      </c>
      <c r="AD54" s="6">
        <f>(AC54-Table13[[#This Row],[Survived]])^2</f>
        <v>0.34217285963295946</v>
      </c>
      <c r="AE54" s="6"/>
    </row>
    <row r="55" spans="1:31" x14ac:dyDescent="0.2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6">
        <f>Table13[[#This Row],[Age]]/$E$1</f>
        <v>0.32500000000000001</v>
      </c>
      <c r="J55" s="6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>
        <f>IF(Table13[[#This Row],[Sex]]="male",1,0)</f>
        <v>1</v>
      </c>
      <c r="P55">
        <v>1</v>
      </c>
      <c r="AC55" s="5">
        <f>SUMPRODUCT(Table13[[#This Row],[SibSp]:[Ones]],$R$4:$AA$4)</f>
        <v>1.3772452134713897E-2</v>
      </c>
      <c r="AD55" s="6">
        <f>(AC55-Table13[[#This Row],[Survived]])^2</f>
        <v>1.8968043780298539E-4</v>
      </c>
      <c r="AE55" s="6"/>
    </row>
    <row r="56" spans="1:31" x14ac:dyDescent="0.2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6">
        <f>Table13[[#This Row],[Age]]/$E$1</f>
        <v>0.4</v>
      </c>
      <c r="J56" s="6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>
        <f>IF(Table13[[#This Row],[Sex]]="male",1,0)</f>
        <v>1</v>
      </c>
      <c r="P56">
        <v>1</v>
      </c>
      <c r="AC56" s="5">
        <f>SUMPRODUCT(Table13[[#This Row],[SibSp]:[Ones]],$R$4:$AA$4)</f>
        <v>0.27175867521117214</v>
      </c>
      <c r="AD56" s="6">
        <f>(AC56-Table13[[#This Row],[Survived]])^2</f>
        <v>7.3852777552531348E-2</v>
      </c>
      <c r="AE56" s="6"/>
    </row>
    <row r="57" spans="1:31" x14ac:dyDescent="0.2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6">
        <f>Table13[[#This Row],[Age]]/$E$1</f>
        <v>0.2</v>
      </c>
      <c r="J57" s="6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>
        <f>IF(Table13[[#This Row],[Sex]]="male",1,0)</f>
        <v>0</v>
      </c>
      <c r="P57">
        <v>1</v>
      </c>
      <c r="AC57" s="5">
        <f>SUMPRODUCT(Table13[[#This Row],[SibSp]:[Ones]],$R$4:$AA$4)</f>
        <v>0.4020855127902675</v>
      </c>
      <c r="AD57" s="6">
        <f>(AC57-Table13[[#This Row],[Survived]])^2</f>
        <v>0.16167275959581237</v>
      </c>
      <c r="AE57" s="6"/>
    </row>
    <row r="58" spans="1:31" x14ac:dyDescent="0.2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6">
        <f>Table13[[#This Row],[Age]]/$E$1</f>
        <v>0.26250000000000001</v>
      </c>
      <c r="J58" s="6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>
        <f>IF(Table13[[#This Row],[Sex]]="male",1,0)</f>
        <v>1</v>
      </c>
      <c r="P58">
        <v>1</v>
      </c>
      <c r="AC58" s="5">
        <f>SUMPRODUCT(Table13[[#This Row],[SibSp]:[Ones]],$R$4:$AA$4)</f>
        <v>0.38173256405502448</v>
      </c>
      <c r="AD58" s="6">
        <f>(AC58-Table13[[#This Row],[Survived]])^2</f>
        <v>0.14571975046002336</v>
      </c>
      <c r="AE58" s="6"/>
    </row>
    <row r="59" spans="1:31" x14ac:dyDescent="0.2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6">
        <f>Table13[[#This Row],[Age]]/$E$1</f>
        <v>0.32500000000000001</v>
      </c>
      <c r="J59" s="6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>
        <f>IF(Table13[[#This Row],[Sex]]="male",1,0)</f>
        <v>1</v>
      </c>
      <c r="P59">
        <v>1</v>
      </c>
      <c r="AC59" s="5">
        <f>SUMPRODUCT(Table13[[#This Row],[SibSp]:[Ones]],$R$4:$AA$4)</f>
        <v>0.14474557953268152</v>
      </c>
      <c r="AD59" s="6">
        <f>(AC59-Table13[[#This Row],[Survived]])^2</f>
        <v>2.0951282794251833E-2</v>
      </c>
      <c r="AE59" s="6"/>
    </row>
    <row r="60" spans="1:31" x14ac:dyDescent="0.2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6">
        <f>Table13[[#This Row],[Age]]/$E$1</f>
        <v>0.4</v>
      </c>
      <c r="J60" s="6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>
        <f>IF(Table13[[#This Row],[Sex]]="male",1,0)</f>
        <v>1</v>
      </c>
      <c r="P60">
        <v>1</v>
      </c>
      <c r="AC60" s="5">
        <f>SUMPRODUCT(Table13[[#This Row],[SibSp]:[Ones]],$R$4:$AA$4)</f>
        <v>0.12299265736934173</v>
      </c>
      <c r="AD60" s="6">
        <f>(AC60-Table13[[#This Row],[Survived]])^2</f>
        <v>0.76914187902808884</v>
      </c>
      <c r="AE60" s="6"/>
    </row>
    <row r="61" spans="1:31" x14ac:dyDescent="0.2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6">
        <f>Table13[[#This Row],[Age]]/$E$1</f>
        <v>0.3125</v>
      </c>
      <c r="J61" s="6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>
        <f>IF(Table13[[#This Row],[Sex]]="male",1,0)</f>
        <v>1</v>
      </c>
      <c r="P61">
        <v>1</v>
      </c>
      <c r="AC61" s="5">
        <f>SUMPRODUCT(Table13[[#This Row],[SibSp]:[Ones]],$R$4:$AA$4)</f>
        <v>0.12769960860915519</v>
      </c>
      <c r="AD61" s="6">
        <f>(AC61-Table13[[#This Row],[Survived]])^2</f>
        <v>1.6307190038931423E-2</v>
      </c>
      <c r="AE61" s="6"/>
    </row>
    <row r="62" spans="1:31" x14ac:dyDescent="0.2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6">
        <f>Table13[[#This Row],[Age]]/$E$1</f>
        <v>1.0374999999999999E-2</v>
      </c>
      <c r="J62" s="6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>
        <f>IF(Table13[[#This Row],[Sex]]="male",1,0)</f>
        <v>1</v>
      </c>
      <c r="P62">
        <v>1</v>
      </c>
      <c r="AC62" s="5">
        <f>SUMPRODUCT(Table13[[#This Row],[SibSp]:[Ones]],$R$4:$AA$4)</f>
        <v>0.46373668846676502</v>
      </c>
      <c r="AD62" s="6">
        <f>(AC62-Table13[[#This Row],[Survived]])^2</f>
        <v>0.28757833929659138</v>
      </c>
      <c r="AE62" s="6"/>
    </row>
    <row r="63" spans="1:31" x14ac:dyDescent="0.2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6">
        <f>Table13[[#This Row],[Age]]/$E$1</f>
        <v>0.375</v>
      </c>
      <c r="J63" s="6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>
        <f>IF(Table13[[#This Row],[Sex]]="male",1,0)</f>
        <v>0</v>
      </c>
      <c r="P63">
        <v>1</v>
      </c>
      <c r="AC63" s="5">
        <f>SUMPRODUCT(Table13[[#This Row],[SibSp]:[Ones]],$R$4:$AA$4)</f>
        <v>0.58814149721906406</v>
      </c>
      <c r="AD63" s="6">
        <f>(AC63-Table13[[#This Row],[Survived]])^2</f>
        <v>0.16962742631295422</v>
      </c>
      <c r="AE63" s="6"/>
    </row>
    <row r="64" spans="1:31" x14ac:dyDescent="0.2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6">
        <f>Table13[[#This Row],[Age]]/$E$1</f>
        <v>0.27500000000000002</v>
      </c>
      <c r="J64" s="6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>
        <f>IF(Table13[[#This Row],[Sex]]="male",1,0)</f>
        <v>1</v>
      </c>
      <c r="P64">
        <v>1</v>
      </c>
      <c r="AC64" s="5">
        <f>SUMPRODUCT(Table13[[#This Row],[SibSp]:[Ones]],$R$4:$AA$4)</f>
        <v>0.14997423714481872</v>
      </c>
      <c r="AD64" s="6">
        <f>(AC64-Table13[[#This Row],[Survived]])^2</f>
        <v>2.2492271807170325E-2</v>
      </c>
      <c r="AE64" s="6"/>
    </row>
    <row r="65" spans="1:31" x14ac:dyDescent="0.2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6">
        <f>Table13[[#This Row],[Age]]/$E$1</f>
        <v>0.36249999999999999</v>
      </c>
      <c r="J65" s="6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>
        <f>IF(Table13[[#This Row],[Sex]]="male",1,0)</f>
        <v>1</v>
      </c>
      <c r="P65">
        <v>1</v>
      </c>
      <c r="AC65" s="5">
        <f>SUMPRODUCT(Table13[[#This Row],[SibSp]:[Ones]],$R$4:$AA$4)</f>
        <v>0.10619750668902495</v>
      </c>
      <c r="AD65" s="6">
        <f>(AC65-Table13[[#This Row],[Survived]])^2</f>
        <v>0.79888289704891557</v>
      </c>
      <c r="AE65" s="6"/>
    </row>
    <row r="66" spans="1:31" x14ac:dyDescent="0.2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6">
        <f>Table13[[#This Row],[Age]]/$E$1</f>
        <v>0.35</v>
      </c>
      <c r="J66" s="6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>
        <f>IF(Table13[[#This Row],[Sex]]="male",1,0)</f>
        <v>1</v>
      </c>
      <c r="P66">
        <v>1</v>
      </c>
      <c r="AC66" s="5">
        <f>SUMPRODUCT(Table13[[#This Row],[SibSp]:[Ones]],$R$4:$AA$4)</f>
        <v>0.49742166730757648</v>
      </c>
      <c r="AD66" s="6">
        <f>(AC66-Table13[[#This Row],[Survived]])^2</f>
        <v>0.2474283151070493</v>
      </c>
      <c r="AE66" s="6"/>
    </row>
    <row r="67" spans="1:31" x14ac:dyDescent="0.2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6">
        <f>Table13[[#This Row],[Age]]/$E$1</f>
        <v>0.21249999999999999</v>
      </c>
      <c r="J67" s="6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>
        <f>IF(Table13[[#This Row],[Sex]]="male",1,0)</f>
        <v>0</v>
      </c>
      <c r="P67">
        <v>1</v>
      </c>
      <c r="AC67" s="5">
        <f>SUMPRODUCT(Table13[[#This Row],[SibSp]:[Ones]],$R$4:$AA$4)</f>
        <v>0.85084330547195774</v>
      </c>
      <c r="AD67" s="6">
        <f>(AC67-Table13[[#This Row],[Survived]])^2</f>
        <v>2.2247719522531711E-2</v>
      </c>
      <c r="AE67" s="6"/>
    </row>
    <row r="68" spans="1:31" x14ac:dyDescent="0.2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6">
        <f>Table13[[#This Row],[Age]]/$E$1</f>
        <v>0.41249999999999998</v>
      </c>
      <c r="J68" s="6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>
        <f>IF(Table13[[#This Row],[Sex]]="male",1,0)</f>
        <v>0</v>
      </c>
      <c r="P68">
        <v>1</v>
      </c>
      <c r="AC68" s="5">
        <f>SUMPRODUCT(Table13[[#This Row],[SibSp]:[Ones]],$R$4:$AA$4)</f>
        <v>0.4088655331832553</v>
      </c>
      <c r="AD68" s="6">
        <f>(AC68-Table13[[#This Row],[Survived]])^2</f>
        <v>0.34943995785871695</v>
      </c>
      <c r="AE68" s="6"/>
    </row>
    <row r="69" spans="1:31" x14ac:dyDescent="0.2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6">
        <f>Table13[[#This Row],[Age]]/$E$1</f>
        <v>0.2</v>
      </c>
      <c r="J69" s="6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>
        <f>IF(Table13[[#This Row],[Sex]]="male",1,0)</f>
        <v>1</v>
      </c>
      <c r="P69">
        <v>1</v>
      </c>
      <c r="AC69" s="5">
        <f>SUMPRODUCT(Table13[[#This Row],[SibSp]:[Ones]],$R$4:$AA$4)</f>
        <v>0.11841603809467738</v>
      </c>
      <c r="AD69" s="6">
        <f>(AC69-Table13[[#This Row],[Survived]])^2</f>
        <v>1.4022358078040083E-2</v>
      </c>
      <c r="AE69" s="6"/>
    </row>
    <row r="70" spans="1:31" x14ac:dyDescent="0.2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6">
        <f>Table13[[#This Row],[Age]]/$E$1</f>
        <v>0.28749999999999998</v>
      </c>
      <c r="J70" s="6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>
        <f>IF(Table13[[#This Row],[Sex]]="male",1,0)</f>
        <v>0</v>
      </c>
      <c r="P70">
        <v>1</v>
      </c>
      <c r="AC70" s="5">
        <f>SUMPRODUCT(Table13[[#This Row],[SibSp]:[Ones]],$R$4:$AA$4)</f>
        <v>0.85588317041837625</v>
      </c>
      <c r="AD70" s="6">
        <f>(AC70-Table13[[#This Row],[Survived]])^2</f>
        <v>2.0769660568658782E-2</v>
      </c>
      <c r="AE70" s="6"/>
    </row>
    <row r="71" spans="1:31" x14ac:dyDescent="0.2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6">
        <f>Table13[[#This Row],[Age]]/$E$1</f>
        <v>0.3</v>
      </c>
      <c r="J71" s="6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>
        <f>IF(Table13[[#This Row],[Sex]]="male",1,0)</f>
        <v>1</v>
      </c>
      <c r="P71">
        <v>1</v>
      </c>
      <c r="AC71" s="5">
        <f>SUMPRODUCT(Table13[[#This Row],[SibSp]:[Ones]],$R$4:$AA$4)</f>
        <v>0.13505807947717441</v>
      </c>
      <c r="AD71" s="6">
        <f>(AC71-Table13[[#This Row],[Survived]])^2</f>
        <v>1.8240684832062759E-2</v>
      </c>
      <c r="AE71" s="6"/>
    </row>
    <row r="72" spans="1:31" x14ac:dyDescent="0.2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6">
        <f>Table13[[#This Row],[Age]]/$E$1</f>
        <v>0.36249999999999999</v>
      </c>
      <c r="J72" s="6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>
        <f>IF(Table13[[#This Row],[Sex]]="male",1,0)</f>
        <v>1</v>
      </c>
      <c r="P72">
        <v>1</v>
      </c>
      <c r="AC72" s="5">
        <f>SUMPRODUCT(Table13[[#This Row],[SibSp]:[Ones]],$R$4:$AA$4)</f>
        <v>0.10305114402839044</v>
      </c>
      <c r="AD72" s="6">
        <f>(AC72-Table13[[#This Row],[Survived]])^2</f>
        <v>1.061953828556007E-2</v>
      </c>
      <c r="AE72" s="6"/>
    </row>
    <row r="73" spans="1:31" x14ac:dyDescent="0.2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6">
        <f>Table13[[#This Row],[Age]]/$E$1</f>
        <v>0.25</v>
      </c>
      <c r="J73" s="6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>
        <f>IF(Table13[[#This Row],[Sex]]="male",1,0)</f>
        <v>1</v>
      </c>
      <c r="P73">
        <v>1</v>
      </c>
      <c r="AC73" s="5">
        <f>SUMPRODUCT(Table13[[#This Row],[SibSp]:[Ones]],$R$4:$AA$4)</f>
        <v>0.16020053894565089</v>
      </c>
      <c r="AD73" s="6">
        <f>(AC73-Table13[[#This Row],[Survived]])^2</f>
        <v>2.5664212678477009E-2</v>
      </c>
      <c r="AE73" s="6"/>
    </row>
    <row r="74" spans="1:31" x14ac:dyDescent="0.2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6">
        <f>Table13[[#This Row],[Age]]/$E$1</f>
        <v>0.57499999999999996</v>
      </c>
      <c r="J74" s="6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>
        <f>IF(Table13[[#This Row],[Sex]]="male",1,0)</f>
        <v>1</v>
      </c>
      <c r="P74">
        <v>1</v>
      </c>
      <c r="AC74" s="5">
        <f>SUMPRODUCT(Table13[[#This Row],[SibSp]:[Ones]],$R$4:$AA$4)</f>
        <v>0.33269622684703576</v>
      </c>
      <c r="AD74" s="6">
        <f>(AC74-Table13[[#This Row],[Survived]])^2</f>
        <v>0.11068677935825427</v>
      </c>
      <c r="AE74" s="6"/>
    </row>
    <row r="75" spans="1:31" x14ac:dyDescent="0.2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6">
        <f>Table13[[#This Row],[Age]]/$E$1</f>
        <v>0.32500000000000001</v>
      </c>
      <c r="J75" s="6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>
        <f>IF(Table13[[#This Row],[Sex]]="male",1,0)</f>
        <v>1</v>
      </c>
      <c r="P75">
        <v>1</v>
      </c>
      <c r="AC75" s="5">
        <f>SUMPRODUCT(Table13[[#This Row],[SibSp]:[Ones]],$R$4:$AA$4)</f>
        <v>5.7860248676372072E-2</v>
      </c>
      <c r="AD75" s="6">
        <f>(AC75-Table13[[#This Row],[Survived]])^2</f>
        <v>3.3478083768916163E-3</v>
      </c>
      <c r="AE75" s="6"/>
    </row>
    <row r="76" spans="1:31" x14ac:dyDescent="0.2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6">
        <f>Table13[[#This Row],[Age]]/$E$1</f>
        <v>0.73750000000000004</v>
      </c>
      <c r="J76" s="6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>
        <f>IF(Table13[[#This Row],[Sex]]="male",1,0)</f>
        <v>1</v>
      </c>
      <c r="P76">
        <v>1</v>
      </c>
      <c r="AC76" s="5">
        <f>SUMPRODUCT(Table13[[#This Row],[SibSp]:[Ones]],$R$4:$AA$4)</f>
        <v>-9.0949958507575479E-2</v>
      </c>
      <c r="AD76" s="6">
        <f>(AC76-Table13[[#This Row],[Survived]])^2</f>
        <v>8.2718949525297011E-3</v>
      </c>
      <c r="AE76" s="6"/>
    </row>
    <row r="77" spans="1:31" x14ac:dyDescent="0.2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6">
        <f>Table13[[#This Row],[Age]]/$E$1</f>
        <v>0.88749999999999996</v>
      </c>
      <c r="J77" s="6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>
        <f>IF(Table13[[#This Row],[Sex]]="male",1,0)</f>
        <v>1</v>
      </c>
      <c r="P77">
        <v>1</v>
      </c>
      <c r="AC77" s="5">
        <f>SUMPRODUCT(Table13[[#This Row],[SibSp]:[Ones]],$R$4:$AA$4)</f>
        <v>0.28191838097753874</v>
      </c>
      <c r="AD77" s="6">
        <f>(AC77-Table13[[#This Row],[Survived]])^2</f>
        <v>7.9477973532996682E-2</v>
      </c>
      <c r="AE77" s="6"/>
    </row>
    <row r="78" spans="1:31" x14ac:dyDescent="0.2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6">
        <f>Table13[[#This Row],[Age]]/$E$1</f>
        <v>0.28749999999999998</v>
      </c>
      <c r="J78" s="6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>
        <f>IF(Table13[[#This Row],[Sex]]="male",1,0)</f>
        <v>1</v>
      </c>
      <c r="P78">
        <v>1</v>
      </c>
      <c r="AC78" s="5">
        <f>SUMPRODUCT(Table13[[#This Row],[SibSp]:[Ones]],$R$4:$AA$4)</f>
        <v>0.58776210735833057</v>
      </c>
      <c r="AD78" s="6">
        <f>(AC78-Table13[[#This Row],[Survived]])^2</f>
        <v>0.16994008012964457</v>
      </c>
      <c r="AE78" s="6"/>
    </row>
    <row r="79" spans="1:31" x14ac:dyDescent="0.2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6">
        <f>Table13[[#This Row],[Age]]/$E$1</f>
        <v>0.42499999999999999</v>
      </c>
      <c r="J79" s="6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>
        <f>IF(Table13[[#This Row],[Sex]]="male",1,0)</f>
        <v>0</v>
      </c>
      <c r="P79">
        <v>1</v>
      </c>
      <c r="AC79" s="5">
        <f>SUMPRODUCT(Table13[[#This Row],[SibSp]:[Ones]],$R$4:$AA$4)</f>
        <v>0.743669075798293</v>
      </c>
      <c r="AD79" s="6">
        <f>(AC79-Table13[[#This Row],[Survived]])^2</f>
        <v>6.5705542702101258E-2</v>
      </c>
      <c r="AE79" s="6"/>
    </row>
    <row r="80" spans="1:31" x14ac:dyDescent="0.2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6">
        <f>Table13[[#This Row],[Age]]/$E$1</f>
        <v>0.42499999999999999</v>
      </c>
      <c r="J80" s="6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>
        <f>IF(Table13[[#This Row],[Sex]]="male",1,0)</f>
        <v>1</v>
      </c>
      <c r="P80">
        <v>1</v>
      </c>
      <c r="AC80" s="5">
        <f>SUMPRODUCT(Table13[[#This Row],[SibSp]:[Ones]],$R$4:$AA$4)</f>
        <v>0.22209120480078265</v>
      </c>
      <c r="AD80" s="6">
        <f>(AC80-Table13[[#This Row],[Survived]])^2</f>
        <v>4.9324503249863184E-2</v>
      </c>
      <c r="AE80" s="6"/>
    </row>
    <row r="81" spans="1:31" x14ac:dyDescent="0.2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6">
        <f>Table13[[#This Row],[Age]]/$E$1</f>
        <v>0.35</v>
      </c>
      <c r="J81" s="6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>
        <f>IF(Table13[[#This Row],[Sex]]="male",1,0)</f>
        <v>0</v>
      </c>
      <c r="P81">
        <v>1</v>
      </c>
      <c r="AC81" s="5">
        <f>SUMPRODUCT(Table13[[#This Row],[SibSp]:[Ones]],$R$4:$AA$4)</f>
        <v>0.59215250575222955</v>
      </c>
      <c r="AD81" s="6">
        <f>(AC81-Table13[[#This Row],[Survived]])^2</f>
        <v>0.35064459006864424</v>
      </c>
      <c r="AE81" s="6"/>
    </row>
    <row r="82" spans="1:31" x14ac:dyDescent="0.2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6">
        <f>Table13[[#This Row],[Age]]/$E$1</f>
        <v>0.26250000000000001</v>
      </c>
      <c r="J82" s="6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>
        <f>IF(Table13[[#This Row],[Sex]]="male",1,0)</f>
        <v>1</v>
      </c>
      <c r="P82">
        <v>1</v>
      </c>
      <c r="AC82" s="5">
        <f>SUMPRODUCT(Table13[[#This Row],[SibSp]:[Ones]],$R$4:$AA$4)</f>
        <v>0.53861737840867696</v>
      </c>
      <c r="AD82" s="6">
        <f>(AC82-Table13[[#This Row],[Survived]])^2</f>
        <v>0.29010868032383591</v>
      </c>
      <c r="AE82" s="6"/>
    </row>
    <row r="83" spans="1:31" x14ac:dyDescent="0.2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6">
        <f>Table13[[#This Row],[Age]]/$E$1</f>
        <v>0.41249999999999998</v>
      </c>
      <c r="J83" s="6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>
        <f>IF(Table13[[#This Row],[Sex]]="male",1,0)</f>
        <v>1</v>
      </c>
      <c r="P83">
        <v>1</v>
      </c>
      <c r="AC83" s="5">
        <f>SUMPRODUCT(Table13[[#This Row],[SibSp]:[Ones]],$R$4:$AA$4)</f>
        <v>7.8813897764177021E-2</v>
      </c>
      <c r="AD83" s="6">
        <f>(AC83-Table13[[#This Row],[Survived]])^2</f>
        <v>6.2116304807821477E-3</v>
      </c>
      <c r="AE83" s="6"/>
    </row>
    <row r="84" spans="1:31" x14ac:dyDescent="0.2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6">
        <f>Table13[[#This Row],[Age]]/$E$1</f>
        <v>0.46250000000000002</v>
      </c>
      <c r="J84" s="6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>
        <f>IF(Table13[[#This Row],[Sex]]="male",1,0)</f>
        <v>1</v>
      </c>
      <c r="P84">
        <v>1</v>
      </c>
      <c r="AC84" s="5">
        <f>SUMPRODUCT(Table13[[#This Row],[SibSp]:[Ones]],$R$4:$AA$4)</f>
        <v>-5.8323769728598651E-2</v>
      </c>
      <c r="AD84" s="6">
        <f>(AC84-Table13[[#This Row],[Survived]])^2</f>
        <v>3.4016621153546002E-3</v>
      </c>
      <c r="AE84" s="6"/>
    </row>
    <row r="85" spans="1:31" x14ac:dyDescent="0.2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6">
        <f>Table13[[#This Row],[Age]]/$E$1</f>
        <v>0.35</v>
      </c>
      <c r="J85" s="6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>
        <f>IF(Table13[[#This Row],[Sex]]="male",1,0)</f>
        <v>1</v>
      </c>
      <c r="P85">
        <v>1</v>
      </c>
      <c r="AC85" s="5">
        <f>SUMPRODUCT(Table13[[#This Row],[SibSp]:[Ones]],$R$4:$AA$4)</f>
        <v>0.10908868183779596</v>
      </c>
      <c r="AD85" s="6">
        <f>(AC85-Table13[[#This Row],[Survived]])^2</f>
        <v>1.1900340505107875E-2</v>
      </c>
      <c r="AE85" s="6"/>
    </row>
    <row r="86" spans="1:31" x14ac:dyDescent="0.2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6">
        <f>Table13[[#This Row],[Age]]/$E$1</f>
        <v>0.26250000000000001</v>
      </c>
      <c r="J86" s="6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>
        <f>IF(Table13[[#This Row],[Sex]]="male",1,0)</f>
        <v>0</v>
      </c>
      <c r="P86">
        <v>1</v>
      </c>
      <c r="AC86" s="5">
        <f>SUMPRODUCT(Table13[[#This Row],[SibSp]:[Ones]],$R$4:$AA$4)</f>
        <v>0.63636898088261584</v>
      </c>
      <c r="AD86" s="6">
        <f>(AC86-Table13[[#This Row],[Survived]])^2</f>
        <v>0.1322275180643474</v>
      </c>
      <c r="AE86" s="6"/>
    </row>
    <row r="87" spans="1:31" x14ac:dyDescent="0.2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6">
        <f>Table13[[#This Row],[Age]]/$E$1</f>
        <v>0.47499999999999998</v>
      </c>
      <c r="J87" s="6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>
        <f>IF(Table13[[#This Row],[Sex]]="male",1,0)</f>
        <v>1</v>
      </c>
      <c r="P87">
        <v>1</v>
      </c>
      <c r="AC87" s="5">
        <f>SUMPRODUCT(Table13[[#This Row],[SibSp]:[Ones]],$R$4:$AA$4)</f>
        <v>4.5074810940228027E-2</v>
      </c>
      <c r="AD87" s="6">
        <f>(AC87-Table13[[#This Row],[Survived]])^2</f>
        <v>2.0317385812973002E-3</v>
      </c>
      <c r="AE87" s="6"/>
    </row>
    <row r="88" spans="1:31" x14ac:dyDescent="0.2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6">
        <f>Table13[[#This Row],[Age]]/$E$1</f>
        <v>0.58750000000000002</v>
      </c>
      <c r="J88" s="6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>
        <f>IF(Table13[[#This Row],[Sex]]="male",1,0)</f>
        <v>1</v>
      </c>
      <c r="P88">
        <v>1</v>
      </c>
      <c r="AC88" s="5">
        <f>SUMPRODUCT(Table13[[#This Row],[SibSp]:[Ones]],$R$4:$AA$4)</f>
        <v>0.37784919044784304</v>
      </c>
      <c r="AD88" s="6">
        <f>(AC88-Table13[[#This Row],[Survived]])^2</f>
        <v>0.14277001072209036</v>
      </c>
      <c r="AE88" s="6"/>
    </row>
    <row r="89" spans="1:31" x14ac:dyDescent="0.2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6">
        <f>Table13[[#This Row],[Age]]/$E$1</f>
        <v>0.18124999999999999</v>
      </c>
      <c r="J89" s="6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>
        <f>IF(Table13[[#This Row],[Sex]]="male",1,0)</f>
        <v>0</v>
      </c>
      <c r="P89">
        <v>1</v>
      </c>
      <c r="AC89" s="5">
        <f>SUMPRODUCT(Table13[[#This Row],[SibSp]:[Ones]],$R$4:$AA$4)</f>
        <v>0.70142535497931824</v>
      </c>
      <c r="AD89" s="6">
        <f>(AC89-Table13[[#This Row],[Survived]])^2</f>
        <v>0.49199752860786261</v>
      </c>
      <c r="AE89" s="6"/>
    </row>
    <row r="90" spans="1:31" x14ac:dyDescent="0.2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6">
        <f>Table13[[#This Row],[Age]]/$E$1</f>
        <v>0.27500000000000002</v>
      </c>
      <c r="J90" s="6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>
        <f>IF(Table13[[#This Row],[Sex]]="male",1,0)</f>
        <v>1</v>
      </c>
      <c r="P90">
        <v>1</v>
      </c>
      <c r="AC90" s="5">
        <f>SUMPRODUCT(Table13[[#This Row],[SibSp]:[Ones]],$R$4:$AA$4)</f>
        <v>0.147860853656688</v>
      </c>
      <c r="AD90" s="6">
        <f>(AC90-Table13[[#This Row],[Survived]])^2</f>
        <v>2.1862832044084506E-2</v>
      </c>
      <c r="AE90" s="6"/>
    </row>
    <row r="91" spans="1:31" x14ac:dyDescent="0.2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6">
        <f>Table13[[#This Row],[Age]]/$E$1</f>
        <v>0.25</v>
      </c>
      <c r="J91" s="6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>
        <f>IF(Table13[[#This Row],[Sex]]="male",1,0)</f>
        <v>0</v>
      </c>
      <c r="P91">
        <v>1</v>
      </c>
      <c r="AC91" s="5">
        <f>SUMPRODUCT(Table13[[#This Row],[SibSp]:[Ones]],$R$4:$AA$4)</f>
        <v>0.59258452221786606</v>
      </c>
      <c r="AD91" s="6">
        <f>(AC91-Table13[[#This Row],[Survived]])^2</f>
        <v>0.35115641597217662</v>
      </c>
      <c r="AE91" s="6"/>
    </row>
    <row r="92" spans="1:31" x14ac:dyDescent="0.2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6">
        <f>Table13[[#This Row],[Age]]/$E$1</f>
        <v>0.21249999999999999</v>
      </c>
      <c r="J92" s="6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>
        <f>IF(Table13[[#This Row],[Sex]]="male",1,0)</f>
        <v>0</v>
      </c>
      <c r="P92">
        <v>1</v>
      </c>
      <c r="AC92" s="5">
        <f>SUMPRODUCT(Table13[[#This Row],[SibSp]:[Ones]],$R$4:$AA$4)</f>
        <v>0.74036217816929073</v>
      </c>
      <c r="AD92" s="6">
        <f>(AC92-Table13[[#This Row],[Survived]])^2</f>
        <v>0.54813615486357659</v>
      </c>
      <c r="AE92" s="6"/>
    </row>
    <row r="93" spans="1:31" x14ac:dyDescent="0.2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6">
        <f>Table13[[#This Row],[Age]]/$E$1</f>
        <v>0.26250000000000001</v>
      </c>
      <c r="J93" s="6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>
        <f>IF(Table13[[#This Row],[Sex]]="male",1,0)</f>
        <v>1</v>
      </c>
      <c r="P93">
        <v>1</v>
      </c>
      <c r="AC93" s="5">
        <f>SUMPRODUCT(Table13[[#This Row],[SibSp]:[Ones]],$R$4:$AA$4)</f>
        <v>0.15396777322815591</v>
      </c>
      <c r="AD93" s="6">
        <f>(AC93-Table13[[#This Row],[Survived]])^2</f>
        <v>2.3706075192836844E-2</v>
      </c>
      <c r="AE93" s="6"/>
    </row>
    <row r="94" spans="1:31" x14ac:dyDescent="0.2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6">
        <f>Table13[[#This Row],[Age]]/$E$1</f>
        <v>0.88124999999999998</v>
      </c>
      <c r="J94" s="6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>
        <f>IF(Table13[[#This Row],[Sex]]="male",1,0)</f>
        <v>1</v>
      </c>
      <c r="P94">
        <v>1</v>
      </c>
      <c r="AC94" s="5">
        <f>SUMPRODUCT(Table13[[#This Row],[SibSp]:[Ones]],$R$4:$AA$4)</f>
        <v>-0.19404447078606701</v>
      </c>
      <c r="AD94" s="6">
        <f>(AC94-Table13[[#This Row],[Survived]])^2</f>
        <v>3.7653256642644815E-2</v>
      </c>
      <c r="AE94" s="6"/>
    </row>
    <row r="95" spans="1:31" x14ac:dyDescent="0.2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6">
        <f>Table13[[#This Row],[Age]]/$E$1</f>
        <v>0.36249999999999999</v>
      </c>
      <c r="J95" s="6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>
        <f>IF(Table13[[#This Row],[Sex]]="male",1,0)</f>
        <v>1</v>
      </c>
      <c r="P95">
        <v>1</v>
      </c>
      <c r="AC95" s="5">
        <f>SUMPRODUCT(Table13[[#This Row],[SibSp]:[Ones]],$R$4:$AA$4)</f>
        <v>0.24976225889909953</v>
      </c>
      <c r="AD95" s="6">
        <f>(AC95-Table13[[#This Row],[Survived]])^2</f>
        <v>6.2381185970380823E-2</v>
      </c>
      <c r="AE95" s="6"/>
    </row>
    <row r="96" spans="1:31" x14ac:dyDescent="0.2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6">
        <f>Table13[[#This Row],[Age]]/$E$1</f>
        <v>0.3</v>
      </c>
      <c r="J96" s="6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>
        <f>IF(Table13[[#This Row],[Sex]]="male",1,0)</f>
        <v>1</v>
      </c>
      <c r="P96">
        <v>1</v>
      </c>
      <c r="AC96" s="5">
        <f>SUMPRODUCT(Table13[[#This Row],[SibSp]:[Ones]],$R$4:$AA$4)</f>
        <v>0.60996520483922634</v>
      </c>
      <c r="AD96" s="6">
        <f>(AC96-Table13[[#This Row],[Survived]])^2</f>
        <v>0.37205755111455935</v>
      </c>
      <c r="AE96" s="6"/>
    </row>
    <row r="97" spans="1:31" x14ac:dyDescent="0.2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6">
        <f>Table13[[#This Row],[Age]]/$E$1</f>
        <v>2.5000000000000001E-2</v>
      </c>
      <c r="J97" s="6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>
        <f>IF(Table13[[#This Row],[Sex]]="male",1,0)</f>
        <v>0</v>
      </c>
      <c r="P97">
        <v>1</v>
      </c>
      <c r="AC97" s="5">
        <f>SUMPRODUCT(Table13[[#This Row],[SibSp]:[Ones]],$R$4:$AA$4)</f>
        <v>0.53828047344096275</v>
      </c>
      <c r="AD97" s="6">
        <f>(AC97-Table13[[#This Row],[Survived]])^2</f>
        <v>0.28974586808782699</v>
      </c>
      <c r="AE97" s="6"/>
    </row>
    <row r="98" spans="1:31" x14ac:dyDescent="0.2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6">
        <f>Table13[[#This Row],[Age]]/$E$1</f>
        <v>0.26250000000000001</v>
      </c>
      <c r="J98" s="6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>
        <f>IF(Table13[[#This Row],[Sex]]="male",1,0)</f>
        <v>1</v>
      </c>
      <c r="P98">
        <v>1</v>
      </c>
      <c r="AC98" s="5">
        <f>SUMPRODUCT(Table13[[#This Row],[SibSp]:[Ones]],$R$4:$AA$4)</f>
        <v>0.27186321453437867</v>
      </c>
      <c r="AD98" s="6">
        <f>(AC98-Table13[[#This Row],[Survived]])^2</f>
        <v>7.3909607416965603E-2</v>
      </c>
      <c r="AE98" s="6"/>
    </row>
    <row r="99" spans="1:31" x14ac:dyDescent="0.2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6">
        <f>Table13[[#This Row],[Age]]/$E$1</f>
        <v>0.40625</v>
      </c>
      <c r="J99" s="6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>
        <f>IF(Table13[[#This Row],[Sex]]="male",1,0)</f>
        <v>1</v>
      </c>
      <c r="P99">
        <v>1</v>
      </c>
      <c r="AC99" s="5">
        <f>SUMPRODUCT(Table13[[#This Row],[SibSp]:[Ones]],$R$4:$AA$4)</f>
        <v>0.30076202531763035</v>
      </c>
      <c r="AD99" s="6">
        <f>(AC99-Table13[[#This Row],[Survived]])^2</f>
        <v>9.0457795873162924E-2</v>
      </c>
      <c r="AE99" s="6"/>
    </row>
    <row r="100" spans="1:31" x14ac:dyDescent="0.2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6">
        <f>Table13[[#This Row],[Age]]/$E$1</f>
        <v>0.40625</v>
      </c>
      <c r="J100" s="6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>
        <f>IF(Table13[[#This Row],[Sex]]="male",1,0)</f>
        <v>0</v>
      </c>
      <c r="P100">
        <v>1</v>
      </c>
      <c r="AC100" s="5">
        <f>SUMPRODUCT(Table13[[#This Row],[SibSp]:[Ones]],$R$4:$AA$4)</f>
        <v>0.75578653100094972</v>
      </c>
      <c r="AD100" s="6">
        <f>(AC100-Table13[[#This Row],[Survived]])^2</f>
        <v>5.9640218440550091E-2</v>
      </c>
      <c r="AE100" s="6"/>
    </row>
    <row r="101" spans="1:31" x14ac:dyDescent="0.2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6">
        <f>Table13[[#This Row],[Age]]/$E$1</f>
        <v>0.67500000000000004</v>
      </c>
      <c r="J101" s="6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>
        <f>IF(Table13[[#This Row],[Sex]]="male",1,0)</f>
        <v>1</v>
      </c>
      <c r="P101">
        <v>1</v>
      </c>
      <c r="AC101" s="5">
        <f>SUMPRODUCT(Table13[[#This Row],[SibSp]:[Ones]],$R$4:$AA$4)</f>
        <v>0.32737160444670249</v>
      </c>
      <c r="AD101" s="6">
        <f>(AC101-Table13[[#This Row],[Survived]])^2</f>
        <v>0.10717216739800824</v>
      </c>
      <c r="AE101" s="6"/>
    </row>
    <row r="102" spans="1:31" x14ac:dyDescent="0.2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6">
        <f>Table13[[#This Row],[Age]]/$E$1</f>
        <v>0.15</v>
      </c>
      <c r="J102" s="6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>
        <f>IF(Table13[[#This Row],[Sex]]="male",1,0)</f>
        <v>1</v>
      </c>
      <c r="P102">
        <v>1</v>
      </c>
      <c r="AC102" s="5">
        <f>SUMPRODUCT(Table13[[#This Row],[SibSp]:[Ones]],$R$4:$AA$4)</f>
        <v>0.22943126095606381</v>
      </c>
      <c r="AD102" s="6">
        <f>(AC102-Table13[[#This Row],[Survived]])^2</f>
        <v>0.59377618159176182</v>
      </c>
      <c r="AE102" s="6"/>
    </row>
    <row r="103" spans="1:31" x14ac:dyDescent="0.2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6">
        <f>Table13[[#This Row],[Age]]/$E$1</f>
        <v>0.3</v>
      </c>
      <c r="J103" s="6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>
        <f>IF(Table13[[#This Row],[Sex]]="male",1,0)</f>
        <v>1</v>
      </c>
      <c r="P103">
        <v>1</v>
      </c>
      <c r="AC103" s="5">
        <f>SUMPRODUCT(Table13[[#This Row],[SibSp]:[Ones]],$R$4:$AA$4)</f>
        <v>0.13281882033121006</v>
      </c>
      <c r="AD103" s="6">
        <f>(AC103-Table13[[#This Row],[Survived]])^2</f>
        <v>0.75200319837175411</v>
      </c>
      <c r="AE103" s="6"/>
    </row>
    <row r="104" spans="1:31" x14ac:dyDescent="0.2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6">
        <f>Table13[[#This Row],[Age]]/$E$1</f>
        <v>0.5625</v>
      </c>
      <c r="J104" s="6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>
        <f>IF(Table13[[#This Row],[Sex]]="male",1,0)</f>
        <v>1</v>
      </c>
      <c r="P104">
        <v>1</v>
      </c>
      <c r="AC104" s="5">
        <f>SUMPRODUCT(Table13[[#This Row],[SibSp]:[Ones]],$R$4:$AA$4)</f>
        <v>-2.0482986066349129E-3</v>
      </c>
      <c r="AD104" s="6">
        <f>(AC104-Table13[[#This Row],[Survived]])^2</f>
        <v>4.1955271819425259E-6</v>
      </c>
      <c r="AE104" s="6"/>
    </row>
    <row r="105" spans="1:31" x14ac:dyDescent="0.2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6">
        <f>Table13[[#This Row],[Age]]/$E$1</f>
        <v>0.41249999999999998</v>
      </c>
      <c r="J105" s="6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>
        <f>IF(Table13[[#This Row],[Sex]]="male",1,0)</f>
        <v>1</v>
      </c>
      <c r="P105">
        <v>1</v>
      </c>
      <c r="AC105" s="5">
        <f>SUMPRODUCT(Table13[[#This Row],[SibSp]:[Ones]],$R$4:$AA$4)</f>
        <v>0.14317728611935687</v>
      </c>
      <c r="AD105" s="6">
        <f>(AC105-Table13[[#This Row],[Survived]])^2</f>
        <v>2.0499735260504182E-2</v>
      </c>
      <c r="AE105" s="6"/>
    </row>
    <row r="106" spans="1:31" x14ac:dyDescent="0.2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6">
        <f>Table13[[#This Row],[Age]]/$E$1</f>
        <v>0.25</v>
      </c>
      <c r="J106" s="6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>
        <f>IF(Table13[[#This Row],[Sex]]="male",1,0)</f>
        <v>1</v>
      </c>
      <c r="P106">
        <v>1</v>
      </c>
      <c r="AC106" s="5">
        <f>SUMPRODUCT(Table13[[#This Row],[SibSp]:[Ones]],$R$4:$AA$4)</f>
        <v>0.15818455674511966</v>
      </c>
      <c r="AD106" s="6">
        <f>(AC106-Table13[[#This Row],[Survived]])^2</f>
        <v>2.5022353992649984E-2</v>
      </c>
      <c r="AE106" s="6"/>
    </row>
    <row r="107" spans="1:31" x14ac:dyDescent="0.2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6">
        <f>Table13[[#This Row],[Age]]/$E$1</f>
        <v>0.58750000000000002</v>
      </c>
      <c r="J107" s="6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>
        <f>IF(Table13[[#This Row],[Sex]]="male",1,0)</f>
        <v>0</v>
      </c>
      <c r="P107">
        <v>1</v>
      </c>
      <c r="AC107" s="5">
        <f>SUMPRODUCT(Table13[[#This Row],[SibSp]:[Ones]],$R$4:$AA$4)</f>
        <v>0.42734738691161273</v>
      </c>
      <c r="AD107" s="6">
        <f>(AC107-Table13[[#This Row],[Survived]])^2</f>
        <v>0.18262578910018362</v>
      </c>
      <c r="AE107" s="6"/>
    </row>
    <row r="108" spans="1:31" x14ac:dyDescent="0.2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6">
        <f>Table13[[#This Row],[Age]]/$E$1</f>
        <v>0.36249999999999999</v>
      </c>
      <c r="J108" s="6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>
        <f>IF(Table13[[#This Row],[Sex]]="male",1,0)</f>
        <v>0</v>
      </c>
      <c r="P108">
        <v>1</v>
      </c>
      <c r="AC108" s="5">
        <f>SUMPRODUCT(Table13[[#This Row],[SibSp]:[Ones]],$R$4:$AA$4)</f>
        <v>0.73716196416400026</v>
      </c>
      <c r="AD108" s="6">
        <f>(AC108-Table13[[#This Row],[Survived]])^2</f>
        <v>6.9083833082126289E-2</v>
      </c>
      <c r="AE108" s="6"/>
    </row>
    <row r="109" spans="1:31" x14ac:dyDescent="0.2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6">
        <f>Table13[[#This Row],[Age]]/$E$1</f>
        <v>0.3125</v>
      </c>
      <c r="J109" s="6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>
        <f>IF(Table13[[#This Row],[Sex]]="male",1,0)</f>
        <v>1</v>
      </c>
      <c r="P109">
        <v>1</v>
      </c>
      <c r="AC109" s="5">
        <f>SUMPRODUCT(Table13[[#This Row],[SibSp]:[Ones]],$R$4:$AA$4)</f>
        <v>0.3207331102596922</v>
      </c>
      <c r="AD109" s="6">
        <f>(AC109-Table13[[#This Row],[Survived]])^2</f>
        <v>0.10286972801685587</v>
      </c>
      <c r="AE109" s="6"/>
    </row>
    <row r="110" spans="1:31" x14ac:dyDescent="0.2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6">
        <f>Table13[[#This Row],[Age]]/$E$1</f>
        <v>0.28749999999999998</v>
      </c>
      <c r="J110" s="6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>
        <f>IF(Table13[[#This Row],[Sex]]="male",1,0)</f>
        <v>1</v>
      </c>
      <c r="P110">
        <v>1</v>
      </c>
      <c r="AC110" s="5">
        <f>SUMPRODUCT(Table13[[#This Row],[SibSp]:[Ones]],$R$4:$AA$4)</f>
        <v>0.40251905180368275</v>
      </c>
      <c r="AD110" s="6">
        <f>(AC110-Table13[[#This Row],[Survived]])^2</f>
        <v>0.16202158706493583</v>
      </c>
      <c r="AE110" s="6"/>
    </row>
    <row r="111" spans="1:31" x14ac:dyDescent="0.2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6">
        <f>Table13[[#This Row],[Age]]/$E$1</f>
        <v>0.23749999999999999</v>
      </c>
      <c r="J111" s="6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>
        <f>IF(Table13[[#This Row],[Sex]]="male",1,0)</f>
        <v>0</v>
      </c>
      <c r="P111">
        <v>1</v>
      </c>
      <c r="AC111" s="5">
        <f>SUMPRODUCT(Table13[[#This Row],[SibSp]:[Ones]],$R$4:$AA$4)</f>
        <v>0.99823948621357528</v>
      </c>
      <c r="AD111" s="6">
        <f>(AC111-Table13[[#This Row],[Survived]])^2</f>
        <v>3.0994087921915125E-6</v>
      </c>
      <c r="AE111" s="6"/>
    </row>
    <row r="112" spans="1:31" x14ac:dyDescent="0.2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6">
        <f>Table13[[#This Row],[Age]]/$E$1</f>
        <v>0.46250000000000002</v>
      </c>
      <c r="J112" s="6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>
        <f>IF(Table13[[#This Row],[Sex]]="male",1,0)</f>
        <v>1</v>
      </c>
      <c r="P112">
        <v>1</v>
      </c>
      <c r="AC112" s="5">
        <f>SUMPRODUCT(Table13[[#This Row],[SibSp]:[Ones]],$R$4:$AA$4)</f>
        <v>0.38736330497086024</v>
      </c>
      <c r="AD112" s="6">
        <f>(AC112-Table13[[#This Row],[Survived]])^2</f>
        <v>0.15005033003794768</v>
      </c>
      <c r="AE112" s="6"/>
    </row>
    <row r="113" spans="1:31" x14ac:dyDescent="0.2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6">
        <f>Table13[[#This Row],[Age]]/$E$1</f>
        <v>0.2</v>
      </c>
      <c r="J113" s="6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>
        <f>IF(Table13[[#This Row],[Sex]]="male",1,0)</f>
        <v>1</v>
      </c>
      <c r="P113">
        <v>1</v>
      </c>
      <c r="AC113" s="5">
        <f>SUMPRODUCT(Table13[[#This Row],[SibSp]:[Ones]],$R$4:$AA$4)</f>
        <v>0.18883645380636749</v>
      </c>
      <c r="AD113" s="6">
        <f>(AC113-Table13[[#This Row],[Survived]])^2</f>
        <v>3.5659206286164362E-2</v>
      </c>
      <c r="AE113" s="6"/>
    </row>
    <row r="114" spans="1:31" x14ac:dyDescent="0.2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6">
        <f>Table13[[#This Row],[Age]]/$E$1</f>
        <v>0.3</v>
      </c>
      <c r="J114" s="6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>
        <f>IF(Table13[[#This Row],[Sex]]="male",1,0)</f>
        <v>1</v>
      </c>
      <c r="P114">
        <v>1</v>
      </c>
      <c r="AC114" s="5">
        <f>SUMPRODUCT(Table13[[#This Row],[SibSp]:[Ones]],$R$4:$AA$4)</f>
        <v>0.59994669220921026</v>
      </c>
      <c r="AD114" s="6">
        <f>(AC114-Table13[[#This Row],[Survived]])^2</f>
        <v>0.35993603349277287</v>
      </c>
      <c r="AE114" s="6"/>
    </row>
    <row r="115" spans="1:31" x14ac:dyDescent="0.2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6">
        <f>Table13[[#This Row],[Age]]/$E$1</f>
        <v>0.27500000000000002</v>
      </c>
      <c r="J115" s="6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>
        <f>IF(Table13[[#This Row],[Sex]]="male",1,0)</f>
        <v>0</v>
      </c>
      <c r="P115">
        <v>1</v>
      </c>
      <c r="AC115" s="5">
        <f>SUMPRODUCT(Table13[[#This Row],[SibSp]:[Ones]],$R$4:$AA$4)</f>
        <v>0.63021095133735117</v>
      </c>
      <c r="AD115" s="6">
        <f>(AC115-Table13[[#This Row],[Survived]])^2</f>
        <v>0.13674394051082686</v>
      </c>
      <c r="AE115" s="6"/>
    </row>
    <row r="116" spans="1:31" x14ac:dyDescent="0.2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6">
        <f>Table13[[#This Row],[Age]]/$E$1</f>
        <v>0.3</v>
      </c>
      <c r="J116" s="6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>
        <f>IF(Table13[[#This Row],[Sex]]="male",1,0)</f>
        <v>0</v>
      </c>
      <c r="P116">
        <v>1</v>
      </c>
      <c r="AC116" s="5">
        <f>SUMPRODUCT(Table13[[#This Row],[SibSp]:[Ones]],$R$4:$AA$4)</f>
        <v>0.57634736651171226</v>
      </c>
      <c r="AD116" s="6">
        <f>(AC116-Table13[[#This Row],[Survived]])^2</f>
        <v>0.17948155386156148</v>
      </c>
      <c r="AE116" s="6"/>
    </row>
    <row r="117" spans="1:31" x14ac:dyDescent="0.2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6">
        <f>Table13[[#This Row],[Age]]/$E$1</f>
        <v>0.23749999999999999</v>
      </c>
      <c r="J117" s="6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>
        <f>IF(Table13[[#This Row],[Sex]]="male",1,0)</f>
        <v>1</v>
      </c>
      <c r="P117">
        <v>1</v>
      </c>
      <c r="AC117" s="5">
        <f>SUMPRODUCT(Table13[[#This Row],[SibSp]:[Ones]],$R$4:$AA$4)</f>
        <v>0.13305752765225864</v>
      </c>
      <c r="AD117" s="6">
        <f>(AC117-Table13[[#This Row],[Survived]])^2</f>
        <v>1.7704305664931575E-2</v>
      </c>
      <c r="AE117" s="6"/>
    </row>
    <row r="118" spans="1:31" x14ac:dyDescent="0.2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6">
        <f>Table13[[#This Row],[Age]]/$E$1</f>
        <v>0.22500000000000001</v>
      </c>
      <c r="J118" s="6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>
        <f>IF(Table13[[#This Row],[Sex]]="male",1,0)</f>
        <v>1</v>
      </c>
      <c r="P118">
        <v>1</v>
      </c>
      <c r="AC118" s="5">
        <f>SUMPRODUCT(Table13[[#This Row],[SibSp]:[Ones]],$R$4:$AA$4)</f>
        <v>0.36314343932507887</v>
      </c>
      <c r="AD118" s="6">
        <f>(AC118-Table13[[#This Row],[Survived]])^2</f>
        <v>0.13187315752484724</v>
      </c>
      <c r="AE118" s="6"/>
    </row>
    <row r="119" spans="1:31" x14ac:dyDescent="0.2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6">
        <f>Table13[[#This Row],[Age]]/$E$1</f>
        <v>0.23749999999999999</v>
      </c>
      <c r="J119" s="6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>
        <f>IF(Table13[[#This Row],[Sex]]="male",1,0)</f>
        <v>1</v>
      </c>
      <c r="P119">
        <v>1</v>
      </c>
      <c r="AC119" s="5">
        <f>SUMPRODUCT(Table13[[#This Row],[SibSp]:[Ones]],$R$4:$AA$4)</f>
        <v>0.31128079486409171</v>
      </c>
      <c r="AD119" s="6">
        <f>(AC119-Table13[[#This Row],[Survived]])^2</f>
        <v>9.689573325122075E-2</v>
      </c>
      <c r="AE119" s="6"/>
    </row>
    <row r="120" spans="1:31" x14ac:dyDescent="0.2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6">
        <f>Table13[[#This Row],[Age]]/$E$1</f>
        <v>0.33750000000000002</v>
      </c>
      <c r="J120" s="6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>
        <f>IF(Table13[[#This Row],[Sex]]="male",1,0)</f>
        <v>1</v>
      </c>
      <c r="P120">
        <v>1</v>
      </c>
      <c r="AC120" s="5">
        <f>SUMPRODUCT(Table13[[#This Row],[SibSp]:[Ones]],$R$4:$AA$4)</f>
        <v>0.11525072258522318</v>
      </c>
      <c r="AD120" s="6">
        <f>(AC120-Table13[[#This Row],[Survived]])^2</f>
        <v>0.78278128388596968</v>
      </c>
      <c r="AE120" s="6"/>
    </row>
    <row r="121" spans="1:31" x14ac:dyDescent="0.2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6">
        <f>Table13[[#This Row],[Age]]/$E$1</f>
        <v>0.1125</v>
      </c>
      <c r="J121" s="6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>
        <f>IF(Table13[[#This Row],[Sex]]="male",1,0)</f>
        <v>0</v>
      </c>
      <c r="P121">
        <v>1</v>
      </c>
      <c r="AC121" s="5">
        <f>SUMPRODUCT(Table13[[#This Row],[SibSp]:[Ones]],$R$4:$AA$4)</f>
        <v>0.60528183705033411</v>
      </c>
      <c r="AD121" s="6">
        <f>(AC121-Table13[[#This Row],[Survived]])^2</f>
        <v>0.36636610226302724</v>
      </c>
      <c r="AE121" s="6"/>
    </row>
    <row r="122" spans="1:31" x14ac:dyDescent="0.2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6">
        <f>Table13[[#This Row],[Age]]/$E$1</f>
        <v>0.45624999999999999</v>
      </c>
      <c r="J122" s="6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>
        <f>IF(Table13[[#This Row],[Sex]]="male",1,0)</f>
        <v>1</v>
      </c>
      <c r="P122">
        <v>1</v>
      </c>
      <c r="AC122" s="5">
        <f>SUMPRODUCT(Table13[[#This Row],[SibSp]:[Ones]],$R$4:$AA$4)</f>
        <v>0.23316853149021671</v>
      </c>
      <c r="AD122" s="6">
        <f>(AC122-Table13[[#This Row],[Survived]])^2</f>
        <v>5.4367564077304184E-2</v>
      </c>
      <c r="AE122" s="6"/>
    </row>
    <row r="123" spans="1:31" x14ac:dyDescent="0.2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6">
        <f>Table13[[#This Row],[Age]]/$E$1</f>
        <v>0.52500000000000002</v>
      </c>
      <c r="J123" s="6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>
        <f>IF(Table13[[#This Row],[Sex]]="male",1,0)</f>
        <v>1</v>
      </c>
      <c r="P123">
        <v>1</v>
      </c>
      <c r="AC123" s="5">
        <f>SUMPRODUCT(Table13[[#This Row],[SibSp]:[Ones]],$R$4:$AA$4)</f>
        <v>0.2119095297338266</v>
      </c>
      <c r="AD123" s="6">
        <f>(AC123-Table13[[#This Row],[Survived]])^2</f>
        <v>4.4905648792011539E-2</v>
      </c>
      <c r="AE123" s="6"/>
    </row>
    <row r="124" spans="1:31" x14ac:dyDescent="0.2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6">
        <f>Table13[[#This Row],[Age]]/$E$1</f>
        <v>0.63749999999999996</v>
      </c>
      <c r="J124" s="6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>
        <f>IF(Table13[[#This Row],[Sex]]="male",1,0)</f>
        <v>1</v>
      </c>
      <c r="P124">
        <v>1</v>
      </c>
      <c r="AC124" s="5">
        <f>SUMPRODUCT(Table13[[#This Row],[SibSp]:[Ones]],$R$4:$AA$4)</f>
        <v>0.15356624568712263</v>
      </c>
      <c r="AD124" s="6">
        <f>(AC124-Table13[[#This Row],[Survived]])^2</f>
        <v>2.3582591814437708E-2</v>
      </c>
      <c r="AE124" s="6"/>
    </row>
    <row r="125" spans="1:31" x14ac:dyDescent="0.2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6">
        <f>Table13[[#This Row],[Age]]/$E$1</f>
        <v>0.27500000000000002</v>
      </c>
      <c r="J125" s="6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>
        <f>IF(Table13[[#This Row],[Sex]]="male",1,0)</f>
        <v>0</v>
      </c>
      <c r="P125">
        <v>1</v>
      </c>
      <c r="AC125" s="5">
        <f>SUMPRODUCT(Table13[[#This Row],[SibSp]:[Ones]],$R$4:$AA$4)</f>
        <v>0.971164473833246</v>
      </c>
      <c r="AD125" s="6">
        <f>(AC125-Table13[[#This Row],[Survived]])^2</f>
        <v>8.3148756931355464E-4</v>
      </c>
      <c r="AE125" s="6"/>
    </row>
    <row r="126" spans="1:31" x14ac:dyDescent="0.2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6">
        <f>Table13[[#This Row],[Age]]/$E$1</f>
        <v>0.69374999999999998</v>
      </c>
      <c r="J126" s="6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>
        <f>IF(Table13[[#This Row],[Sex]]="male",1,0)</f>
        <v>1</v>
      </c>
      <c r="P126">
        <v>1</v>
      </c>
      <c r="AC126" s="5">
        <f>SUMPRODUCT(Table13[[#This Row],[SibSp]:[Ones]],$R$4:$AA$4)</f>
        <v>-6.6585613850164704E-2</v>
      </c>
      <c r="AD126" s="6">
        <f>(AC126-Table13[[#This Row],[Survived]])^2</f>
        <v>4.4336439718032456E-3</v>
      </c>
      <c r="AE126" s="6"/>
    </row>
    <row r="127" spans="1:31" x14ac:dyDescent="0.2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6">
        <f>Table13[[#This Row],[Age]]/$E$1</f>
        <v>0.50624999999999998</v>
      </c>
      <c r="J127" s="6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>
        <f>IF(Table13[[#This Row],[Sex]]="male",1,0)</f>
        <v>1</v>
      </c>
      <c r="P127">
        <v>1</v>
      </c>
      <c r="AC127" s="5">
        <f>SUMPRODUCT(Table13[[#This Row],[SibSp]:[Ones]],$R$4:$AA$4)</f>
        <v>1.2973373494424401E-2</v>
      </c>
      <c r="AD127" s="6">
        <f>(AC127-Table13[[#This Row],[Survived]])^2</f>
        <v>1.6830841982583359E-4</v>
      </c>
      <c r="AE127" s="6"/>
    </row>
    <row r="128" spans="1:31" x14ac:dyDescent="0.2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6">
        <f>Table13[[#This Row],[Age]]/$E$1</f>
        <v>0.63749999999999996</v>
      </c>
      <c r="J128" s="6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>
        <f>IF(Table13[[#This Row],[Sex]]="male",1,0)</f>
        <v>1</v>
      </c>
      <c r="P128">
        <v>1</v>
      </c>
      <c r="AC128" s="5">
        <f>SUMPRODUCT(Table13[[#This Row],[SibSp]:[Ones]],$R$4:$AA$4)</f>
        <v>0.40786198610285401</v>
      </c>
      <c r="AD128" s="6">
        <f>(AC128-Table13[[#This Row],[Survived]])^2</f>
        <v>0.16635139970776469</v>
      </c>
      <c r="AE128" s="6"/>
    </row>
    <row r="129" spans="1:31" x14ac:dyDescent="0.2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6">
        <f>Table13[[#This Row],[Age]]/$E$1</f>
        <v>0.2</v>
      </c>
      <c r="J129" s="6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>
        <f>IF(Table13[[#This Row],[Sex]]="male",1,0)</f>
        <v>0</v>
      </c>
      <c r="P129">
        <v>1</v>
      </c>
      <c r="AC129" s="5">
        <f>SUMPRODUCT(Table13[[#This Row],[SibSp]:[Ones]],$R$4:$AA$4)</f>
        <v>0.63785450287776169</v>
      </c>
      <c r="AD129" s="6">
        <f>(AC129-Table13[[#This Row],[Survived]])^2</f>
        <v>0.13114936108591313</v>
      </c>
      <c r="AE129" s="6"/>
    </row>
    <row r="130" spans="1:31" x14ac:dyDescent="0.2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6">
        <f>Table13[[#This Row],[Age]]/$E$1</f>
        <v>0.375</v>
      </c>
      <c r="J130" s="6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>
        <f>IF(Table13[[#This Row],[Sex]]="male",1,0)</f>
        <v>1</v>
      </c>
      <c r="P130">
        <v>1</v>
      </c>
      <c r="AC130" s="5">
        <f>SUMPRODUCT(Table13[[#This Row],[SibSp]:[Ones]],$R$4:$AA$4)</f>
        <v>9.6649756938633646E-2</v>
      </c>
      <c r="AD130" s="6">
        <f>(AC130-Table13[[#This Row],[Survived]])^2</f>
        <v>9.341175516296962E-3</v>
      </c>
      <c r="AE130" s="6"/>
    </row>
    <row r="131" spans="1:31" x14ac:dyDescent="0.2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6">
        <f>Table13[[#This Row],[Age]]/$E$1</f>
        <v>0.55000000000000004</v>
      </c>
      <c r="J131" s="6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>
        <f>IF(Table13[[#This Row],[Sex]]="male",1,0)</f>
        <v>1</v>
      </c>
      <c r="P131">
        <v>1</v>
      </c>
      <c r="AC131" s="5">
        <f>SUMPRODUCT(Table13[[#This Row],[SibSp]:[Ones]],$R$4:$AA$4)</f>
        <v>6.5753506463971378E-3</v>
      </c>
      <c r="AD131" s="6">
        <f>(AC131-Table13[[#This Row],[Survived]])^2</f>
        <v>4.3235236123075257E-5</v>
      </c>
      <c r="AE131" s="6"/>
    </row>
    <row r="132" spans="1:31" x14ac:dyDescent="0.2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6">
        <f>Table13[[#This Row],[Age]]/$E$1</f>
        <v>0.5</v>
      </c>
      <c r="J132" s="6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>
        <f>IF(Table13[[#This Row],[Sex]]="male",1,0)</f>
        <v>0</v>
      </c>
      <c r="P132">
        <v>1</v>
      </c>
      <c r="AC132" s="5">
        <f>SUMPRODUCT(Table13[[#This Row],[SibSp]:[Ones]],$R$4:$AA$4)</f>
        <v>0.71157311124097988</v>
      </c>
      <c r="AD132" s="6">
        <f>(AC132-Table13[[#This Row],[Survived]])^2</f>
        <v>8.3190070159208165E-2</v>
      </c>
      <c r="AE132" s="6"/>
    </row>
    <row r="133" spans="1:31" x14ac:dyDescent="0.2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6">
        <f>Table13[[#This Row],[Age]]/$E$1</f>
        <v>0.32500000000000001</v>
      </c>
      <c r="J133" s="6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>
        <f>IF(Table13[[#This Row],[Sex]]="male",1,0)</f>
        <v>1</v>
      </c>
      <c r="P133">
        <v>1</v>
      </c>
      <c r="AC133" s="5">
        <f>SUMPRODUCT(Table13[[#This Row],[SibSp]:[Ones]],$R$4:$AA$4)</f>
        <v>0.12160198387880983</v>
      </c>
      <c r="AD133" s="6">
        <f>(AC133-Table13[[#This Row],[Survived]])^2</f>
        <v>1.4787042483262324E-2</v>
      </c>
      <c r="AE133" s="6"/>
    </row>
    <row r="134" spans="1:31" x14ac:dyDescent="0.2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6">
        <f>Table13[[#This Row],[Age]]/$E$1</f>
        <v>0.21249999999999999</v>
      </c>
      <c r="J134" s="6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>
        <f>IF(Table13[[#This Row],[Sex]]="male",1,0)</f>
        <v>1</v>
      </c>
      <c r="P134">
        <v>1</v>
      </c>
      <c r="AC134" s="5">
        <f>SUMPRODUCT(Table13[[#This Row],[SibSp]:[Ones]],$R$4:$AA$4)</f>
        <v>0.18125428546317091</v>
      </c>
      <c r="AD134" s="6">
        <f>(AC134-Table13[[#This Row],[Survived]])^2</f>
        <v>3.285311599876465E-2</v>
      </c>
      <c r="AE134" s="6"/>
    </row>
    <row r="135" spans="1:31" x14ac:dyDescent="0.2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6">
        <f>Table13[[#This Row],[Age]]/$E$1</f>
        <v>1.2500000000000001E-2</v>
      </c>
      <c r="J135" s="6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>
        <f>IF(Table13[[#This Row],[Sex]]="male",1,0)</f>
        <v>1</v>
      </c>
      <c r="P135">
        <v>1</v>
      </c>
      <c r="AC135" s="5">
        <f>SUMPRODUCT(Table13[[#This Row],[SibSp]:[Ones]],$R$4:$AA$4)</f>
        <v>8.0448975095853359E-2</v>
      </c>
      <c r="AD135" s="6">
        <f>(AC135-Table13[[#This Row],[Survived]])^2</f>
        <v>6.4720375939732342E-3</v>
      </c>
      <c r="AE135" s="6"/>
    </row>
    <row r="136" spans="1:31" x14ac:dyDescent="0.2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6">
        <f>Table13[[#This Row],[Age]]/$E$1</f>
        <v>0.1125</v>
      </c>
      <c r="J136" s="6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>
        <f>IF(Table13[[#This Row],[Sex]]="male",1,0)</f>
        <v>1</v>
      </c>
      <c r="P136">
        <v>1</v>
      </c>
      <c r="AC136" s="5">
        <f>SUMPRODUCT(Table13[[#This Row],[SibSp]:[Ones]],$R$4:$AA$4)</f>
        <v>0.22156938126472875</v>
      </c>
      <c r="AD136" s="6">
        <f>(AC136-Table13[[#This Row],[Survived]])^2</f>
        <v>0.60595422818457712</v>
      </c>
      <c r="AE136" s="6"/>
    </row>
    <row r="137" spans="1:31" x14ac:dyDescent="0.2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6">
        <f>Table13[[#This Row],[Age]]/$E$1</f>
        <v>0.5625</v>
      </c>
      <c r="J137" s="6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>
        <f>IF(Table13[[#This Row],[Sex]]="male",1,0)</f>
        <v>0</v>
      </c>
      <c r="P137">
        <v>1</v>
      </c>
      <c r="AC137" s="5">
        <f>SUMPRODUCT(Table13[[#This Row],[SibSp]:[Ones]],$R$4:$AA$4)</f>
        <v>0.39763251070899042</v>
      </c>
      <c r="AD137" s="6">
        <f>(AC137-Table13[[#This Row],[Survived]])^2</f>
        <v>0.15811161357273537</v>
      </c>
      <c r="AE137" s="6"/>
    </row>
    <row r="138" spans="1:31" x14ac:dyDescent="0.2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6">
        <f>Table13[[#This Row],[Age]]/$E$1</f>
        <v>0.35</v>
      </c>
      <c r="J138" s="6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>
        <f>IF(Table13[[#This Row],[Sex]]="male",1,0)</f>
        <v>1</v>
      </c>
      <c r="P138">
        <v>1</v>
      </c>
      <c r="AC138" s="5">
        <f>SUMPRODUCT(Table13[[#This Row],[SibSp]:[Ones]],$R$4:$AA$4)</f>
        <v>0.1485982057283689</v>
      </c>
      <c r="AD138" s="6">
        <f>(AC138-Table13[[#This Row],[Survived]])^2</f>
        <v>2.2081426745690649E-2</v>
      </c>
      <c r="AE138" s="6"/>
    </row>
    <row r="139" spans="1:31" x14ac:dyDescent="0.2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6">
        <f>Table13[[#This Row],[Age]]/$E$1</f>
        <v>0.76249999999999996</v>
      </c>
      <c r="J139" s="6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>
        <f>IF(Table13[[#This Row],[Sex]]="male",1,0)</f>
        <v>1</v>
      </c>
      <c r="P139">
        <v>1</v>
      </c>
      <c r="AC139" s="5">
        <f>SUMPRODUCT(Table13[[#This Row],[SibSp]:[Ones]],$R$4:$AA$4)</f>
        <v>0.2791399960163623</v>
      </c>
      <c r="AD139" s="6">
        <f>(AC139-Table13[[#This Row],[Survived]])^2</f>
        <v>7.791913737601476E-2</v>
      </c>
      <c r="AE139" s="6"/>
    </row>
    <row r="140" spans="1:31" x14ac:dyDescent="0.2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6">
        <f>Table13[[#This Row],[Age]]/$E$1</f>
        <v>0.05</v>
      </c>
      <c r="J140" s="6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>
        <f>IF(Table13[[#This Row],[Sex]]="male",1,0)</f>
        <v>1</v>
      </c>
      <c r="P140">
        <v>1</v>
      </c>
      <c r="AC140" s="5">
        <f>SUMPRODUCT(Table13[[#This Row],[SibSp]:[Ones]],$R$4:$AA$4)</f>
        <v>2.4156954200014069E-2</v>
      </c>
      <c r="AD140" s="6">
        <f>(AC140-Table13[[#This Row],[Survived]])^2</f>
        <v>5.8355843622157739E-4</v>
      </c>
      <c r="AE140" s="6"/>
    </row>
    <row r="141" spans="1:31" x14ac:dyDescent="0.2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6">
        <f>Table13[[#This Row],[Age]]/$E$1</f>
        <v>1.2500000000000001E-2</v>
      </c>
      <c r="J141" s="6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>
        <f>IF(Table13[[#This Row],[Sex]]="male",1,0)</f>
        <v>0</v>
      </c>
      <c r="P141">
        <v>1</v>
      </c>
      <c r="AC141" s="5">
        <f>SUMPRODUCT(Table13[[#This Row],[SibSp]:[Ones]],$R$4:$AA$4)</f>
        <v>0.70269955147178254</v>
      </c>
      <c r="AD141" s="6">
        <f>(AC141-Table13[[#This Row],[Survived]])^2</f>
        <v>8.8387556695079278E-2</v>
      </c>
      <c r="AE141" s="6"/>
    </row>
    <row r="142" spans="1:31" x14ac:dyDescent="0.2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6">
        <f>Table13[[#This Row],[Age]]/$E$1</f>
        <v>0.26250000000000001</v>
      </c>
      <c r="J142" s="6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>
        <f>IF(Table13[[#This Row],[Sex]]="male",1,0)</f>
        <v>1</v>
      </c>
      <c r="P142">
        <v>1</v>
      </c>
      <c r="AC142" s="5">
        <f>SUMPRODUCT(Table13[[#This Row],[SibSp]:[Ones]],$R$4:$AA$4)</f>
        <v>0.15396777322815591</v>
      </c>
      <c r="AD142" s="6">
        <f>(AC142-Table13[[#This Row],[Survived]])^2</f>
        <v>2.3706075192836844E-2</v>
      </c>
      <c r="AE142" s="6"/>
    </row>
    <row r="143" spans="1:31" x14ac:dyDescent="0.2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6">
        <f>Table13[[#This Row],[Age]]/$E$1</f>
        <v>0.7</v>
      </c>
      <c r="J143" s="6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>
        <f>IF(Table13[[#This Row],[Sex]]="male",1,0)</f>
        <v>1</v>
      </c>
      <c r="P143">
        <v>1</v>
      </c>
      <c r="AC143" s="5">
        <f>SUMPRODUCT(Table13[[#This Row],[SibSp]:[Ones]],$R$4:$AA$4)</f>
        <v>0.37544762258951192</v>
      </c>
      <c r="AD143" s="6">
        <f>(AC143-Table13[[#This Row],[Survived]])^2</f>
        <v>0.14096091730811658</v>
      </c>
      <c r="AE143" s="6"/>
    </row>
    <row r="144" spans="1:31" x14ac:dyDescent="0.2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6">
        <f>Table13[[#This Row],[Age]]/$E$1</f>
        <v>0.22500000000000001</v>
      </c>
      <c r="J144" s="6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>
        <f>IF(Table13[[#This Row],[Sex]]="male",1,0)</f>
        <v>1</v>
      </c>
      <c r="P144">
        <v>1</v>
      </c>
      <c r="AC144" s="5">
        <f>SUMPRODUCT(Table13[[#This Row],[SibSp]:[Ones]],$R$4:$AA$4)</f>
        <v>0.10414169819159325</v>
      </c>
      <c r="AD144" s="6">
        <f>(AC144-Table13[[#This Row],[Survived]])^2</f>
        <v>1.0845493302228896E-2</v>
      </c>
      <c r="AE144" s="6"/>
    </row>
    <row r="145" spans="1:31" x14ac:dyDescent="0.2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6">
        <f>Table13[[#This Row],[Age]]/$E$1</f>
        <v>0.625</v>
      </c>
      <c r="J145" s="6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>
        <f>IF(Table13[[#This Row],[Sex]]="male",1,0)</f>
        <v>0</v>
      </c>
      <c r="P145">
        <v>1</v>
      </c>
      <c r="AC145" s="5">
        <f>SUMPRODUCT(Table13[[#This Row],[SibSp]:[Ones]],$R$4:$AA$4)</f>
        <v>0.89555171992631477</v>
      </c>
      <c r="AD145" s="6">
        <f>(AC145-Table13[[#This Row],[Survived]])^2</f>
        <v>0.80201288306298057</v>
      </c>
      <c r="AE145" s="6"/>
    </row>
    <row r="146" spans="1:31" x14ac:dyDescent="0.2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6">
        <f>Table13[[#This Row],[Age]]/$E$1</f>
        <v>0.375</v>
      </c>
      <c r="J146" s="6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>
        <f>IF(Table13[[#This Row],[Sex]]="male",1,0)</f>
        <v>1</v>
      </c>
      <c r="P146">
        <v>1</v>
      </c>
      <c r="AC146" s="5">
        <f>SUMPRODUCT(Table13[[#This Row],[SibSp]:[Ones]],$R$4:$AA$4)</f>
        <v>0.28872617481090818</v>
      </c>
      <c r="AD146" s="6">
        <f>(AC146-Table13[[#This Row],[Survived]])^2</f>
        <v>8.336280402093911E-2</v>
      </c>
      <c r="AE146" s="6"/>
    </row>
    <row r="147" spans="1:31" x14ac:dyDescent="0.2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6">
        <f>Table13[[#This Row],[Age]]/$E$1</f>
        <v>0.45</v>
      </c>
      <c r="J147" s="6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>
        <f>IF(Table13[[#This Row],[Sex]]="male",1,0)</f>
        <v>1</v>
      </c>
      <c r="P147">
        <v>1</v>
      </c>
      <c r="AC147" s="5">
        <f>SUMPRODUCT(Table13[[#This Row],[SibSp]:[Ones]],$R$4:$AA$4)</f>
        <v>1.1604778111340974E-2</v>
      </c>
      <c r="AD147" s="6">
        <f>(AC147-Table13[[#This Row],[Survived]])^2</f>
        <v>1.3467087501345859E-4</v>
      </c>
      <c r="AE147" s="6"/>
    </row>
    <row r="148" spans="1:31" x14ac:dyDescent="0.2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6">
        <f>Table13[[#This Row],[Age]]/$E$1</f>
        <v>0.1125</v>
      </c>
      <c r="J148" s="6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>
        <f>IF(Table13[[#This Row],[Sex]]="male",1,0)</f>
        <v>1</v>
      </c>
      <c r="P148">
        <v>1</v>
      </c>
      <c r="AC148" s="5">
        <f>SUMPRODUCT(Table13[[#This Row],[SibSp]:[Ones]],$R$4:$AA$4)</f>
        <v>1.0480609742293368E-2</v>
      </c>
      <c r="AD148" s="6">
        <f>(AC148-Table13[[#This Row],[Survived]])^2</f>
        <v>1.0984318057025464E-4</v>
      </c>
      <c r="AE148" s="6"/>
    </row>
    <row r="149" spans="1:31" x14ac:dyDescent="0.2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6">
        <f>Table13[[#This Row],[Age]]/$E$1</f>
        <v>1.2500000000000001E-2</v>
      </c>
      <c r="J149" s="6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>
        <f>IF(Table13[[#This Row],[Sex]]="male",1,0)</f>
        <v>1</v>
      </c>
      <c r="P149">
        <v>1</v>
      </c>
      <c r="AC149" s="5">
        <f>SUMPRODUCT(Table13[[#This Row],[SibSp]:[Ones]],$R$4:$AA$4)</f>
        <v>0.37279681169343704</v>
      </c>
      <c r="AD149" s="6">
        <f>(AC149-Table13[[#This Row],[Survived]])^2</f>
        <v>0.3933838394219179</v>
      </c>
      <c r="AE149" s="6"/>
    </row>
    <row r="150" spans="1:31" x14ac:dyDescent="0.2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6">
        <f>Table13[[#This Row],[Age]]/$E$1</f>
        <v>0.05</v>
      </c>
      <c r="J150" s="6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>
        <f>IF(Table13[[#This Row],[Sex]]="male",1,0)</f>
        <v>0</v>
      </c>
      <c r="P150">
        <v>1</v>
      </c>
      <c r="AC150" s="5">
        <f>SUMPRODUCT(Table13[[#This Row],[SibSp]:[Ones]],$R$4:$AA$4)</f>
        <v>0.7380663951304085</v>
      </c>
      <c r="AD150" s="6">
        <f>(AC150-Table13[[#This Row],[Survived]])^2</f>
        <v>6.8609213359979285E-2</v>
      </c>
      <c r="AE150" s="6"/>
    </row>
    <row r="151" spans="1:31" x14ac:dyDescent="0.2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6">
        <f>Table13[[#This Row],[Age]]/$E$1</f>
        <v>0.5625</v>
      </c>
      <c r="J151" s="6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>
        <f>IF(Table13[[#This Row],[Sex]]="male",1,0)</f>
        <v>1</v>
      </c>
      <c r="P151">
        <v>1</v>
      </c>
      <c r="AC151" s="5">
        <f>SUMPRODUCT(Table13[[#This Row],[SibSp]:[Ones]],$R$4:$AA$4)</f>
        <v>0.37679943283695277</v>
      </c>
      <c r="AD151" s="6">
        <f>(AC151-Table13[[#This Row],[Survived]])^2</f>
        <v>0.38837894691234365</v>
      </c>
      <c r="AE151" s="6"/>
    </row>
    <row r="152" spans="1:31" x14ac:dyDescent="0.2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6">
        <f>Table13[[#This Row],[Age]]/$E$1</f>
        <v>0.5</v>
      </c>
      <c r="J152" s="6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>
        <f>IF(Table13[[#This Row],[Sex]]="male",1,0)</f>
        <v>1</v>
      </c>
      <c r="P152">
        <v>1</v>
      </c>
      <c r="AC152" s="5">
        <f>SUMPRODUCT(Table13[[#This Row],[SibSp]:[Ones]],$R$4:$AA$4)</f>
        <v>-5.4234318828893624E-2</v>
      </c>
      <c r="AD152" s="6">
        <f>(AC152-Table13[[#This Row],[Survived]])^2</f>
        <v>2.9413613388340853E-3</v>
      </c>
      <c r="AE152" s="6"/>
    </row>
    <row r="153" spans="1:31" x14ac:dyDescent="0.2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6">
        <f>Table13[[#This Row],[Age]]/$E$1</f>
        <v>0.45</v>
      </c>
      <c r="J153" s="6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>
        <f>IF(Table13[[#This Row],[Sex]]="male",1,0)</f>
        <v>1</v>
      </c>
      <c r="P153">
        <v>1</v>
      </c>
      <c r="AC153" s="5">
        <f>SUMPRODUCT(Table13[[#This Row],[SibSp]:[Ones]],$R$4:$AA$4)</f>
        <v>5.7877585119741615E-2</v>
      </c>
      <c r="AD153" s="6">
        <f>(AC153-Table13[[#This Row],[Survived]])^2</f>
        <v>3.3498148592929359E-3</v>
      </c>
      <c r="AE153" s="6"/>
    </row>
    <row r="154" spans="1:31" x14ac:dyDescent="0.2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6">
        <f>Table13[[#This Row],[Age]]/$E$1</f>
        <v>0.4</v>
      </c>
      <c r="J154" s="6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>
        <f>IF(Table13[[#This Row],[Sex]]="male",1,0)</f>
        <v>0</v>
      </c>
      <c r="P154">
        <v>1</v>
      </c>
      <c r="AC154" s="5">
        <f>SUMPRODUCT(Table13[[#This Row],[SibSp]:[Ones]],$R$4:$AA$4)</f>
        <v>0.75898722454582812</v>
      </c>
      <c r="AD154" s="6">
        <f>(AC154-Table13[[#This Row],[Survived]])^2</f>
        <v>5.8087157932123074E-2</v>
      </c>
      <c r="AE154" s="6"/>
    </row>
    <row r="155" spans="1:31" x14ac:dyDescent="0.2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6">
        <f>Table13[[#This Row],[Age]]/$E$1</f>
        <v>0.23749999999999999</v>
      </c>
      <c r="J155" s="6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>
        <f>IF(Table13[[#This Row],[Sex]]="male",1,0)</f>
        <v>1</v>
      </c>
      <c r="P155">
        <v>1</v>
      </c>
      <c r="AC155" s="5">
        <f>SUMPRODUCT(Table13[[#This Row],[SibSp]:[Ones]],$R$4:$AA$4)</f>
        <v>0.35914143279823296</v>
      </c>
      <c r="AD155" s="6">
        <f>(AC155-Table13[[#This Row],[Survived]])^2</f>
        <v>0.12898256875236769</v>
      </c>
      <c r="AE155" s="6"/>
    </row>
    <row r="156" spans="1:31" x14ac:dyDescent="0.2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6">
        <f>Table13[[#This Row],[Age]]/$E$1</f>
        <v>0.23749999999999999</v>
      </c>
      <c r="J156" s="6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>
        <f>IF(Table13[[#This Row],[Sex]]="male",1,0)</f>
        <v>0</v>
      </c>
      <c r="P156">
        <v>1</v>
      </c>
      <c r="AC156" s="5">
        <f>SUMPRODUCT(Table13[[#This Row],[SibSp]:[Ones]],$R$4:$AA$4)</f>
        <v>0.5947310751895184</v>
      </c>
      <c r="AD156" s="6">
        <f>(AC156-Table13[[#This Row],[Survived]])^2</f>
        <v>0.16424290141704379</v>
      </c>
      <c r="AE156" s="6"/>
    </row>
    <row r="157" spans="1:31" x14ac:dyDescent="0.2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6">
        <f>Table13[[#This Row],[Age]]/$E$1</f>
        <v>3.7499999999999999E-2</v>
      </c>
      <c r="J157" s="6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>
        <f>IF(Table13[[#This Row],[Sex]]="male",1,0)</f>
        <v>1</v>
      </c>
      <c r="P157">
        <v>1</v>
      </c>
      <c r="AC157" s="5">
        <f>SUMPRODUCT(Table13[[#This Row],[SibSp]:[Ones]],$R$4:$AA$4)</f>
        <v>0.40660726440999506</v>
      </c>
      <c r="AD157" s="6">
        <f>(AC157-Table13[[#This Row],[Survived]])^2</f>
        <v>0.35211493865098953</v>
      </c>
      <c r="AE157" s="6"/>
    </row>
    <row r="158" spans="1:31" x14ac:dyDescent="0.2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6">
        <f>Table13[[#This Row],[Age]]/$E$1</f>
        <v>0.55000000000000004</v>
      </c>
      <c r="J158" s="6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>
        <f>IF(Table13[[#This Row],[Sex]]="male",1,0)</f>
        <v>0</v>
      </c>
      <c r="P158">
        <v>1</v>
      </c>
      <c r="AC158" s="5">
        <f>SUMPRODUCT(Table13[[#This Row],[SibSp]:[Ones]],$R$4:$AA$4)</f>
        <v>0.93324133710617585</v>
      </c>
      <c r="AD158" s="6">
        <f>(AC158-Table13[[#This Row],[Survived]])^2</f>
        <v>4.4567190713712531E-3</v>
      </c>
      <c r="AE158" s="6"/>
    </row>
    <row r="159" spans="1:31" x14ac:dyDescent="0.2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6">
        <f>Table13[[#This Row],[Age]]/$E$1</f>
        <v>0.72499999999999998</v>
      </c>
      <c r="J159" s="6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>
        <f>IF(Table13[[#This Row],[Sex]]="male",1,0)</f>
        <v>0</v>
      </c>
      <c r="P159">
        <v>1</v>
      </c>
      <c r="AC159" s="5">
        <f>SUMPRODUCT(Table13[[#This Row],[SibSp]:[Ones]],$R$4:$AA$4)</f>
        <v>0.87826646151652754</v>
      </c>
      <c r="AD159" s="6">
        <f>(AC159-Table13[[#This Row],[Survived]])^2</f>
        <v>1.4819054391707069E-2</v>
      </c>
      <c r="AE159" s="6"/>
    </row>
    <row r="160" spans="1:31" x14ac:dyDescent="0.2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6">
        <f>Table13[[#This Row],[Age]]/$E$1</f>
        <v>0.52500000000000002</v>
      </c>
      <c r="J160" s="6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>
        <f>IF(Table13[[#This Row],[Sex]]="male",1,0)</f>
        <v>1</v>
      </c>
      <c r="P160">
        <v>1</v>
      </c>
      <c r="AC160" s="5">
        <f>SUMPRODUCT(Table13[[#This Row],[SibSp]:[Ones]],$R$4:$AA$4)</f>
        <v>6.7189946309672566E-3</v>
      </c>
      <c r="AD160" s="6">
        <f>(AC160-Table13[[#This Row],[Survived]])^2</f>
        <v>4.5144888850966822E-5</v>
      </c>
      <c r="AE160" s="6"/>
    </row>
    <row r="161" spans="1:31" x14ac:dyDescent="0.2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6">
        <f>Table13[[#This Row],[Age]]/$E$1</f>
        <v>0.3</v>
      </c>
      <c r="J161" s="6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>
        <f>IF(Table13[[#This Row],[Sex]]="male",1,0)</f>
        <v>0</v>
      </c>
      <c r="P161">
        <v>1</v>
      </c>
      <c r="AC161" s="5">
        <f>SUMPRODUCT(Table13[[#This Row],[SibSp]:[Ones]],$R$4:$AA$4)</f>
        <v>0.81019832126388247</v>
      </c>
      <c r="AD161" s="6">
        <f>(AC161-Table13[[#This Row],[Survived]])^2</f>
        <v>0.65642131977881335</v>
      </c>
      <c r="AE161" s="6"/>
    </row>
    <row r="162" spans="1:31" x14ac:dyDescent="0.2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6">
        <f>Table13[[#This Row],[Age]]/$E$1</f>
        <v>0.35</v>
      </c>
      <c r="J162" s="6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>
        <f>IF(Table13[[#This Row],[Sex]]="male",1,0)</f>
        <v>1</v>
      </c>
      <c r="P162">
        <v>1</v>
      </c>
      <c r="AC162" s="5">
        <f>SUMPRODUCT(Table13[[#This Row],[SibSp]:[Ones]],$R$4:$AA$4)</f>
        <v>0.11259889377878174</v>
      </c>
      <c r="AD162" s="6">
        <f>(AC162-Table13[[#This Row],[Survived]])^2</f>
        <v>1.2678510880205373E-2</v>
      </c>
      <c r="AE162" s="6"/>
    </row>
    <row r="163" spans="1:31" x14ac:dyDescent="0.2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6">
        <f>Table13[[#This Row],[Age]]/$E$1</f>
        <v>0.42499999999999999</v>
      </c>
      <c r="J163" s="6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>
        <f>IF(Table13[[#This Row],[Sex]]="male",1,0)</f>
        <v>1</v>
      </c>
      <c r="P163">
        <v>1</v>
      </c>
      <c r="AC163" s="5">
        <f>SUMPRODUCT(Table13[[#This Row],[SibSp]:[Ones]],$R$4:$AA$4)</f>
        <v>6.7054964118389515E-2</v>
      </c>
      <c r="AD163" s="6">
        <f>(AC163-Table13[[#This Row],[Survived]])^2</f>
        <v>4.4963682129185055E-3</v>
      </c>
      <c r="AE163" s="6"/>
    </row>
    <row r="164" spans="1:31" x14ac:dyDescent="0.2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6">
        <f>Table13[[#This Row],[Age]]/$E$1</f>
        <v>0.56874999999999998</v>
      </c>
      <c r="J164" s="6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>
        <f>IF(Table13[[#This Row],[Sex]]="male",1,0)</f>
        <v>1</v>
      </c>
      <c r="P164">
        <v>1</v>
      </c>
      <c r="AC164" s="5">
        <f>SUMPRODUCT(Table13[[#This Row],[SibSp]:[Ones]],$R$4:$AA$4)</f>
        <v>6.1500052338072875E-2</v>
      </c>
      <c r="AD164" s="6">
        <f>(AC164-Table13[[#This Row],[Survived]])^2</f>
        <v>3.7822564375857028E-3</v>
      </c>
      <c r="AE164" s="6"/>
    </row>
    <row r="165" spans="1:31" x14ac:dyDescent="0.2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6">
        <f>Table13[[#This Row],[Age]]/$E$1</f>
        <v>0.22500000000000001</v>
      </c>
      <c r="J165" s="6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>
        <f>IF(Table13[[#This Row],[Sex]]="male",1,0)</f>
        <v>1</v>
      </c>
      <c r="P165">
        <v>1</v>
      </c>
      <c r="AC165" s="5">
        <f>SUMPRODUCT(Table13[[#This Row],[SibSp]:[Ones]],$R$4:$AA$4)</f>
        <v>0.17346640201571517</v>
      </c>
      <c r="AD165" s="6">
        <f>(AC165-Table13[[#This Row],[Survived]])^2</f>
        <v>0.68315778859684739</v>
      </c>
      <c r="AE165" s="6"/>
    </row>
    <row r="166" spans="1:31" x14ac:dyDescent="0.2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6">
        <f>Table13[[#This Row],[Age]]/$E$1</f>
        <v>2.5000000000000001E-2</v>
      </c>
      <c r="J166" s="6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>
        <f>IF(Table13[[#This Row],[Sex]]="male",1,0)</f>
        <v>0</v>
      </c>
      <c r="P166">
        <v>1</v>
      </c>
      <c r="AC166" s="5">
        <f>SUMPRODUCT(Table13[[#This Row],[SibSp]:[Ones]],$R$4:$AA$4)</f>
        <v>0.75002873328714381</v>
      </c>
      <c r="AD166" s="6">
        <f>(AC166-Table13[[#This Row],[Survived]])^2</f>
        <v>0.56254310075631753</v>
      </c>
      <c r="AE166" s="6"/>
    </row>
    <row r="167" spans="1:31" x14ac:dyDescent="0.2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6">
        <f>Table13[[#This Row],[Age]]/$E$1</f>
        <v>0.4</v>
      </c>
      <c r="J167" s="6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>
        <f>IF(Table13[[#This Row],[Sex]]="male",1,0)</f>
        <v>1</v>
      </c>
      <c r="P167">
        <v>1</v>
      </c>
      <c r="AC167" s="5">
        <f>SUMPRODUCT(Table13[[#This Row],[SibSp]:[Ones]],$R$4:$AA$4)</f>
        <v>4.2072445879224318E-2</v>
      </c>
      <c r="AD167" s="6">
        <f>(AC167-Table13[[#This Row],[Survived]])^2</f>
        <v>1.7700907022602593E-3</v>
      </c>
      <c r="AE167" s="6"/>
    </row>
    <row r="168" spans="1:31" x14ac:dyDescent="0.2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6">
        <f>Table13[[#This Row],[Age]]/$E$1</f>
        <v>0.32500000000000001</v>
      </c>
      <c r="J168" s="6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>
        <f>IF(Table13[[#This Row],[Sex]]="male",1,0)</f>
        <v>1</v>
      </c>
      <c r="P168">
        <v>1</v>
      </c>
      <c r="AC168" s="5">
        <f>SUMPRODUCT(Table13[[#This Row],[SibSp]:[Ones]],$R$4:$AA$4)</f>
        <v>0.20491329803932617</v>
      </c>
      <c r="AD168" s="6">
        <f>(AC168-Table13[[#This Row],[Survived]])^2</f>
        <v>0.63216286363470131</v>
      </c>
      <c r="AE168" s="6"/>
    </row>
    <row r="169" spans="1:31" x14ac:dyDescent="0.2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6">
        <f>Table13[[#This Row],[Age]]/$E$1</f>
        <v>0.2</v>
      </c>
      <c r="J169" s="6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>
        <f>IF(Table13[[#This Row],[Sex]]="male",1,0)</f>
        <v>0</v>
      </c>
      <c r="P169">
        <v>1</v>
      </c>
      <c r="AC169" s="5">
        <f>SUMPRODUCT(Table13[[#This Row],[SibSp]:[Ones]],$R$4:$AA$4)</f>
        <v>0.63789494952011205</v>
      </c>
      <c r="AD169" s="6">
        <f>(AC169-Table13[[#This Row],[Survived]])^2</f>
        <v>0.1311200675830422</v>
      </c>
      <c r="AE169" s="6"/>
    </row>
    <row r="170" spans="1:31" x14ac:dyDescent="0.2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6">
        <f>Table13[[#This Row],[Age]]/$E$1</f>
        <v>0.5</v>
      </c>
      <c r="J170" s="6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>
        <f>IF(Table13[[#This Row],[Sex]]="male",1,0)</f>
        <v>1</v>
      </c>
      <c r="P170">
        <v>1</v>
      </c>
      <c r="AC170" s="5">
        <f>SUMPRODUCT(Table13[[#This Row],[SibSp]:[Ones]],$R$4:$AA$4)</f>
        <v>0.47807204389039765</v>
      </c>
      <c r="AD170" s="6">
        <f>(AC170-Table13[[#This Row],[Survived]])^2</f>
        <v>0.27240879136874707</v>
      </c>
      <c r="AE170" s="6"/>
    </row>
    <row r="171" spans="1:31" x14ac:dyDescent="0.2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6">
        <f>Table13[[#This Row],[Age]]/$E$1</f>
        <v>0.3</v>
      </c>
      <c r="J171" s="6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>
        <f>IF(Table13[[#This Row],[Sex]]="male",1,0)</f>
        <v>1</v>
      </c>
      <c r="P171">
        <v>1</v>
      </c>
      <c r="AC171" s="5">
        <f>SUMPRODUCT(Table13[[#This Row],[SibSp]:[Ones]],$R$4:$AA$4)</f>
        <v>0.13257900838609249</v>
      </c>
      <c r="AD171" s="6">
        <f>(AC171-Table13[[#This Row],[Survived]])^2</f>
        <v>1.7577193464639582E-2</v>
      </c>
      <c r="AE171" s="6"/>
    </row>
    <row r="172" spans="1:31" x14ac:dyDescent="0.2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6">
        <f>Table13[[#This Row],[Age]]/$E$1</f>
        <v>0.4375</v>
      </c>
      <c r="J172" s="6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>
        <f>IF(Table13[[#This Row],[Sex]]="male",1,0)</f>
        <v>0</v>
      </c>
      <c r="P172">
        <v>1</v>
      </c>
      <c r="AC172" s="5">
        <f>SUMPRODUCT(Table13[[#This Row],[SibSp]:[Ones]],$R$4:$AA$4)</f>
        <v>0.74935243503531523</v>
      </c>
      <c r="AD172" s="6">
        <f>(AC172-Table13[[#This Row],[Survived]])^2</f>
        <v>6.282420182272587E-2</v>
      </c>
      <c r="AE172" s="6"/>
    </row>
    <row r="173" spans="1:31" x14ac:dyDescent="0.2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6">
        <f>Table13[[#This Row],[Age]]/$E$1</f>
        <v>0.27500000000000002</v>
      </c>
      <c r="J173" s="6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>
        <f>IF(Table13[[#This Row],[Sex]]="male",1,0)</f>
        <v>1</v>
      </c>
      <c r="P173">
        <v>1</v>
      </c>
      <c r="AC173" s="5">
        <f>SUMPRODUCT(Table13[[#This Row],[SibSp]:[Ones]],$R$4:$AA$4)</f>
        <v>0.14590136381342611</v>
      </c>
      <c r="AD173" s="6">
        <f>(AC173-Table13[[#This Row],[Survived]])^2</f>
        <v>2.1287207962617728E-2</v>
      </c>
      <c r="AE173" s="6"/>
    </row>
    <row r="174" spans="1:31" x14ac:dyDescent="0.2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6">
        <f>Table13[[#This Row],[Age]]/$E$1</f>
        <v>0.375</v>
      </c>
      <c r="J174" s="6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>
        <f>IF(Table13[[#This Row],[Sex]]="male",1,0)</f>
        <v>1</v>
      </c>
      <c r="P174">
        <v>1</v>
      </c>
      <c r="AC174" s="5">
        <f>SUMPRODUCT(Table13[[#This Row],[SibSp]:[Ones]],$R$4:$AA$4)</f>
        <v>0.28872617481090818</v>
      </c>
      <c r="AD174" s="6">
        <f>(AC174-Table13[[#This Row],[Survived]])^2</f>
        <v>8.336280402093911E-2</v>
      </c>
      <c r="AE174" s="6"/>
    </row>
    <row r="175" spans="1:31" x14ac:dyDescent="0.2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6">
        <f>Table13[[#This Row],[Age]]/$E$1</f>
        <v>0.38750000000000001</v>
      </c>
      <c r="J175" s="6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>
        <f>IF(Table13[[#This Row],[Sex]]="male",1,0)</f>
        <v>0</v>
      </c>
      <c r="P175">
        <v>1</v>
      </c>
      <c r="AC175" s="5">
        <f>SUMPRODUCT(Table13[[#This Row],[SibSp]:[Ones]],$R$4:$AA$4)</f>
        <v>0.99076275985855133</v>
      </c>
      <c r="AD175" s="6">
        <f>(AC175-Table13[[#This Row],[Survived]])^2</f>
        <v>8.5326605430790573E-5</v>
      </c>
      <c r="AE175" s="6"/>
    </row>
    <row r="176" spans="1:31" x14ac:dyDescent="0.2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6">
        <f>Table13[[#This Row],[Age]]/$E$1</f>
        <v>0.33750000000000002</v>
      </c>
      <c r="J176" s="6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>
        <f>IF(Table13[[#This Row],[Sex]]="male",1,0)</f>
        <v>0</v>
      </c>
      <c r="P176">
        <v>1</v>
      </c>
      <c r="AC176" s="5">
        <f>SUMPRODUCT(Table13[[#This Row],[SibSp]:[Ones]],$R$4:$AA$4)</f>
        <v>0.59862327460404863</v>
      </c>
      <c r="AD176" s="6">
        <f>(AC176-Table13[[#This Row],[Survived]])^2</f>
        <v>0.16110327568957697</v>
      </c>
      <c r="AE176" s="6"/>
    </row>
    <row r="177" spans="1:31" x14ac:dyDescent="0.2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6">
        <f>Table13[[#This Row],[Age]]/$E$1</f>
        <v>0.52500000000000002</v>
      </c>
      <c r="J177" s="6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>
        <f>IF(Table13[[#This Row],[Sex]]="male",1,0)</f>
        <v>1</v>
      </c>
      <c r="P177">
        <v>1</v>
      </c>
      <c r="AC177" s="5">
        <f>SUMPRODUCT(Table13[[#This Row],[SibSp]:[Ones]],$R$4:$AA$4)</f>
        <v>0.1716500792361576</v>
      </c>
      <c r="AD177" s="6">
        <f>(AC177-Table13[[#This Row],[Survived]])^2</f>
        <v>2.9463749701779184E-2</v>
      </c>
      <c r="AE177" s="6"/>
    </row>
    <row r="178" spans="1:31" x14ac:dyDescent="0.2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6">
        <f>Table13[[#This Row],[Age]]/$E$1</f>
        <v>0.4</v>
      </c>
      <c r="J178" s="6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>
        <f>IF(Table13[[#This Row],[Sex]]="male",1,0)</f>
        <v>0</v>
      </c>
      <c r="P178">
        <v>1</v>
      </c>
      <c r="AC178" s="5">
        <f>SUMPRODUCT(Table13[[#This Row],[SibSp]:[Ones]],$R$4:$AA$4)</f>
        <v>1.0310173952160464</v>
      </c>
      <c r="AD178" s="6">
        <f>(AC178-Table13[[#This Row],[Survived]])^2</f>
        <v>9.6207880598841848E-4</v>
      </c>
      <c r="AE178" s="6"/>
    </row>
    <row r="179" spans="1:31" x14ac:dyDescent="0.2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6">
        <f>Table13[[#This Row],[Age]]/$E$1</f>
        <v>0.375</v>
      </c>
      <c r="J179" s="6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>
        <f>IF(Table13[[#This Row],[Sex]]="male",1,0)</f>
        <v>1</v>
      </c>
      <c r="P179">
        <v>1</v>
      </c>
      <c r="AC179" s="5">
        <f>SUMPRODUCT(Table13[[#This Row],[SibSp]:[Ones]],$R$4:$AA$4)</f>
        <v>0.28456144939068578</v>
      </c>
      <c r="AD179" s="6">
        <f>(AC179-Table13[[#This Row],[Survived]])^2</f>
        <v>8.0975218479327829E-2</v>
      </c>
      <c r="AE179" s="6"/>
    </row>
    <row r="180" spans="1:31" x14ac:dyDescent="0.2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6">
        <f>Table13[[#This Row],[Age]]/$E$1</f>
        <v>0.2</v>
      </c>
      <c r="J180" s="6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>
        <f>IF(Table13[[#This Row],[Sex]]="male",1,0)</f>
        <v>1</v>
      </c>
      <c r="P180">
        <v>1</v>
      </c>
      <c r="AC180" s="5">
        <f>SUMPRODUCT(Table13[[#This Row],[SibSp]:[Ones]],$R$4:$AA$4)</f>
        <v>0.18626917619522876</v>
      </c>
      <c r="AD180" s="6">
        <f>(AC180-Table13[[#This Row],[Survived]])^2</f>
        <v>0.66215785360999169</v>
      </c>
      <c r="AE180" s="6"/>
    </row>
    <row r="181" spans="1:31" x14ac:dyDescent="0.2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6">
        <f>Table13[[#This Row],[Age]]/$E$1</f>
        <v>0.33750000000000002</v>
      </c>
      <c r="J181" s="6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>
        <f>IF(Table13[[#This Row],[Sex]]="male",1,0)</f>
        <v>1</v>
      </c>
      <c r="P181">
        <v>1</v>
      </c>
      <c r="AC181" s="5">
        <f>SUMPRODUCT(Table13[[#This Row],[SibSp]:[Ones]],$R$4:$AA$4)</f>
        <v>0.30793033608017856</v>
      </c>
      <c r="AD181" s="6">
        <f>(AC181-Table13[[#This Row],[Survived]])^2</f>
        <v>9.482109187845171E-2</v>
      </c>
      <c r="AE181" s="6"/>
    </row>
    <row r="182" spans="1:31" x14ac:dyDescent="0.2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6">
        <f>Table13[[#This Row],[Age]]/$E$1</f>
        <v>0.63749999999999996</v>
      </c>
      <c r="J182" s="6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>
        <f>IF(Table13[[#This Row],[Sex]]="male",1,0)</f>
        <v>1</v>
      </c>
      <c r="P182">
        <v>1</v>
      </c>
      <c r="AC182" s="5">
        <f>SUMPRODUCT(Table13[[#This Row],[SibSp]:[Ones]],$R$4:$AA$4)</f>
        <v>-3.7779371946259133E-2</v>
      </c>
      <c r="AD182" s="6">
        <f>(AC182-Table13[[#This Row],[Survived]])^2</f>
        <v>1.4272809446537916E-3</v>
      </c>
      <c r="AE182" s="6"/>
    </row>
    <row r="183" spans="1:31" x14ac:dyDescent="0.2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6">
        <f>Table13[[#This Row],[Age]]/$E$1</f>
        <v>0.47499999999999998</v>
      </c>
      <c r="J183" s="6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>
        <f>IF(Table13[[#This Row],[Sex]]="male",1,0)</f>
        <v>1</v>
      </c>
      <c r="P183">
        <v>1</v>
      </c>
      <c r="AC183" s="5">
        <f>SUMPRODUCT(Table13[[#This Row],[SibSp]:[Ones]],$R$4:$AA$4)</f>
        <v>0.39197182806618686</v>
      </c>
      <c r="AD183" s="6">
        <f>(AC183-Table13[[#This Row],[Survived]])^2</f>
        <v>0.36969825786517468</v>
      </c>
      <c r="AE183" s="6"/>
    </row>
    <row r="184" spans="1:31" x14ac:dyDescent="0.2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6">
        <f>Table13[[#This Row],[Age]]/$E$1</f>
        <v>0.27500000000000002</v>
      </c>
      <c r="J184" s="6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>
        <f>IF(Table13[[#This Row],[Sex]]="male",1,0)</f>
        <v>1</v>
      </c>
      <c r="P184">
        <v>1</v>
      </c>
      <c r="AC184" s="5">
        <f>SUMPRODUCT(Table13[[#This Row],[SibSp]:[Ones]],$R$4:$AA$4)</f>
        <v>0.15070257979150492</v>
      </c>
      <c r="AD184" s="6">
        <f>(AC184-Table13[[#This Row],[Survived]])^2</f>
        <v>2.2711267555814908E-2</v>
      </c>
      <c r="AE184" s="6"/>
    </row>
    <row r="185" spans="1:31" x14ac:dyDescent="0.2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6">
        <f>Table13[[#This Row],[Age]]/$E$1</f>
        <v>0.23749999999999999</v>
      </c>
      <c r="J185" s="6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>
        <f>IF(Table13[[#This Row],[Sex]]="male",1,0)</f>
        <v>1</v>
      </c>
      <c r="P185">
        <v>1</v>
      </c>
      <c r="AC185" s="5">
        <f>SUMPRODUCT(Table13[[#This Row],[SibSp]:[Ones]],$R$4:$AA$4)</f>
        <v>0.35497670737801057</v>
      </c>
      <c r="AD185" s="6">
        <f>(AC185-Table13[[#This Row],[Survived]])^2</f>
        <v>0.41605504802491261</v>
      </c>
      <c r="AE185" s="6"/>
    </row>
    <row r="186" spans="1:31" x14ac:dyDescent="0.2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6">
        <f>Table13[[#This Row],[Age]]/$E$1</f>
        <v>0.25624999999999998</v>
      </c>
      <c r="J186" s="6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>
        <f>IF(Table13[[#This Row],[Sex]]="male",1,0)</f>
        <v>1</v>
      </c>
      <c r="P186">
        <v>1</v>
      </c>
      <c r="AC186" s="5">
        <f>SUMPRODUCT(Table13[[#This Row],[SibSp]:[Ones]],$R$4:$AA$4)</f>
        <v>0.1555034444480613</v>
      </c>
      <c r="AD186" s="6">
        <f>(AC186-Table13[[#This Row],[Survived]])^2</f>
        <v>2.4181321235211287E-2</v>
      </c>
      <c r="AE186" s="6"/>
    </row>
    <row r="187" spans="1:31" x14ac:dyDescent="0.2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6">
        <f>Table13[[#This Row],[Age]]/$E$1</f>
        <v>0.22500000000000001</v>
      </c>
      <c r="J187" s="6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>
        <f>IF(Table13[[#This Row],[Sex]]="male",1,0)</f>
        <v>1</v>
      </c>
      <c r="P187">
        <v>1</v>
      </c>
      <c r="AC187" s="5">
        <f>SUMPRODUCT(Table13[[#This Row],[SibSp]:[Ones]],$R$4:$AA$4)</f>
        <v>0.36554281988798976</v>
      </c>
      <c r="AD187" s="6">
        <f>(AC187-Table13[[#This Row],[Survived]])^2</f>
        <v>0.13362155317166333</v>
      </c>
      <c r="AE187" s="6"/>
    </row>
    <row r="188" spans="1:31" x14ac:dyDescent="0.2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6">
        <f>Table13[[#This Row],[Age]]/$E$1</f>
        <v>0.4375</v>
      </c>
      <c r="J188" s="6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>
        <f>IF(Table13[[#This Row],[Sex]]="male",1,0)</f>
        <v>0</v>
      </c>
      <c r="P188">
        <v>1</v>
      </c>
      <c r="AC188" s="5">
        <f>SUMPRODUCT(Table13[[#This Row],[SibSp]:[Ones]],$R$4:$AA$4)</f>
        <v>0.89266454386070748</v>
      </c>
      <c r="AD188" s="6">
        <f>(AC188-Table13[[#This Row],[Survived]])^2</f>
        <v>1.1520900144629987E-2</v>
      </c>
      <c r="AE188" s="6"/>
    </row>
    <row r="189" spans="1:31" x14ac:dyDescent="0.2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6">
        <f>Table13[[#This Row],[Age]]/$E$1</f>
        <v>0.36249999999999999</v>
      </c>
      <c r="J189" s="6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>
        <f>IF(Table13[[#This Row],[Sex]]="male",1,0)</f>
        <v>1</v>
      </c>
      <c r="P189">
        <v>1</v>
      </c>
      <c r="AC189" s="5">
        <f>SUMPRODUCT(Table13[[#This Row],[SibSp]:[Ones]],$R$4:$AA$4)</f>
        <v>0.10239782260953945</v>
      </c>
      <c r="AD189" s="6">
        <f>(AC189-Table13[[#This Row],[Survived]])^2</f>
        <v>1.0485314075174708E-2</v>
      </c>
      <c r="AE189" s="6"/>
    </row>
    <row r="190" spans="1:31" x14ac:dyDescent="0.2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6">
        <f>Table13[[#This Row],[Age]]/$E$1</f>
        <v>0.73750000000000004</v>
      </c>
      <c r="J190" s="6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>
        <f>IF(Table13[[#This Row],[Sex]]="male",1,0)</f>
        <v>1</v>
      </c>
      <c r="P190">
        <v>1</v>
      </c>
      <c r="AC190" s="5">
        <f>SUMPRODUCT(Table13[[#This Row],[SibSp]:[Ones]],$R$4:$AA$4)</f>
        <v>0.10382889818380026</v>
      </c>
      <c r="AD190" s="6">
        <f>(AC190-Table13[[#This Row],[Survived]])^2</f>
        <v>1.078044009806196E-2</v>
      </c>
      <c r="AE190" s="6"/>
    </row>
    <row r="191" spans="1:31" x14ac:dyDescent="0.2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6">
        <f>Table13[[#This Row],[Age]]/$E$1</f>
        <v>6.25E-2</v>
      </c>
      <c r="J191" s="6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>
        <f>IF(Table13[[#This Row],[Sex]]="male",1,0)</f>
        <v>0</v>
      </c>
      <c r="P191">
        <v>1</v>
      </c>
      <c r="AC191" s="5">
        <f>SUMPRODUCT(Table13[[#This Row],[SibSp]:[Ones]],$R$4:$AA$4)</f>
        <v>0.51914998201575413</v>
      </c>
      <c r="AD191" s="6">
        <f>(AC191-Table13[[#This Row],[Survived]])^2</f>
        <v>0.23121673979544957</v>
      </c>
      <c r="AE191" s="6"/>
    </row>
    <row r="192" spans="1:31" x14ac:dyDescent="0.2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6">
        <f>Table13[[#This Row],[Age]]/$E$1</f>
        <v>0.3</v>
      </c>
      <c r="J192" s="6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>
        <f>IF(Table13[[#This Row],[Sex]]="male",1,0)</f>
        <v>1</v>
      </c>
      <c r="P192">
        <v>1</v>
      </c>
      <c r="AC192" s="5">
        <f>SUMPRODUCT(Table13[[#This Row],[SibSp]:[Ones]],$R$4:$AA$4)</f>
        <v>0.3229697719292266</v>
      </c>
      <c r="AD192" s="6">
        <f>(AC192-Table13[[#This Row],[Survived]])^2</f>
        <v>0.10430947358001665</v>
      </c>
      <c r="AE192" s="6"/>
    </row>
    <row r="193" spans="1:31" x14ac:dyDescent="0.2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6">
        <f>Table13[[#This Row],[Age]]/$E$1</f>
        <v>0.55000000000000004</v>
      </c>
      <c r="J193" s="6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>
        <f>IF(Table13[[#This Row],[Sex]]="male",1,0)</f>
        <v>1</v>
      </c>
      <c r="P193">
        <v>1</v>
      </c>
      <c r="AC193" s="5">
        <f>SUMPRODUCT(Table13[[#This Row],[SibSp]:[Ones]],$R$4:$AA$4)</f>
        <v>0.15807733390321466</v>
      </c>
      <c r="AD193" s="6">
        <f>(AC193-Table13[[#This Row],[Survived]])^2</f>
        <v>2.4988443493948419E-2</v>
      </c>
      <c r="AE193" s="6"/>
    </row>
    <row r="194" spans="1:31" x14ac:dyDescent="0.2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6">
        <f>Table13[[#This Row],[Age]]/$E$1</f>
        <v>0.1</v>
      </c>
      <c r="J194" s="6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>
        <f>IF(Table13[[#This Row],[Sex]]="male",1,0)</f>
        <v>0</v>
      </c>
      <c r="P194">
        <v>1</v>
      </c>
      <c r="AC194" s="5">
        <f>SUMPRODUCT(Table13[[#This Row],[SibSp]:[Ones]],$R$4:$AA$4)</f>
        <v>0.89886702131655227</v>
      </c>
      <c r="AD194" s="6">
        <f>(AC194-Table13[[#This Row],[Survived]])^2</f>
        <v>1.0227879377386692E-2</v>
      </c>
      <c r="AE194" s="6"/>
    </row>
    <row r="195" spans="1:31" x14ac:dyDescent="0.2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6">
        <f>Table13[[#This Row],[Age]]/$E$1</f>
        <v>0.23749999999999999</v>
      </c>
      <c r="J195" s="6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>
        <f>IF(Table13[[#This Row],[Sex]]="male",1,0)</f>
        <v>1</v>
      </c>
      <c r="P195">
        <v>1</v>
      </c>
      <c r="AC195" s="5">
        <f>SUMPRODUCT(Table13[[#This Row],[SibSp]:[Ones]],$R$4:$AA$4)</f>
        <v>0.35497670737801057</v>
      </c>
      <c r="AD195" s="6">
        <f>(AC195-Table13[[#This Row],[Survived]])^2</f>
        <v>0.12600846278093375</v>
      </c>
      <c r="AE195" s="6"/>
    </row>
    <row r="196" spans="1:31" x14ac:dyDescent="0.2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6">
        <f>Table13[[#This Row],[Age]]/$E$1</f>
        <v>0.41249999999999998</v>
      </c>
      <c r="J196" s="6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>
        <f>IF(Table13[[#This Row],[Sex]]="male",1,0)</f>
        <v>1</v>
      </c>
      <c r="P196">
        <v>1</v>
      </c>
      <c r="AC196" s="5">
        <f>SUMPRODUCT(Table13[[#This Row],[SibSp]:[Ones]],$R$4:$AA$4)</f>
        <v>0.26839620420921945</v>
      </c>
      <c r="AD196" s="6">
        <f>(AC196-Table13[[#This Row],[Survived]])^2</f>
        <v>7.2036522433917033E-2</v>
      </c>
      <c r="AE196" s="6"/>
    </row>
    <row r="197" spans="1:31" x14ac:dyDescent="0.2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6">
        <f>Table13[[#This Row],[Age]]/$E$1</f>
        <v>0.36249999999999999</v>
      </c>
      <c r="J197" s="6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>
        <f>IF(Table13[[#This Row],[Sex]]="male",1,0)</f>
        <v>1</v>
      </c>
      <c r="P197">
        <v>1</v>
      </c>
      <c r="AC197" s="5">
        <f>SUMPRODUCT(Table13[[#This Row],[SibSp]:[Ones]],$R$4:$AA$4)</f>
        <v>0.29096283648044258</v>
      </c>
      <c r="AD197" s="6">
        <f>(AC197-Table13[[#This Row],[Survived]])^2</f>
        <v>8.4659372212744763E-2</v>
      </c>
      <c r="AE197" s="6"/>
    </row>
    <row r="198" spans="1:31" x14ac:dyDescent="0.2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6">
        <f>Table13[[#This Row],[Age]]/$E$1</f>
        <v>0.27500000000000002</v>
      </c>
      <c r="J198" s="6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>
        <f>IF(Table13[[#This Row],[Sex]]="male",1,0)</f>
        <v>1</v>
      </c>
      <c r="P198">
        <v>1</v>
      </c>
      <c r="AC198" s="5">
        <f>SUMPRODUCT(Table13[[#This Row],[SibSp]:[Ones]],$R$4:$AA$4)</f>
        <v>0.14557812282835547</v>
      </c>
      <c r="AD198" s="6">
        <f>(AC198-Table13[[#This Row],[Survived]])^2</f>
        <v>2.1192989846227753E-2</v>
      </c>
      <c r="AE198" s="6"/>
    </row>
    <row r="199" spans="1:31" x14ac:dyDescent="0.2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6">
        <f>Table13[[#This Row],[Age]]/$E$1</f>
        <v>0.375</v>
      </c>
      <c r="J199" s="6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>
        <f>IF(Table13[[#This Row],[Sex]]="male",1,0)</f>
        <v>1</v>
      </c>
      <c r="P199">
        <v>1</v>
      </c>
      <c r="AC199" s="5">
        <f>SUMPRODUCT(Table13[[#This Row],[SibSp]:[Ones]],$R$4:$AA$4)</f>
        <v>0.16072155222930329</v>
      </c>
      <c r="AD199" s="6">
        <f>(AC199-Table13[[#This Row],[Survived]])^2</f>
        <v>2.5831417350996665E-2</v>
      </c>
      <c r="AE199" s="6"/>
    </row>
    <row r="200" spans="1:31" x14ac:dyDescent="0.2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6">
        <f>Table13[[#This Row],[Age]]/$E$1</f>
        <v>0.55000000000000004</v>
      </c>
      <c r="J200" s="6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>
        <f>IF(Table13[[#This Row],[Sex]]="male",1,0)</f>
        <v>1</v>
      </c>
      <c r="P200">
        <v>1</v>
      </c>
      <c r="AC200" s="5">
        <f>SUMPRODUCT(Table13[[#This Row],[SibSp]:[Ones]],$R$4:$AA$4)</f>
        <v>0.26790450641154323</v>
      </c>
      <c r="AD200" s="6">
        <f>(AC200-Table13[[#This Row],[Survived]])^2</f>
        <v>7.177282455561261E-2</v>
      </c>
      <c r="AE200" s="6"/>
    </row>
    <row r="201" spans="1:31" x14ac:dyDescent="0.2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6">
        <f>Table13[[#This Row],[Age]]/$E$1</f>
        <v>0.3125</v>
      </c>
      <c r="J201" s="6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>
        <f>IF(Table13[[#This Row],[Sex]]="male",1,0)</f>
        <v>0</v>
      </c>
      <c r="P201">
        <v>1</v>
      </c>
      <c r="AC201" s="5">
        <f>SUMPRODUCT(Table13[[#This Row],[SibSp]:[Ones]],$R$4:$AA$4)</f>
        <v>0.61106719488300021</v>
      </c>
      <c r="AD201" s="6">
        <f>(AC201-Table13[[#This Row],[Survived]])^2</f>
        <v>0.37340311666217857</v>
      </c>
      <c r="AE201" s="6"/>
    </row>
    <row r="202" spans="1:31" x14ac:dyDescent="0.2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6">
        <f>Table13[[#This Row],[Age]]/$E$1</f>
        <v>0.3</v>
      </c>
      <c r="J202" s="6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>
        <f>IF(Table13[[#This Row],[Sex]]="male",1,0)</f>
        <v>0</v>
      </c>
      <c r="P202">
        <v>1</v>
      </c>
      <c r="AC202" s="5">
        <f>SUMPRODUCT(Table13[[#This Row],[SibSp]:[Ones]],$R$4:$AA$4)</f>
        <v>0.78449937122215707</v>
      </c>
      <c r="AD202" s="6">
        <f>(AC202-Table13[[#This Row],[Survived]])^2</f>
        <v>4.6440521003645666E-2</v>
      </c>
      <c r="AE202" s="6"/>
    </row>
    <row r="203" spans="1:31" x14ac:dyDescent="0.2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6">
        <f>Table13[[#This Row],[Age]]/$E$1</f>
        <v>0.46250000000000002</v>
      </c>
      <c r="J203" s="6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>
        <f>IF(Table13[[#This Row],[Sex]]="male",1,0)</f>
        <v>1</v>
      </c>
      <c r="P203">
        <v>1</v>
      </c>
      <c r="AC203" s="5">
        <f>SUMPRODUCT(Table13[[#This Row],[SibSp]:[Ones]],$R$4:$AA$4)</f>
        <v>0.37322168283554302</v>
      </c>
      <c r="AD203" s="6">
        <f>(AC203-Table13[[#This Row],[Survived]])^2</f>
        <v>0.39285105886750865</v>
      </c>
      <c r="AE203" s="6"/>
    </row>
    <row r="204" spans="1:31" x14ac:dyDescent="0.2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6">
        <f>Table13[[#This Row],[Age]]/$E$1</f>
        <v>0.67500000000000004</v>
      </c>
      <c r="J204" s="6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>
        <f>IF(Table13[[#This Row],[Sex]]="male",1,0)</f>
        <v>1</v>
      </c>
      <c r="P204">
        <v>1</v>
      </c>
      <c r="AC204" s="5">
        <f>SUMPRODUCT(Table13[[#This Row],[SibSp]:[Ones]],$R$4:$AA$4)</f>
        <v>9.4063463005646719E-2</v>
      </c>
      <c r="AD204" s="6">
        <f>(AC204-Table13[[#This Row],[Survived]])^2</f>
        <v>8.847935072614669E-3</v>
      </c>
      <c r="AE204" s="6"/>
    </row>
    <row r="205" spans="1:31" x14ac:dyDescent="0.2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6">
        <f>Table13[[#This Row],[Age]]/$E$1</f>
        <v>0.36249999999999999</v>
      </c>
      <c r="J205" s="6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>
        <f>IF(Table13[[#This Row],[Sex]]="male",1,0)</f>
        <v>0</v>
      </c>
      <c r="P205">
        <v>1</v>
      </c>
      <c r="AC205" s="5">
        <f>SUMPRODUCT(Table13[[#This Row],[SibSp]:[Ones]],$R$4:$AA$4)</f>
        <v>0.52225660710338739</v>
      </c>
      <c r="AD205" s="6">
        <f>(AC205-Table13[[#This Row],[Survived]])^2</f>
        <v>0.27275196366314197</v>
      </c>
      <c r="AE205" s="6"/>
    </row>
    <row r="206" spans="1:31" x14ac:dyDescent="0.2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6">
        <f>Table13[[#This Row],[Age]]/$E$1</f>
        <v>0.77500000000000002</v>
      </c>
      <c r="J206" s="6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>
        <f>IF(Table13[[#This Row],[Sex]]="male",1,0)</f>
        <v>1</v>
      </c>
      <c r="P206">
        <v>1</v>
      </c>
      <c r="AC206" s="5">
        <f>SUMPRODUCT(Table13[[#This Row],[SibSp]:[Ones]],$R$4:$AA$4)</f>
        <v>0.26797585231108717</v>
      </c>
      <c r="AD206" s="6">
        <f>(AC206-Table13[[#This Row],[Survived]])^2</f>
        <v>7.1811057421853605E-2</v>
      </c>
      <c r="AE206" s="6"/>
    </row>
    <row r="207" spans="1:31" x14ac:dyDescent="0.2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6">
        <f>Table13[[#This Row],[Age]]/$E$1</f>
        <v>0.375</v>
      </c>
      <c r="J207" s="6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>
        <f>IF(Table13[[#This Row],[Sex]]="male",1,0)</f>
        <v>1</v>
      </c>
      <c r="P207">
        <v>1</v>
      </c>
      <c r="AC207" s="5">
        <f>SUMPRODUCT(Table13[[#This Row],[SibSp]:[Ones]],$R$4:$AA$4)</f>
        <v>5.5187035315917843E-2</v>
      </c>
      <c r="AD207" s="6">
        <f>(AC207-Table13[[#This Row],[Survived]])^2</f>
        <v>3.0456088669603633E-3</v>
      </c>
      <c r="AE207" s="6"/>
    </row>
    <row r="208" spans="1:31" x14ac:dyDescent="0.2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6">
        <f>Table13[[#This Row],[Age]]/$E$1</f>
        <v>0.51249999999999996</v>
      </c>
      <c r="J208" s="6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>
        <f>IF(Table13[[#This Row],[Sex]]="male",1,0)</f>
        <v>0</v>
      </c>
      <c r="P208">
        <v>1</v>
      </c>
      <c r="AC208" s="5">
        <f>SUMPRODUCT(Table13[[#This Row],[SibSp]:[Ones]],$R$4:$AA$4)</f>
        <v>0.4994791919453116</v>
      </c>
      <c r="AD208" s="6">
        <f>(AC208-Table13[[#This Row],[Survived]])^2</f>
        <v>0.24947946318634143</v>
      </c>
      <c r="AE208" s="6"/>
    </row>
    <row r="209" spans="1:31" x14ac:dyDescent="0.2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6">
        <f>Table13[[#This Row],[Age]]/$E$1</f>
        <v>0.36249999999999999</v>
      </c>
      <c r="J209" s="6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>
        <f>IF(Table13[[#This Row],[Sex]]="male",1,0)</f>
        <v>0</v>
      </c>
      <c r="P209">
        <v>1</v>
      </c>
      <c r="AC209" s="5">
        <f>SUMPRODUCT(Table13[[#This Row],[SibSp]:[Ones]],$R$4:$AA$4)</f>
        <v>0.63674364793876892</v>
      </c>
      <c r="AD209" s="6">
        <f>(AC209-Table13[[#This Row],[Survived]])^2</f>
        <v>0.13195517731283307</v>
      </c>
      <c r="AE209" s="6"/>
    </row>
    <row r="210" spans="1:31" x14ac:dyDescent="0.2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6">
        <f>Table13[[#This Row],[Age]]/$E$1</f>
        <v>0.375</v>
      </c>
      <c r="J210" s="6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>
        <f>IF(Table13[[#This Row],[Sex]]="male",1,0)</f>
        <v>0</v>
      </c>
      <c r="P210">
        <v>1</v>
      </c>
      <c r="AC210" s="5">
        <f>SUMPRODUCT(Table13[[#This Row],[SibSp]:[Ones]],$R$4:$AA$4)</f>
        <v>0.98035104749064894</v>
      </c>
      <c r="AD210" s="6">
        <f>(AC210-Table13[[#This Row],[Survived]])^2</f>
        <v>3.8608133471473328E-4</v>
      </c>
      <c r="AE210" s="6"/>
    </row>
    <row r="211" spans="1:31" x14ac:dyDescent="0.2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6">
        <f>Table13[[#This Row],[Age]]/$E$1</f>
        <v>0.4375</v>
      </c>
      <c r="J211" s="6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>
        <f>IF(Table13[[#This Row],[Sex]]="male",1,0)</f>
        <v>0</v>
      </c>
      <c r="P211">
        <v>1</v>
      </c>
      <c r="AC211" s="5">
        <f>SUMPRODUCT(Table13[[#This Row],[SibSp]:[Ones]],$R$4:$AA$4)</f>
        <v>1.051898593249271</v>
      </c>
      <c r="AD211" s="6">
        <f>(AC211-Table13[[#This Row],[Survived]])^2</f>
        <v>2.6934639812532819E-3</v>
      </c>
      <c r="AE211" s="6"/>
    </row>
    <row r="212" spans="1:31" x14ac:dyDescent="0.2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6">
        <f>Table13[[#This Row],[Age]]/$E$1</f>
        <v>0.625</v>
      </c>
      <c r="J212" s="6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>
        <f>IF(Table13[[#This Row],[Sex]]="male",1,0)</f>
        <v>0</v>
      </c>
      <c r="P212">
        <v>1</v>
      </c>
      <c r="AC212" s="5">
        <f>SUMPRODUCT(Table13[[#This Row],[SibSp]:[Ones]],$R$4:$AA$4)</f>
        <v>0.64374056986618189</v>
      </c>
      <c r="AD212" s="6">
        <f>(AC212-Table13[[#This Row],[Survived]])^2</f>
        <v>0.12692078155927283</v>
      </c>
      <c r="AE212" s="6"/>
    </row>
    <row r="213" spans="1:31" x14ac:dyDescent="0.2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6">
        <f>Table13[[#This Row],[Age]]/$E$1</f>
        <v>3.7499999999999999E-2</v>
      </c>
      <c r="J213" s="6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>
        <f>IF(Table13[[#This Row],[Sex]]="male",1,0)</f>
        <v>1</v>
      </c>
      <c r="P213">
        <v>1</v>
      </c>
      <c r="AC213" s="5">
        <f>SUMPRODUCT(Table13[[#This Row],[SibSp]:[Ones]],$R$4:$AA$4)</f>
        <v>4.888893228083413E-2</v>
      </c>
      <c r="AD213" s="6">
        <f>(AC213-Table13[[#This Row],[Survived]])^2</f>
        <v>0.90461226313789178</v>
      </c>
      <c r="AE213" s="6"/>
    </row>
    <row r="214" spans="1:31" x14ac:dyDescent="0.2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6">
        <f>Table13[[#This Row],[Age]]/$E$1</f>
        <v>0.65</v>
      </c>
      <c r="J214" s="6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>
        <f>IF(Table13[[#This Row],[Sex]]="male",1,0)</f>
        <v>1</v>
      </c>
      <c r="P214">
        <v>1</v>
      </c>
      <c r="AC214" s="5">
        <f>SUMPRODUCT(Table13[[#This Row],[SibSp]:[Ones]],$R$4:$AA$4)</f>
        <v>0.28586916179650151</v>
      </c>
      <c r="AD214" s="6">
        <f>(AC214-Table13[[#This Row],[Survived]])^2</f>
        <v>8.1721177666234365E-2</v>
      </c>
      <c r="AE214" s="6"/>
    </row>
    <row r="215" spans="1:31" x14ac:dyDescent="0.2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6">
        <f>Table13[[#This Row],[Age]]/$E$1</f>
        <v>0.5</v>
      </c>
      <c r="J215" s="6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>
        <f>IF(Table13[[#This Row],[Sex]]="male",1,0)</f>
        <v>1</v>
      </c>
      <c r="P215">
        <v>1</v>
      </c>
      <c r="AC215" s="5">
        <f>SUMPRODUCT(Table13[[#This Row],[SibSp]:[Ones]],$R$4:$AA$4)</f>
        <v>0.33860038284678334</v>
      </c>
      <c r="AD215" s="6">
        <f>(AC215-Table13[[#This Row],[Survived]])^2</f>
        <v>0.11465021926398825</v>
      </c>
      <c r="AE215" s="6"/>
    </row>
    <row r="216" spans="1:31" x14ac:dyDescent="0.2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6">
        <f>Table13[[#This Row],[Age]]/$E$1</f>
        <v>0.45</v>
      </c>
      <c r="J216" s="6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>
        <f>IF(Table13[[#This Row],[Sex]]="male",1,0)</f>
        <v>1</v>
      </c>
      <c r="P216">
        <v>1</v>
      </c>
      <c r="AC216" s="5">
        <f>SUMPRODUCT(Table13[[#This Row],[SibSp]:[Ones]],$R$4:$AA$4)</f>
        <v>0.24615312685214497</v>
      </c>
      <c r="AD216" s="6">
        <f>(AC216-Table13[[#This Row],[Survived]])^2</f>
        <v>6.0591361859088172E-2</v>
      </c>
      <c r="AE216" s="6"/>
    </row>
    <row r="217" spans="1:31" x14ac:dyDescent="0.2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6">
        <f>Table13[[#This Row],[Age]]/$E$1</f>
        <v>0.2</v>
      </c>
      <c r="J217" s="6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>
        <f>IF(Table13[[#This Row],[Sex]]="male",1,0)</f>
        <v>1</v>
      </c>
      <c r="P217">
        <v>1</v>
      </c>
      <c r="AC217" s="5">
        <f>SUMPRODUCT(Table13[[#This Row],[SibSp]:[Ones]],$R$4:$AA$4)</f>
        <v>-1.5571831250498547E-2</v>
      </c>
      <c r="AD217" s="6">
        <f>(AC217-Table13[[#This Row],[Survived]])^2</f>
        <v>2.4248192849400313E-4</v>
      </c>
      <c r="AE217" s="6"/>
    </row>
    <row r="218" spans="1:31" x14ac:dyDescent="0.2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6">
        <f>Table13[[#This Row],[Age]]/$E$1</f>
        <v>0.3125</v>
      </c>
      <c r="J218" s="6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>
        <f>IF(Table13[[#This Row],[Sex]]="male",1,0)</f>
        <v>1</v>
      </c>
      <c r="P218">
        <v>1</v>
      </c>
      <c r="AC218" s="5">
        <f>SUMPRODUCT(Table13[[#This Row],[SibSp]:[Ones]],$R$4:$AA$4)</f>
        <v>7.3068696208243744E-2</v>
      </c>
      <c r="AD218" s="6">
        <f>(AC218-Table13[[#This Row],[Survived]])^2</f>
        <v>0.8592016419490851</v>
      </c>
      <c r="AE218" s="6"/>
    </row>
    <row r="219" spans="1:31" x14ac:dyDescent="0.2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6">
        <f>Table13[[#This Row],[Age]]/$E$1</f>
        <v>0.72499999999999998</v>
      </c>
      <c r="J219" s="6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>
        <f>IF(Table13[[#This Row],[Sex]]="male",1,0)</f>
        <v>0</v>
      </c>
      <c r="P219">
        <v>1</v>
      </c>
      <c r="AC219" s="5">
        <f>SUMPRODUCT(Table13[[#This Row],[SibSp]:[Ones]],$R$4:$AA$4)</f>
        <v>0.79921751019650555</v>
      </c>
      <c r="AD219" s="6">
        <f>(AC219-Table13[[#This Row],[Survived]])^2</f>
        <v>4.0313608211690354E-2</v>
      </c>
      <c r="AE219" s="6"/>
    </row>
    <row r="220" spans="1:31" x14ac:dyDescent="0.2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6">
        <f>Table13[[#This Row],[Age]]/$E$1</f>
        <v>0.4375</v>
      </c>
      <c r="J220" s="6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>
        <f>IF(Table13[[#This Row],[Sex]]="male",1,0)</f>
        <v>0</v>
      </c>
      <c r="P220">
        <v>1</v>
      </c>
      <c r="AC220" s="5">
        <f>SUMPRODUCT(Table13[[#This Row],[SibSp]:[Ones]],$R$4:$AA$4)</f>
        <v>0.95777960934100159</v>
      </c>
      <c r="AD220" s="6">
        <f>(AC220-Table13[[#This Row],[Survived]])^2</f>
        <v>1.7825613873984399E-3</v>
      </c>
      <c r="AE220" s="6"/>
    </row>
    <row r="221" spans="1:31" x14ac:dyDescent="0.2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6">
        <f>Table13[[#This Row],[Age]]/$E$1</f>
        <v>0.3125</v>
      </c>
      <c r="J221" s="6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>
        <f>IF(Table13[[#This Row],[Sex]]="male",1,0)</f>
        <v>1</v>
      </c>
      <c r="P221">
        <v>1</v>
      </c>
      <c r="AC221" s="5">
        <f>SUMPRODUCT(Table13[[#This Row],[SibSp]:[Ones]],$R$4:$AA$4)</f>
        <v>8.2020036098665705E-2</v>
      </c>
      <c r="AD221" s="6">
        <f>(AC221-Table13[[#This Row],[Survived]])^2</f>
        <v>0.84268721412429504</v>
      </c>
      <c r="AE221" s="6"/>
    </row>
    <row r="222" spans="1:31" x14ac:dyDescent="0.2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6">
        <f>Table13[[#This Row],[Age]]/$E$1</f>
        <v>0.51249999999999996</v>
      </c>
      <c r="J222" s="6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>
        <f>IF(Table13[[#This Row],[Sex]]="male",1,0)</f>
        <v>0</v>
      </c>
      <c r="P222">
        <v>1</v>
      </c>
      <c r="AC222" s="5">
        <f>SUMPRODUCT(Table13[[#This Row],[SibSp]:[Ones]],$R$4:$AA$4)</f>
        <v>0.69552206614000145</v>
      </c>
      <c r="AD222" s="6">
        <f>(AC222-Table13[[#This Row],[Survived]])^2</f>
        <v>9.2706812207653658E-2</v>
      </c>
      <c r="AE222" s="6"/>
    </row>
    <row r="223" spans="1:31" x14ac:dyDescent="0.2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6">
        <f>Table13[[#This Row],[Age]]/$E$1</f>
        <v>0.46250000000000002</v>
      </c>
      <c r="J223" s="6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>
        <f>IF(Table13[[#This Row],[Sex]]="male",1,0)</f>
        <v>1</v>
      </c>
      <c r="P223">
        <v>1</v>
      </c>
      <c r="AC223" s="5">
        <f>SUMPRODUCT(Table13[[#This Row],[SibSp]:[Ones]],$R$4:$AA$4)</f>
        <v>0.4824711986313916</v>
      </c>
      <c r="AD223" s="6">
        <f>(AC223-Table13[[#This Row],[Survived]])^2</f>
        <v>0.23277845750881174</v>
      </c>
      <c r="AE223" s="6"/>
    </row>
    <row r="224" spans="1:31" x14ac:dyDescent="0.2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6">
        <f>Table13[[#This Row],[Age]]/$E$1</f>
        <v>0.78749999999999998</v>
      </c>
      <c r="J224" s="6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>
        <f>IF(Table13[[#This Row],[Sex]]="male",1,0)</f>
        <v>0</v>
      </c>
      <c r="P224">
        <v>1</v>
      </c>
      <c r="AC224" s="5">
        <f>SUMPRODUCT(Table13[[#This Row],[SibSp]:[Ones]],$R$4:$AA$4)</f>
        <v>0.71199584663495175</v>
      </c>
      <c r="AD224" s="6">
        <f>(AC224-Table13[[#This Row],[Survived]])^2</f>
        <v>8.2946392355518234E-2</v>
      </c>
      <c r="AE224" s="6"/>
    </row>
    <row r="225" spans="1:31" x14ac:dyDescent="0.2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6">
        <f>Table13[[#This Row],[Age]]/$E$1</f>
        <v>0.5625</v>
      </c>
      <c r="J225" s="6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>
        <f>IF(Table13[[#This Row],[Sex]]="male",1,0)</f>
        <v>0</v>
      </c>
      <c r="P225">
        <v>1</v>
      </c>
      <c r="AC225" s="5">
        <f>SUMPRODUCT(Table13[[#This Row],[SibSp]:[Ones]],$R$4:$AA$4)</f>
        <v>0.4829790482729448</v>
      </c>
      <c r="AD225" s="6">
        <f>(AC225-Table13[[#This Row],[Survived]])^2</f>
        <v>0.23326876107063954</v>
      </c>
      <c r="AE225" s="6"/>
    </row>
    <row r="226" spans="1:31" x14ac:dyDescent="0.2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6">
        <f>Table13[[#This Row],[Age]]/$E$1</f>
        <v>8.7499999999999994E-2</v>
      </c>
      <c r="J226" s="6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>
        <f>IF(Table13[[#This Row],[Sex]]="male",1,0)</f>
        <v>1</v>
      </c>
      <c r="P226">
        <v>1</v>
      </c>
      <c r="AC226" s="5">
        <f>SUMPRODUCT(Table13[[#This Row],[SibSp]:[Ones]],$R$4:$AA$4)</f>
        <v>4.952792930743688E-3</v>
      </c>
      <c r="AD226" s="6">
        <f>(AC226-Table13[[#This Row],[Survived]])^2</f>
        <v>2.4530157814824652E-5</v>
      </c>
      <c r="AE226" s="6"/>
    </row>
    <row r="227" spans="1:31" x14ac:dyDescent="0.2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6">
        <f>Table13[[#This Row],[Age]]/$E$1</f>
        <v>0.4375</v>
      </c>
      <c r="J227" s="6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>
        <f>IF(Table13[[#This Row],[Sex]]="male",1,0)</f>
        <v>0</v>
      </c>
      <c r="P227">
        <v>1</v>
      </c>
      <c r="AC227" s="5">
        <f>SUMPRODUCT(Table13[[#This Row],[SibSp]:[Ones]],$R$4:$AA$4)</f>
        <v>0.49691717503149407</v>
      </c>
      <c r="AD227" s="6">
        <f>(AC227-Table13[[#This Row],[Survived]])^2</f>
        <v>0.25309232877829241</v>
      </c>
      <c r="AE227" s="6"/>
    </row>
    <row r="228" spans="1:31" x14ac:dyDescent="0.2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6">
        <f>Table13[[#This Row],[Age]]/$E$1</f>
        <v>0.8125</v>
      </c>
      <c r="J228" s="6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>
        <f>IF(Table13[[#This Row],[Sex]]="male",1,0)</f>
        <v>1</v>
      </c>
      <c r="P228">
        <v>1</v>
      </c>
      <c r="AC228" s="5">
        <f>SUMPRODUCT(Table13[[#This Row],[SibSp]:[Ones]],$R$4:$AA$4)</f>
        <v>-0.15883684179240454</v>
      </c>
      <c r="AD228" s="6">
        <f>(AC228-Table13[[#This Row],[Survived]])^2</f>
        <v>2.5229142310585349E-2</v>
      </c>
      <c r="AE228" s="6"/>
    </row>
    <row r="229" spans="1:31" x14ac:dyDescent="0.2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6">
        <f>Table13[[#This Row],[Age]]/$E$1</f>
        <v>0.35</v>
      </c>
      <c r="J229" s="6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>
        <f>IF(Table13[[#This Row],[Sex]]="male",1,0)</f>
        <v>1</v>
      </c>
      <c r="P229">
        <v>1</v>
      </c>
      <c r="AC229" s="5">
        <f>SUMPRODUCT(Table13[[#This Row],[SibSp]:[Ones]],$R$4:$AA$4)</f>
        <v>0.10898944222759654</v>
      </c>
      <c r="AD229" s="6">
        <f>(AC229-Table13[[#This Row],[Survived]])^2</f>
        <v>1.1878698517082604E-2</v>
      </c>
      <c r="AE229" s="6"/>
    </row>
    <row r="230" spans="1:31" x14ac:dyDescent="0.2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6">
        <f>Table13[[#This Row],[Age]]/$E$1</f>
        <v>0.2</v>
      </c>
      <c r="J230" s="6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>
        <f>IF(Table13[[#This Row],[Sex]]="male",1,0)</f>
        <v>1</v>
      </c>
      <c r="P230">
        <v>1</v>
      </c>
      <c r="AC230" s="5">
        <f>SUMPRODUCT(Table13[[#This Row],[SibSp]:[Ones]],$R$4:$AA$4)</f>
        <v>0.18941553885586326</v>
      </c>
      <c r="AD230" s="6">
        <f>(AC230-Table13[[#This Row],[Survived]])^2</f>
        <v>3.5878246360057049E-2</v>
      </c>
      <c r="AE230" s="6"/>
    </row>
    <row r="231" spans="1:31" x14ac:dyDescent="0.2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6">
        <f>Table13[[#This Row],[Age]]/$E$1</f>
        <v>0.23749999999999999</v>
      </c>
      <c r="J231" s="6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>
        <f>IF(Table13[[#This Row],[Sex]]="male",1,0)</f>
        <v>1</v>
      </c>
      <c r="P231">
        <v>1</v>
      </c>
      <c r="AC231" s="5">
        <f>SUMPRODUCT(Table13[[#This Row],[SibSp]:[Ones]],$R$4:$AA$4)</f>
        <v>0.16706501492595838</v>
      </c>
      <c r="AD231" s="6">
        <f>(AC231-Table13[[#This Row],[Survived]])^2</f>
        <v>0.69378068936029391</v>
      </c>
      <c r="AE231" s="6"/>
    </row>
    <row r="232" spans="1:31" x14ac:dyDescent="0.2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6">
        <f>Table13[[#This Row],[Age]]/$E$1</f>
        <v>0.41249999999999998</v>
      </c>
      <c r="J232" s="6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>
        <f>IF(Table13[[#This Row],[Sex]]="male",1,0)</f>
        <v>1</v>
      </c>
      <c r="P232">
        <v>1</v>
      </c>
      <c r="AC232" s="5">
        <f>SUMPRODUCT(Table13[[#This Row],[SibSp]:[Ones]],$R$4:$AA$4)</f>
        <v>0.14492763175740697</v>
      </c>
      <c r="AD232" s="6">
        <f>(AC232-Table13[[#This Row],[Survived]])^2</f>
        <v>2.1004018446810557E-2</v>
      </c>
      <c r="AE232" s="6"/>
    </row>
    <row r="233" spans="1:31" x14ac:dyDescent="0.2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6">
        <f>Table13[[#This Row],[Age]]/$E$1</f>
        <v>0.375</v>
      </c>
      <c r="J233" s="6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>
        <f>IF(Table13[[#This Row],[Sex]]="male",1,0)</f>
        <v>1</v>
      </c>
      <c r="P233">
        <v>1</v>
      </c>
      <c r="AC233" s="5">
        <f>SUMPRODUCT(Table13[[#This Row],[SibSp]:[Ones]],$R$4:$AA$4)</f>
        <v>9.9796119599268152E-2</v>
      </c>
      <c r="AD233" s="6">
        <f>(AC233-Table13[[#This Row],[Survived]])^2</f>
        <v>0.81036702628853508</v>
      </c>
      <c r="AE233" s="6"/>
    </row>
    <row r="234" spans="1:31" x14ac:dyDescent="0.2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6">
        <f>Table13[[#This Row],[Age]]/$E$1</f>
        <v>0.27500000000000002</v>
      </c>
      <c r="J234" s="6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>
        <f>IF(Table13[[#This Row],[Sex]]="male",1,0)</f>
        <v>1</v>
      </c>
      <c r="P234">
        <v>1</v>
      </c>
      <c r="AC234" s="5">
        <f>SUMPRODUCT(Table13[[#This Row],[SibSp]:[Ones]],$R$4:$AA$4)</f>
        <v>0.14749700437633673</v>
      </c>
      <c r="AD234" s="6">
        <f>(AC234-Table13[[#This Row],[Survived]])^2</f>
        <v>2.1755366299993095E-2</v>
      </c>
      <c r="AE234" s="6"/>
    </row>
    <row r="235" spans="1:31" x14ac:dyDescent="0.2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6">
        <f>Table13[[#This Row],[Age]]/$E$1</f>
        <v>0.52500000000000002</v>
      </c>
      <c r="J235" s="6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>
        <f>IF(Table13[[#This Row],[Sex]]="male",1,0)</f>
        <v>1</v>
      </c>
      <c r="P235">
        <v>1</v>
      </c>
      <c r="AC235" s="5">
        <f>SUMPRODUCT(Table13[[#This Row],[SibSp]:[Ones]],$R$4:$AA$4)</f>
        <v>0.2119095297338266</v>
      </c>
      <c r="AD235" s="6">
        <f>(AC235-Table13[[#This Row],[Survived]])^2</f>
        <v>0.62108658932435834</v>
      </c>
      <c r="AE235" s="6"/>
    </row>
    <row r="236" spans="1:31" x14ac:dyDescent="0.2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6">
        <f>Table13[[#This Row],[Age]]/$E$1</f>
        <v>0.27500000000000002</v>
      </c>
      <c r="J236" s="6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>
        <f>IF(Table13[[#This Row],[Sex]]="male",1,0)</f>
        <v>0</v>
      </c>
      <c r="P236">
        <v>1</v>
      </c>
      <c r="AC236" s="5">
        <f>SUMPRODUCT(Table13[[#This Row],[SibSp]:[Ones]],$R$4:$AA$4)</f>
        <v>0.59948662698157129</v>
      </c>
      <c r="AD236" s="6">
        <f>(AC236-Table13[[#This Row],[Survived]])^2</f>
        <v>0.16041096196659901</v>
      </c>
      <c r="AE236" s="6"/>
    </row>
    <row r="237" spans="1:31" x14ac:dyDescent="0.2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6">
        <f>Table13[[#This Row],[Age]]/$E$1</f>
        <v>0.32500000000000001</v>
      </c>
      <c r="J237" s="6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>
        <f>IF(Table13[[#This Row],[Sex]]="male",1,0)</f>
        <v>0</v>
      </c>
      <c r="P237">
        <v>1</v>
      </c>
      <c r="AC237" s="5">
        <f>SUMPRODUCT(Table13[[#This Row],[SibSp]:[Ones]],$R$4:$AA$4)</f>
        <v>1.0040196040575102</v>
      </c>
      <c r="AD237" s="6">
        <f>(AC237-Table13[[#This Row],[Survived]])^2</f>
        <v>1.6157216779152695E-5</v>
      </c>
      <c r="AE237" s="6"/>
    </row>
    <row r="238" spans="1:31" x14ac:dyDescent="0.2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6">
        <f>Table13[[#This Row],[Age]]/$E$1</f>
        <v>0.23749999999999999</v>
      </c>
      <c r="J238" s="6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>
        <f>IF(Table13[[#This Row],[Sex]]="male",1,0)</f>
        <v>0</v>
      </c>
      <c r="P238">
        <v>1</v>
      </c>
      <c r="AC238" s="5">
        <f>SUMPRODUCT(Table13[[#This Row],[SibSp]:[Ones]],$R$4:$AA$4)</f>
        <v>1.0630071536932202</v>
      </c>
      <c r="AD238" s="6">
        <f>(AC238-Table13[[#This Row],[Survived]])^2</f>
        <v>3.9699014165210699E-3</v>
      </c>
      <c r="AE238" s="6"/>
    </row>
    <row r="239" spans="1:31" x14ac:dyDescent="0.2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6">
        <f>Table13[[#This Row],[Age]]/$E$1</f>
        <v>0.45</v>
      </c>
      <c r="J239" s="6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>
        <f>IF(Table13[[#This Row],[Sex]]="male",1,0)</f>
        <v>1</v>
      </c>
      <c r="P239">
        <v>1</v>
      </c>
      <c r="AC239" s="5">
        <f>SUMPRODUCT(Table13[[#This Row],[SibSp]:[Ones]],$R$4:$AA$4)</f>
        <v>0.31622350845845776</v>
      </c>
      <c r="AD239" s="6">
        <f>(AC239-Table13[[#This Row],[Survived]])^2</f>
        <v>9.9997307301776306E-2</v>
      </c>
      <c r="AE239" s="6"/>
    </row>
    <row r="240" spans="1:31" x14ac:dyDescent="0.2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6">
        <f>Table13[[#This Row],[Age]]/$E$1</f>
        <v>0.3</v>
      </c>
      <c r="J240" s="6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>
        <f>IF(Table13[[#This Row],[Sex]]="male",1,0)</f>
        <v>0</v>
      </c>
      <c r="P240">
        <v>1</v>
      </c>
      <c r="AC240" s="5">
        <f>SUMPRODUCT(Table13[[#This Row],[SibSp]:[Ones]],$R$4:$AA$4)</f>
        <v>0.61991530285541097</v>
      </c>
      <c r="AD240" s="6">
        <f>(AC240-Table13[[#This Row],[Survived]])^2</f>
        <v>0.38429498271431589</v>
      </c>
      <c r="AE240" s="6"/>
    </row>
    <row r="241" spans="1:31" x14ac:dyDescent="0.2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6">
        <f>Table13[[#This Row],[Age]]/$E$1</f>
        <v>0.3</v>
      </c>
      <c r="J241" s="6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>
        <f>IF(Table13[[#This Row],[Sex]]="male",1,0)</f>
        <v>1</v>
      </c>
      <c r="P241">
        <v>1</v>
      </c>
      <c r="AC241" s="5">
        <f>SUMPRODUCT(Table13[[#This Row],[SibSp]:[Ones]],$R$4:$AA$4)</f>
        <v>0.13469423019682314</v>
      </c>
      <c r="AD241" s="6">
        <f>(AC241-Table13[[#This Row],[Survived]])^2</f>
        <v>1.8142535648314782E-2</v>
      </c>
      <c r="AE241" s="6"/>
    </row>
    <row r="242" spans="1:31" x14ac:dyDescent="0.2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6">
        <f>Table13[[#This Row],[Age]]/$E$1</f>
        <v>0.29375000000000001</v>
      </c>
      <c r="J242" s="6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>
        <f>IF(Table13[[#This Row],[Sex]]="male",1,0)</f>
        <v>1</v>
      </c>
      <c r="P242">
        <v>1</v>
      </c>
      <c r="AC242" s="5">
        <f>SUMPRODUCT(Table13[[#This Row],[SibSp]:[Ones]],$R$4:$AA$4)</f>
        <v>0.20234137672269137</v>
      </c>
      <c r="AD242" s="6">
        <f>(AC242-Table13[[#This Row],[Survived]])^2</f>
        <v>4.0942032734034108E-2</v>
      </c>
      <c r="AE242" s="6"/>
    </row>
    <row r="243" spans="1:31" x14ac:dyDescent="0.2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6">
        <f>Table13[[#This Row],[Age]]/$E$1</f>
        <v>2.5000000000000001E-2</v>
      </c>
      <c r="J243" s="6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>
        <f>IF(Table13[[#This Row],[Sex]]="male",1,0)</f>
        <v>0</v>
      </c>
      <c r="P243">
        <v>1</v>
      </c>
      <c r="AC243" s="5">
        <f>SUMPRODUCT(Table13[[#This Row],[SibSp]:[Ones]],$R$4:$AA$4)</f>
        <v>1.0885697932484351</v>
      </c>
      <c r="AD243" s="6">
        <f>(AC243-Table13[[#This Row],[Survived]])^2</f>
        <v>1.1849841947729407</v>
      </c>
      <c r="AE243" s="6"/>
    </row>
    <row r="244" spans="1:31" x14ac:dyDescent="0.2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6">
        <f>Table13[[#This Row],[Age]]/$E$1</f>
        <v>0.625</v>
      </c>
      <c r="J244" s="6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>
        <f>IF(Table13[[#This Row],[Sex]]="male",1,0)</f>
        <v>0</v>
      </c>
      <c r="P244">
        <v>1</v>
      </c>
      <c r="AC244" s="5">
        <f>SUMPRODUCT(Table13[[#This Row],[SibSp]:[Ones]],$R$4:$AA$4)</f>
        <v>0.92659296441998307</v>
      </c>
      <c r="AD244" s="6">
        <f>(AC244-Table13[[#This Row],[Survived]])^2</f>
        <v>5.3885928726458716E-3</v>
      </c>
      <c r="AE244" s="6"/>
    </row>
    <row r="245" spans="1:31" x14ac:dyDescent="0.2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6">
        <f>Table13[[#This Row],[Age]]/$E$1</f>
        <v>0.23749999999999999</v>
      </c>
      <c r="J245" s="6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>
        <f>IF(Table13[[#This Row],[Sex]]="male",1,0)</f>
        <v>1</v>
      </c>
      <c r="P245">
        <v>1</v>
      </c>
      <c r="AC245" s="5">
        <f>SUMPRODUCT(Table13[[#This Row],[SibSp]:[Ones]],$R$4:$AA$4)</f>
        <v>0.12042835863720647</v>
      </c>
      <c r="AD245" s="6">
        <f>(AC245-Table13[[#This Row],[Survived]])^2</f>
        <v>1.4502989564051622E-2</v>
      </c>
      <c r="AE245" s="6"/>
    </row>
    <row r="246" spans="1:31" x14ac:dyDescent="0.2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6">
        <f>Table13[[#This Row],[Age]]/$E$1</f>
        <v>1.15E-2</v>
      </c>
      <c r="J246" s="6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>
        <f>IF(Table13[[#This Row],[Sex]]="male",1,0)</f>
        <v>1</v>
      </c>
      <c r="P246">
        <v>1</v>
      </c>
      <c r="AC246" s="5">
        <f>SUMPRODUCT(Table13[[#This Row],[SibSp]:[Ones]],$R$4:$AA$4)</f>
        <v>0.61241946739093889</v>
      </c>
      <c r="AD246" s="6">
        <f>(AC246-Table13[[#This Row],[Survived]])^2</f>
        <v>0.15021866925752347</v>
      </c>
      <c r="AE246" s="6"/>
    </row>
    <row r="247" spans="1:31" x14ac:dyDescent="0.2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6">
        <f>Table13[[#This Row],[Age]]/$E$1</f>
        <v>0.21249999999999999</v>
      </c>
      <c r="J247" s="6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>
        <f>IF(Table13[[#This Row],[Sex]]="male",1,0)</f>
        <v>0</v>
      </c>
      <c r="P247">
        <v>1</v>
      </c>
      <c r="AC247" s="5">
        <f>SUMPRODUCT(Table13[[#This Row],[SibSp]:[Ones]],$R$4:$AA$4)</f>
        <v>1.0795556934858159</v>
      </c>
      <c r="AD247" s="6">
        <f>(AC247-Table13[[#This Row],[Survived]])^2</f>
        <v>6.3291083660090945E-3</v>
      </c>
      <c r="AE247" s="6"/>
    </row>
    <row r="248" spans="1:31" x14ac:dyDescent="0.2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6">
        <f>Table13[[#This Row],[Age]]/$E$1</f>
        <v>0.375</v>
      </c>
      <c r="J248" s="6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>
        <f>IF(Table13[[#This Row],[Sex]]="male",1,0)</f>
        <v>1</v>
      </c>
      <c r="P248">
        <v>1</v>
      </c>
      <c r="AC248" s="5">
        <f>SUMPRODUCT(Table13[[#This Row],[SibSp]:[Ones]],$R$4:$AA$4)</f>
        <v>0.31216288348067317</v>
      </c>
      <c r="AD248" s="6">
        <f>(AC248-Table13[[#This Row],[Survived]])^2</f>
        <v>9.7445665822968333E-2</v>
      </c>
      <c r="AE248" s="6"/>
    </row>
    <row r="249" spans="1:31" x14ac:dyDescent="0.2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6">
        <f>Table13[[#This Row],[Age]]/$E$1</f>
        <v>0.375</v>
      </c>
      <c r="J249" s="6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>
        <f>IF(Table13[[#This Row],[Sex]]="male",1,0)</f>
        <v>0</v>
      </c>
      <c r="P249">
        <v>1</v>
      </c>
      <c r="AC249" s="5">
        <f>SUMPRODUCT(Table13[[#This Row],[SibSp]:[Ones]],$R$4:$AA$4)</f>
        <v>1.0377149421455376</v>
      </c>
      <c r="AD249" s="6">
        <f>(AC249-Table13[[#This Row],[Survived]])^2</f>
        <v>1.4224168610412491E-3</v>
      </c>
      <c r="AE249" s="6"/>
    </row>
    <row r="250" spans="1:31" x14ac:dyDescent="0.2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6">
        <f>Table13[[#This Row],[Age]]/$E$1</f>
        <v>0.3</v>
      </c>
      <c r="J250" s="6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>
        <f>IF(Table13[[#This Row],[Sex]]="male",1,0)</f>
        <v>0</v>
      </c>
      <c r="P250">
        <v>1</v>
      </c>
      <c r="AC250" s="5">
        <f>SUMPRODUCT(Table13[[#This Row],[SibSp]:[Ones]],$R$4:$AA$4)</f>
        <v>1.084030493016237</v>
      </c>
      <c r="AD250" s="6">
        <f>(AC250-Table13[[#This Row],[Survived]])^2</f>
        <v>7.0611237565518549E-3</v>
      </c>
      <c r="AE250" s="6"/>
    </row>
    <row r="251" spans="1:31" x14ac:dyDescent="0.2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6">
        <f>Table13[[#This Row],[Age]]/$E$1</f>
        <v>0.22500000000000001</v>
      </c>
      <c r="J251" s="6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>
        <f>IF(Table13[[#This Row],[Sex]]="male",1,0)</f>
        <v>0</v>
      </c>
      <c r="P251">
        <v>1</v>
      </c>
      <c r="AC251" s="5">
        <f>SUMPRODUCT(Table13[[#This Row],[SibSp]:[Ones]],$R$4:$AA$4)</f>
        <v>1.008870138127016</v>
      </c>
      <c r="AD251" s="6">
        <f>(AC251-Table13[[#This Row],[Survived]])^2</f>
        <v>7.8679350392342565E-5</v>
      </c>
      <c r="AE251" s="6"/>
    </row>
    <row r="252" spans="1:31" x14ac:dyDescent="0.2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6">
        <f>Table13[[#This Row],[Age]]/$E$1</f>
        <v>0.32500000000000001</v>
      </c>
      <c r="J252" s="6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>
        <f>IF(Table13[[#This Row],[Sex]]="male",1,0)</f>
        <v>0</v>
      </c>
      <c r="P252">
        <v>1</v>
      </c>
      <c r="AC252" s="5">
        <f>SUMPRODUCT(Table13[[#This Row],[SibSp]:[Ones]],$R$4:$AA$4)</f>
        <v>0.74243918526002217</v>
      </c>
      <c r="AD252" s="6">
        <f>(AC252-Table13[[#This Row],[Survived]])^2</f>
        <v>0.55121594380956551</v>
      </c>
      <c r="AE252" s="6"/>
    </row>
    <row r="253" spans="1:31" x14ac:dyDescent="0.2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6">
        <f>Table13[[#This Row],[Age]]/$E$1</f>
        <v>0.35</v>
      </c>
      <c r="J253" s="6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>
        <f>IF(Table13[[#This Row],[Sex]]="male",1,0)</f>
        <v>1</v>
      </c>
      <c r="P253">
        <v>1</v>
      </c>
      <c r="AC253" s="5">
        <f>SUMPRODUCT(Table13[[#This Row],[SibSp]:[Ones]],$R$4:$AA$4)</f>
        <v>0.10908868183779596</v>
      </c>
      <c r="AD253" s="6">
        <f>(AC253-Table13[[#This Row],[Survived]])^2</f>
        <v>1.1900340505107875E-2</v>
      </c>
      <c r="AE253" s="6"/>
    </row>
    <row r="254" spans="1:31" x14ac:dyDescent="0.2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6">
        <f>Table13[[#This Row],[Age]]/$E$1</f>
        <v>0.53749999999999998</v>
      </c>
      <c r="J254" s="6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>
        <f>IF(Table13[[#This Row],[Sex]]="male",1,0)</f>
        <v>1</v>
      </c>
      <c r="P254">
        <v>1</v>
      </c>
      <c r="AC254" s="5">
        <f>SUMPRODUCT(Table13[[#This Row],[SibSp]:[Ones]],$R$4:$AA$4)</f>
        <v>0.15074691467355628</v>
      </c>
      <c r="AD254" s="6">
        <f>(AC254-Table13[[#This Row],[Survived]])^2</f>
        <v>2.2724632283596457E-2</v>
      </c>
      <c r="AE254" s="6"/>
    </row>
    <row r="255" spans="1:31" x14ac:dyDescent="0.2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6">
        <f>Table13[[#This Row],[Age]]/$E$1</f>
        <v>0.32500000000000001</v>
      </c>
      <c r="J255" s="6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>
        <f>IF(Table13[[#This Row],[Sex]]="male",1,0)</f>
        <v>0</v>
      </c>
      <c r="P255">
        <v>1</v>
      </c>
      <c r="AC255" s="5">
        <f>SUMPRODUCT(Table13[[#This Row],[SibSp]:[Ones]],$R$4:$AA$4)</f>
        <v>0.60485604032154372</v>
      </c>
      <c r="AD255" s="6">
        <f>(AC255-Table13[[#This Row],[Survived]])^2</f>
        <v>0.15613874887036949</v>
      </c>
      <c r="AE255" s="6"/>
    </row>
    <row r="256" spans="1:31" x14ac:dyDescent="0.2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6">
        <f>Table13[[#This Row],[Age]]/$E$1</f>
        <v>0.3</v>
      </c>
      <c r="J256" s="6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>
        <f>IF(Table13[[#This Row],[Sex]]="male",1,0)</f>
        <v>0</v>
      </c>
      <c r="P256">
        <v>1</v>
      </c>
      <c r="AC256" s="5">
        <f>SUMPRODUCT(Table13[[#This Row],[SibSp]:[Ones]],$R$4:$AA$4)</f>
        <v>0.76916889961278423</v>
      </c>
      <c r="AD256" s="6">
        <f>(AC256-Table13[[#This Row],[Survived]])^2</f>
        <v>5.3282996905972886E-2</v>
      </c>
      <c r="AE256" s="6"/>
    </row>
    <row r="257" spans="1:31" x14ac:dyDescent="0.2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6">
        <f>Table13[[#This Row],[Age]]/$E$1</f>
        <v>0.67500000000000004</v>
      </c>
      <c r="J257" s="6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>
        <f>IF(Table13[[#This Row],[Sex]]="male",1,0)</f>
        <v>1</v>
      </c>
      <c r="P257">
        <v>1</v>
      </c>
      <c r="AC257" s="5">
        <f>SUMPRODUCT(Table13[[#This Row],[SibSp]:[Ones]],$R$4:$AA$4)</f>
        <v>0.13655359298823899</v>
      </c>
      <c r="AD257" s="6">
        <f>(AC257-Table13[[#This Row],[Survived]])^2</f>
        <v>1.8646883757997633E-2</v>
      </c>
      <c r="AE257" s="6"/>
    </row>
    <row r="258" spans="1:31" x14ac:dyDescent="0.2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6">
        <f>Table13[[#This Row],[Age]]/$E$1</f>
        <v>0.38750000000000001</v>
      </c>
      <c r="J258" s="6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>
        <f>IF(Table13[[#This Row],[Sex]]="male",1,0)</f>
        <v>0</v>
      </c>
      <c r="P258">
        <v>1</v>
      </c>
      <c r="AC258" s="5">
        <f>SUMPRODUCT(Table13[[#This Row],[SibSp]:[Ones]],$R$4:$AA$4)</f>
        <v>0.95963615972437744</v>
      </c>
      <c r="AD258" s="6">
        <f>(AC258-Table13[[#This Row],[Survived]])^2</f>
        <v>1.6292396017959703E-3</v>
      </c>
      <c r="AE258" s="6"/>
    </row>
    <row r="259" spans="1:31" x14ac:dyDescent="0.2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6">
        <f>Table13[[#This Row],[Age]]/$E$1</f>
        <v>0.5</v>
      </c>
      <c r="J259" s="6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>
        <f>IF(Table13[[#This Row],[Sex]]="male",1,0)</f>
        <v>0</v>
      </c>
      <c r="P259">
        <v>1</v>
      </c>
      <c r="AC259" s="5">
        <f>SUMPRODUCT(Table13[[#This Row],[SibSp]:[Ones]],$R$4:$AA$4)</f>
        <v>0.92283025700139765</v>
      </c>
      <c r="AD259" s="6">
        <f>(AC259-Table13[[#This Row],[Survived]])^2</f>
        <v>5.955169234470337E-3</v>
      </c>
      <c r="AE259" s="6"/>
    </row>
    <row r="260" spans="1:31" x14ac:dyDescent="0.2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6">
        <f>Table13[[#This Row],[Age]]/$E$1</f>
        <v>0.27500000000000002</v>
      </c>
      <c r="J260" s="6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>
        <f>IF(Table13[[#This Row],[Sex]]="male",1,0)</f>
        <v>1</v>
      </c>
      <c r="P260">
        <v>1</v>
      </c>
      <c r="AC260" s="5">
        <f>SUMPRODUCT(Table13[[#This Row],[SibSp]:[Ones]],$R$4:$AA$4)</f>
        <v>0.14590136381342611</v>
      </c>
      <c r="AD260" s="6">
        <f>(AC260-Table13[[#This Row],[Survived]])^2</f>
        <v>2.1287207962617728E-2</v>
      </c>
      <c r="AE260" s="6"/>
    </row>
    <row r="261" spans="1:31" x14ac:dyDescent="0.2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6">
        <f>Table13[[#This Row],[Age]]/$E$1</f>
        <v>0.33750000000000002</v>
      </c>
      <c r="J261" s="6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>
        <f>IF(Table13[[#This Row],[Sex]]="male",1,0)</f>
        <v>1</v>
      </c>
      <c r="P261">
        <v>1</v>
      </c>
      <c r="AC261" s="5">
        <f>SUMPRODUCT(Table13[[#This Row],[SibSp]:[Ones]],$R$4:$AA$4)</f>
        <v>0.11549006892755276</v>
      </c>
      <c r="AD261" s="6">
        <f>(AC261-Table13[[#This Row],[Survived]])^2</f>
        <v>1.3337956020890888E-2</v>
      </c>
      <c r="AE261" s="6"/>
    </row>
    <row r="262" spans="1:31" x14ac:dyDescent="0.2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6">
        <f>Table13[[#This Row],[Age]]/$E$1</f>
        <v>0.375</v>
      </c>
      <c r="J262" s="6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>
        <f>IF(Table13[[#This Row],[Sex]]="male",1,0)</f>
        <v>0</v>
      </c>
      <c r="P262">
        <v>1</v>
      </c>
      <c r="AC262" s="5">
        <f>SUMPRODUCT(Table13[[#This Row],[SibSp]:[Ones]],$R$4:$AA$4)</f>
        <v>0.74005914351188751</v>
      </c>
      <c r="AD262" s="6">
        <f>(AC262-Table13[[#This Row],[Survived]])^2</f>
        <v>6.7569248871773499E-2</v>
      </c>
      <c r="AE262" s="6"/>
    </row>
    <row r="263" spans="1:31" x14ac:dyDescent="0.2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6">
        <f>Table13[[#This Row],[Age]]/$E$1</f>
        <v>0.27500000000000002</v>
      </c>
      <c r="J263" s="6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>
        <f>IF(Table13[[#This Row],[Sex]]="male",1,0)</f>
        <v>0</v>
      </c>
      <c r="P263">
        <v>1</v>
      </c>
      <c r="AC263" s="5">
        <f>SUMPRODUCT(Table13[[#This Row],[SibSp]:[Ones]],$R$4:$AA$4)</f>
        <v>0.77027541310397263</v>
      </c>
      <c r="AD263" s="6">
        <f>(AC263-Table13[[#This Row],[Survived]])^2</f>
        <v>5.2773385824550434E-2</v>
      </c>
      <c r="AE263" s="6"/>
    </row>
    <row r="264" spans="1:31" x14ac:dyDescent="0.2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6">
        <f>Table13[[#This Row],[Age]]/$E$1</f>
        <v>0.45</v>
      </c>
      <c r="J264" s="6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>
        <f>IF(Table13[[#This Row],[Sex]]="male",1,0)</f>
        <v>0</v>
      </c>
      <c r="P264">
        <v>1</v>
      </c>
      <c r="AC264" s="5">
        <f>SUMPRODUCT(Table13[[#This Row],[SibSp]:[Ones]],$R$4:$AA$4)</f>
        <v>1.0174737619815897</v>
      </c>
      <c r="AD264" s="6">
        <f>(AC264-Table13[[#This Row],[Survived]])^2</f>
        <v>3.0533235778924871E-4</v>
      </c>
      <c r="AE264" s="6"/>
    </row>
    <row r="265" spans="1:31" x14ac:dyDescent="0.2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6">
        <f>Table13[[#This Row],[Age]]/$E$1</f>
        <v>0.76249999999999996</v>
      </c>
      <c r="J265" s="6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>
        <f>IF(Table13[[#This Row],[Sex]]="male",1,0)</f>
        <v>1</v>
      </c>
      <c r="P265">
        <v>1</v>
      </c>
      <c r="AC265" s="5">
        <f>SUMPRODUCT(Table13[[#This Row],[SibSp]:[Ones]],$R$4:$AA$4)</f>
        <v>-0.10652492182496986</v>
      </c>
      <c r="AD265" s="6">
        <f>(AC265-Table13[[#This Row],[Survived]])^2</f>
        <v>1.1347558969815942E-2</v>
      </c>
      <c r="AE265" s="6"/>
    </row>
    <row r="266" spans="1:31" x14ac:dyDescent="0.2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6">
        <f>Table13[[#This Row],[Age]]/$E$1</f>
        <v>0.45</v>
      </c>
      <c r="J266" s="6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>
        <f>IF(Table13[[#This Row],[Sex]]="male",1,0)</f>
        <v>0</v>
      </c>
      <c r="P266">
        <v>1</v>
      </c>
      <c r="AC266" s="5">
        <f>SUMPRODUCT(Table13[[#This Row],[SibSp]:[Ones]],$R$4:$AA$4)</f>
        <v>0.73338167618680095</v>
      </c>
      <c r="AD266" s="6">
        <f>(AC266-Table13[[#This Row],[Survived]])^2</f>
        <v>7.1085330592959864E-2</v>
      </c>
      <c r="AE266" s="6"/>
    </row>
    <row r="267" spans="1:31" x14ac:dyDescent="0.2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6">
        <f>Table13[[#This Row],[Age]]/$E$1</f>
        <v>0.38750000000000001</v>
      </c>
      <c r="J267" s="6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>
        <f>IF(Table13[[#This Row],[Sex]]="male",1,0)</f>
        <v>0</v>
      </c>
      <c r="P267">
        <v>1</v>
      </c>
      <c r="AC267" s="5">
        <f>SUMPRODUCT(Table13[[#This Row],[SibSp]:[Ones]],$R$4:$AA$4)</f>
        <v>0.5227949546174383</v>
      </c>
      <c r="AD267" s="6">
        <f>(AC267-Table13[[#This Row],[Survived]])^2</f>
        <v>0.22772465533857278</v>
      </c>
      <c r="AE267" s="6"/>
    </row>
    <row r="268" spans="1:31" x14ac:dyDescent="0.2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6">
        <f>Table13[[#This Row],[Age]]/$E$1</f>
        <v>0.2</v>
      </c>
      <c r="J268" s="6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>
        <f>IF(Table13[[#This Row],[Sex]]="male",1,0)</f>
        <v>0</v>
      </c>
      <c r="P268">
        <v>1</v>
      </c>
      <c r="AC268" s="5">
        <f>SUMPRODUCT(Table13[[#This Row],[SibSp]:[Ones]],$R$4:$AA$4)</f>
        <v>1.1137877371805691</v>
      </c>
      <c r="AD268" s="6">
        <f>(AC268-Table13[[#This Row],[Survived]])^2</f>
        <v>1.2947649132674271E-2</v>
      </c>
      <c r="AE268" s="6"/>
    </row>
    <row r="269" spans="1:31" x14ac:dyDescent="0.2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6">
        <f>Table13[[#This Row],[Age]]/$E$1</f>
        <v>0.56874999999999998</v>
      </c>
      <c r="J269" s="6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>
        <f>IF(Table13[[#This Row],[Sex]]="male",1,0)</f>
        <v>1</v>
      </c>
      <c r="P269">
        <v>1</v>
      </c>
      <c r="AC269" s="5">
        <f>SUMPRODUCT(Table13[[#This Row],[SibSp]:[Ones]],$R$4:$AA$4)</f>
        <v>0.37504663559699419</v>
      </c>
      <c r="AD269" s="6">
        <f>(AC269-Table13[[#This Row],[Survived]])^2</f>
        <v>0.14065997887262455</v>
      </c>
      <c r="AE269" s="6"/>
    </row>
    <row r="270" spans="1:31" x14ac:dyDescent="0.2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6">
        <f>Table13[[#This Row],[Age]]/$E$1</f>
        <v>0.47499999999999998</v>
      </c>
      <c r="J270" s="6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>
        <f>IF(Table13[[#This Row],[Sex]]="male",1,0)</f>
        <v>1</v>
      </c>
      <c r="P270">
        <v>1</v>
      </c>
      <c r="AC270" s="5">
        <f>SUMPRODUCT(Table13[[#This Row],[SibSp]:[Ones]],$R$4:$AA$4)</f>
        <v>0.44418142807720806</v>
      </c>
      <c r="AD270" s="6">
        <f>(AC270-Table13[[#This Row],[Survived]])^2</f>
        <v>0.19729714104870796</v>
      </c>
      <c r="AE270" s="6"/>
    </row>
    <row r="271" spans="1:31" x14ac:dyDescent="0.2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6">
        <f>Table13[[#This Row],[Age]]/$E$1</f>
        <v>0.2</v>
      </c>
      <c r="J271" s="6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>
        <f>IF(Table13[[#This Row],[Sex]]="male",1,0)</f>
        <v>1</v>
      </c>
      <c r="P271">
        <v>1</v>
      </c>
      <c r="AC271" s="5">
        <f>SUMPRODUCT(Table13[[#This Row],[SibSp]:[Ones]],$R$4:$AA$4)</f>
        <v>9.2102459297113359E-2</v>
      </c>
      <c r="AD271" s="6">
        <f>(AC271-Table13[[#This Row],[Survived]])^2</f>
        <v>8.4828630085764228E-3</v>
      </c>
      <c r="AE271" s="6"/>
    </row>
    <row r="272" spans="1:31" x14ac:dyDescent="0.2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6">
        <f>Table13[[#This Row],[Age]]/$E$1</f>
        <v>0.36249999999999999</v>
      </c>
      <c r="J272" s="6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>
        <f>IF(Table13[[#This Row],[Sex]]="male",1,0)</f>
        <v>1</v>
      </c>
      <c r="P272">
        <v>1</v>
      </c>
      <c r="AC272" s="5">
        <f>SUMPRODUCT(Table13[[#This Row],[SibSp]:[Ones]],$R$4:$AA$4)</f>
        <v>0.44329094029051486</v>
      </c>
      <c r="AD272" s="6">
        <f>(AC272-Table13[[#This Row],[Survived]])^2</f>
        <v>0.19650685774364882</v>
      </c>
      <c r="AE272" s="6"/>
    </row>
    <row r="273" spans="1:31" x14ac:dyDescent="0.2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6">
        <f>Table13[[#This Row],[Age]]/$E$1</f>
        <v>0.51249999999999996</v>
      </c>
      <c r="J273" s="6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>
        <f>IF(Table13[[#This Row],[Sex]]="male",1,0)</f>
        <v>0</v>
      </c>
      <c r="P273">
        <v>1</v>
      </c>
      <c r="AC273" s="5">
        <f>SUMPRODUCT(Table13[[#This Row],[SibSp]:[Ones]],$R$4:$AA$4)</f>
        <v>0.9852904848452122</v>
      </c>
      <c r="AD273" s="6">
        <f>(AC273-Table13[[#This Row],[Survived]])^2</f>
        <v>2.1636983608893195E-4</v>
      </c>
      <c r="AE273" s="6"/>
    </row>
    <row r="274" spans="1:31" x14ac:dyDescent="0.2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6">
        <f>Table13[[#This Row],[Age]]/$E$1</f>
        <v>0.5625</v>
      </c>
      <c r="J274" s="6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>
        <f>IF(Table13[[#This Row],[Sex]]="male",1,0)</f>
        <v>1</v>
      </c>
      <c r="P274">
        <v>1</v>
      </c>
      <c r="AC274" s="5">
        <f>SUMPRODUCT(Table13[[#This Row],[SibSp]:[Ones]],$R$4:$AA$4)</f>
        <v>6.2895059228162964E-4</v>
      </c>
      <c r="AD274" s="6">
        <f>(AC274-Table13[[#This Row],[Survived]])^2</f>
        <v>0.99874249439428431</v>
      </c>
      <c r="AE274" s="6"/>
    </row>
    <row r="275" spans="1:31" x14ac:dyDescent="0.2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6">
        <f>Table13[[#This Row],[Age]]/$E$1</f>
        <v>0.5625</v>
      </c>
      <c r="J275" s="6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>
        <f>IF(Table13[[#This Row],[Sex]]="male",1,0)</f>
        <v>1</v>
      </c>
      <c r="P275">
        <v>1</v>
      </c>
      <c r="AC275" s="5">
        <f>SUMPRODUCT(Table13[[#This Row],[SibSp]:[Ones]],$R$4:$AA$4)</f>
        <v>0.38275528668339237</v>
      </c>
      <c r="AD275" s="6">
        <f>(AC275-Table13[[#This Row],[Survived]])^2</f>
        <v>0.14650160948408589</v>
      </c>
      <c r="AE275" s="6"/>
    </row>
    <row r="276" spans="1:31" x14ac:dyDescent="0.2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6">
        <f>Table13[[#This Row],[Age]]/$E$1</f>
        <v>2.5000000000000001E-2</v>
      </c>
      <c r="J276" s="6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>
        <f>IF(Table13[[#This Row],[Sex]]="male",1,0)</f>
        <v>1</v>
      </c>
      <c r="P276">
        <v>1</v>
      </c>
      <c r="AC276" s="5">
        <f>SUMPRODUCT(Table13[[#This Row],[SibSp]:[Ones]],$R$4:$AA$4)</f>
        <v>0.41300865149975186</v>
      </c>
      <c r="AD276" s="6">
        <f>(AC276-Table13[[#This Row],[Survived]])^2</f>
        <v>0.34455884321413977</v>
      </c>
      <c r="AE276" s="6"/>
    </row>
    <row r="277" spans="1:31" x14ac:dyDescent="0.2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6">
        <f>Table13[[#This Row],[Age]]/$E$1</f>
        <v>0.3</v>
      </c>
      <c r="J277" s="6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>
        <f>IF(Table13[[#This Row],[Sex]]="male",1,0)</f>
        <v>0</v>
      </c>
      <c r="P277">
        <v>1</v>
      </c>
      <c r="AC277" s="5">
        <f>SUMPRODUCT(Table13[[#This Row],[SibSp]:[Ones]],$R$4:$AA$4)</f>
        <v>0.84948178332861946</v>
      </c>
      <c r="AD277" s="6">
        <f>(AC277-Table13[[#This Row],[Survived]])^2</f>
        <v>2.2655733549932659E-2</v>
      </c>
      <c r="AE277" s="6"/>
    </row>
    <row r="278" spans="1:31" x14ac:dyDescent="0.2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6">
        <f>Table13[[#This Row],[Age]]/$E$1</f>
        <v>0.35</v>
      </c>
      <c r="J278" s="6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>
        <f>IF(Table13[[#This Row],[Sex]]="male",1,0)</f>
        <v>1</v>
      </c>
      <c r="P278">
        <v>1</v>
      </c>
      <c r="AC278" s="5">
        <f>SUMPRODUCT(Table13[[#This Row],[SibSp]:[Ones]],$R$4:$AA$4)</f>
        <v>0.30152894899042182</v>
      </c>
      <c r="AD278" s="6">
        <f>(AC278-Table13[[#This Row],[Survived]])^2</f>
        <v>9.09197070792684E-2</v>
      </c>
      <c r="AE278" s="6"/>
    </row>
    <row r="279" spans="1:31" x14ac:dyDescent="0.2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6">
        <f>Table13[[#This Row],[Age]]/$E$1</f>
        <v>0.3125</v>
      </c>
      <c r="J279" s="6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>
        <f>IF(Table13[[#This Row],[Sex]]="male",1,0)</f>
        <v>1</v>
      </c>
      <c r="P279">
        <v>1</v>
      </c>
      <c r="AC279" s="5">
        <f>SUMPRODUCT(Table13[[#This Row],[SibSp]:[Ones]],$R$4:$AA$4)</f>
        <v>0.3207331102596922</v>
      </c>
      <c r="AD279" s="6">
        <f>(AC279-Table13[[#This Row],[Survived]])^2</f>
        <v>0.10286972801685587</v>
      </c>
      <c r="AE279" s="6"/>
    </row>
    <row r="280" spans="1:31" x14ac:dyDescent="0.2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6">
        <f>Table13[[#This Row],[Age]]/$E$1</f>
        <v>0.45</v>
      </c>
      <c r="J280" s="6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>
        <f>IF(Table13[[#This Row],[Sex]]="male",1,0)</f>
        <v>1</v>
      </c>
      <c r="P280">
        <v>1</v>
      </c>
      <c r="AC280" s="5">
        <f>SUMPRODUCT(Table13[[#This Row],[SibSp]:[Ones]],$R$4:$AA$4)</f>
        <v>0.25031785227236736</v>
      </c>
      <c r="AD280" s="6">
        <f>(AC280-Table13[[#This Row],[Survived]])^2</f>
        <v>6.2659027166250728E-2</v>
      </c>
      <c r="AE280" s="6"/>
    </row>
    <row r="281" spans="1:31" x14ac:dyDescent="0.2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6">
        <f>Table13[[#This Row],[Age]]/$E$1</f>
        <v>0.3</v>
      </c>
      <c r="J281" s="6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>
        <f>IF(Table13[[#This Row],[Sex]]="male",1,0)</f>
        <v>0</v>
      </c>
      <c r="P281">
        <v>1</v>
      </c>
      <c r="AC281" s="5">
        <f>SUMPRODUCT(Table13[[#This Row],[SibSp]:[Ones]],$R$4:$AA$4)</f>
        <v>0.81019832126388247</v>
      </c>
      <c r="AD281" s="6">
        <f>(AC281-Table13[[#This Row],[Survived]])^2</f>
        <v>3.6024677251048368E-2</v>
      </c>
      <c r="AE281" s="6"/>
    </row>
    <row r="282" spans="1:31" x14ac:dyDescent="0.2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6">
        <f>Table13[[#This Row],[Age]]/$E$1</f>
        <v>0.5</v>
      </c>
      <c r="J282" s="6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>
        <f>IF(Table13[[#This Row],[Sex]]="male",1,0)</f>
        <v>0</v>
      </c>
      <c r="P282">
        <v>1</v>
      </c>
      <c r="AC282" s="5">
        <f>SUMPRODUCT(Table13[[#This Row],[SibSp]:[Ones]],$R$4:$AA$4)</f>
        <v>0.70777612782777366</v>
      </c>
      <c r="AD282" s="6">
        <f>(AC282-Table13[[#This Row],[Survived]])^2</f>
        <v>8.5394791467329687E-2</v>
      </c>
      <c r="AE282" s="6"/>
    </row>
    <row r="283" spans="1:31" x14ac:dyDescent="0.2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6">
        <f>Table13[[#This Row],[Age]]/$E$1</f>
        <v>3.7499999999999999E-2</v>
      </c>
      <c r="J283" s="6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>
        <f>IF(Table13[[#This Row],[Sex]]="male",1,0)</f>
        <v>1</v>
      </c>
      <c r="P283">
        <v>1</v>
      </c>
      <c r="AC283" s="5">
        <f>SUMPRODUCT(Table13[[#This Row],[SibSp]:[Ones]],$R$4:$AA$4)</f>
        <v>0.21384846283116588</v>
      </c>
      <c r="AD283" s="6">
        <f>(AC283-Table13[[#This Row],[Survived]])^2</f>
        <v>0.61803423939292079</v>
      </c>
      <c r="AE283" s="6"/>
    </row>
    <row r="284" spans="1:31" x14ac:dyDescent="0.2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6">
        <f>Table13[[#This Row],[Age]]/$E$1</f>
        <v>0.52500000000000002</v>
      </c>
      <c r="J284" s="6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>
        <f>IF(Table13[[#This Row],[Sex]]="male",1,0)</f>
        <v>1</v>
      </c>
      <c r="P284">
        <v>1</v>
      </c>
      <c r="AC284" s="5">
        <f>SUMPRODUCT(Table13[[#This Row],[SibSp]:[Ones]],$R$4:$AA$4)</f>
        <v>2.1219608219250952E-2</v>
      </c>
      <c r="AD284" s="6">
        <f>(AC284-Table13[[#This Row],[Survived]])^2</f>
        <v>4.5027177297850252E-4</v>
      </c>
      <c r="AE284" s="6"/>
    </row>
    <row r="285" spans="1:31" x14ac:dyDescent="0.2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6">
        <f>Table13[[#This Row],[Age]]/$E$1</f>
        <v>0.28749999999999998</v>
      </c>
      <c r="J285" s="6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>
        <f>IF(Table13[[#This Row],[Sex]]="male",1,0)</f>
        <v>1</v>
      </c>
      <c r="P285">
        <v>1</v>
      </c>
      <c r="AC285" s="5">
        <f>SUMPRODUCT(Table13[[#This Row],[SibSp]:[Ones]],$R$4:$AA$4)</f>
        <v>0.14404393712755825</v>
      </c>
      <c r="AD285" s="6">
        <f>(AC285-Table13[[#This Row],[Survived]])^2</f>
        <v>2.0748655823207954E-2</v>
      </c>
      <c r="AE285" s="6"/>
    </row>
    <row r="286" spans="1:31" x14ac:dyDescent="0.2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6">
        <f>Table13[[#This Row],[Age]]/$E$1</f>
        <v>0.1875</v>
      </c>
      <c r="J286" s="6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>
        <f>IF(Table13[[#This Row],[Sex]]="male",1,0)</f>
        <v>1</v>
      </c>
      <c r="P286">
        <v>1</v>
      </c>
      <c r="AC286" s="5">
        <f>SUMPRODUCT(Table13[[#This Row],[SibSp]:[Ones]],$R$4:$AA$4)</f>
        <v>0.18789155205205288</v>
      </c>
      <c r="AD286" s="6">
        <f>(AC286-Table13[[#This Row],[Survived]])^2</f>
        <v>3.5303235332529298E-2</v>
      </c>
      <c r="AE286" s="6"/>
    </row>
    <row r="287" spans="1:31" x14ac:dyDescent="0.2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6">
        <f>Table13[[#This Row],[Age]]/$E$1</f>
        <v>0.3125</v>
      </c>
      <c r="J287" s="6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>
        <f>IF(Table13[[#This Row],[Sex]]="male",1,0)</f>
        <v>1</v>
      </c>
      <c r="P287">
        <v>1</v>
      </c>
      <c r="AC287" s="5">
        <f>SUMPRODUCT(Table13[[#This Row],[SibSp]:[Ones]],$R$4:$AA$4)</f>
        <v>8.9200607171974422E-2</v>
      </c>
      <c r="AD287" s="6">
        <f>(AC287-Table13[[#This Row],[Survived]])^2</f>
        <v>7.9567483198488952E-3</v>
      </c>
      <c r="AE287" s="6"/>
    </row>
    <row r="288" spans="1:31" x14ac:dyDescent="0.2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6">
        <f>Table13[[#This Row],[Age]]/$E$1</f>
        <v>0.35</v>
      </c>
      <c r="J288" s="6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>
        <f>IF(Table13[[#This Row],[Sex]]="male",1,0)</f>
        <v>1</v>
      </c>
      <c r="P288">
        <v>1</v>
      </c>
      <c r="AC288" s="5">
        <f>SUMPRODUCT(Table13[[#This Row],[SibSp]:[Ones]],$R$4:$AA$4)</f>
        <v>0.11259889377878174</v>
      </c>
      <c r="AD288" s="6">
        <f>(AC288-Table13[[#This Row],[Survived]])^2</f>
        <v>1.2678510880205373E-2</v>
      </c>
      <c r="AE288" s="6"/>
    </row>
    <row r="289" spans="1:31" x14ac:dyDescent="0.2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6">
        <f>Table13[[#This Row],[Age]]/$E$1</f>
        <v>0.27500000000000002</v>
      </c>
      <c r="J289" s="6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>
        <f>IF(Table13[[#This Row],[Sex]]="male",1,0)</f>
        <v>0</v>
      </c>
      <c r="P289">
        <v>1</v>
      </c>
      <c r="AC289" s="5">
        <f>SUMPRODUCT(Table13[[#This Row],[SibSp]:[Ones]],$R$4:$AA$4)</f>
        <v>1.0081864700576131</v>
      </c>
      <c r="AD289" s="6">
        <f>(AC289-Table13[[#This Row],[Survived]])^2</f>
        <v>6.7018292004195537E-5</v>
      </c>
      <c r="AE289" s="6"/>
    </row>
    <row r="290" spans="1:31" x14ac:dyDescent="0.2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6">
        <f>Table13[[#This Row],[Age]]/$E$1</f>
        <v>0.47499999999999998</v>
      </c>
      <c r="J290" s="6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>
        <f>IF(Table13[[#This Row],[Sex]]="male",1,0)</f>
        <v>0</v>
      </c>
      <c r="P290">
        <v>1</v>
      </c>
      <c r="AC290" s="5">
        <f>SUMPRODUCT(Table13[[#This Row],[SibSp]:[Ones]],$R$4:$AA$4)</f>
        <v>0.72057890200728736</v>
      </c>
      <c r="AD290" s="6">
        <f>(AC290-Table13[[#This Row],[Survived]])^2</f>
        <v>0.51923395401802785</v>
      </c>
      <c r="AE290" s="6"/>
    </row>
    <row r="291" spans="1:31" x14ac:dyDescent="0.2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6">
        <f>Table13[[#This Row],[Age]]/$E$1</f>
        <v>0.5</v>
      </c>
      <c r="J291" s="6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>
        <f>IF(Table13[[#This Row],[Sex]]="male",1,0)</f>
        <v>1</v>
      </c>
      <c r="P291">
        <v>1</v>
      </c>
      <c r="AC291" s="5">
        <f>SUMPRODUCT(Table13[[#This Row],[SibSp]:[Ones]],$R$4:$AA$4)</f>
        <v>-5.3424377756659092E-2</v>
      </c>
      <c r="AD291" s="6">
        <f>(AC291-Table13[[#This Row],[Survived]])^2</f>
        <v>2.8541641386862107E-3</v>
      </c>
      <c r="AE291" s="6"/>
    </row>
    <row r="292" spans="1:31" x14ac:dyDescent="0.2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6">
        <f>Table13[[#This Row],[Age]]/$E$1</f>
        <v>0.36249999999999999</v>
      </c>
      <c r="J292" s="6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>
        <f>IF(Table13[[#This Row],[Sex]]="male",1,0)</f>
        <v>1</v>
      </c>
      <c r="P292">
        <v>1</v>
      </c>
      <c r="AC292" s="5">
        <f>SUMPRODUCT(Table13[[#This Row],[SibSp]:[Ones]],$R$4:$AA$4)</f>
        <v>0.32150177851561385</v>
      </c>
      <c r="AD292" s="6">
        <f>(AC292-Table13[[#This Row],[Survived]])^2</f>
        <v>0.10336339358870282</v>
      </c>
      <c r="AE292" s="6"/>
    </row>
    <row r="293" spans="1:31" x14ac:dyDescent="0.2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6">
        <f>Table13[[#This Row],[Age]]/$E$1</f>
        <v>0.5625</v>
      </c>
      <c r="J293" s="6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>
        <f>IF(Table13[[#This Row],[Sex]]="male",1,0)</f>
        <v>0</v>
      </c>
      <c r="P293">
        <v>1</v>
      </c>
      <c r="AC293" s="5">
        <f>SUMPRODUCT(Table13[[#This Row],[SibSp]:[Ones]],$R$4:$AA$4)</f>
        <v>0.54719078332881033</v>
      </c>
      <c r="AD293" s="6">
        <f>(AC293-Table13[[#This Row],[Survived]])^2</f>
        <v>0.29941775335999704</v>
      </c>
      <c r="AE293" s="6"/>
    </row>
    <row r="294" spans="1:31" x14ac:dyDescent="0.2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6">
        <f>Table13[[#This Row],[Age]]/$E$1</f>
        <v>0.4375</v>
      </c>
      <c r="J294" s="6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>
        <f>IF(Table13[[#This Row],[Sex]]="male",1,0)</f>
        <v>1</v>
      </c>
      <c r="P294">
        <v>1</v>
      </c>
      <c r="AC294" s="5">
        <f>SUMPRODUCT(Table13[[#This Row],[SibSp]:[Ones]],$R$4:$AA$4)</f>
        <v>6.2163750398767759E-2</v>
      </c>
      <c r="AD294" s="6">
        <f>(AC294-Table13[[#This Row],[Survived]])^2</f>
        <v>3.8643318636402985E-3</v>
      </c>
      <c r="AE294" s="6"/>
    </row>
    <row r="295" spans="1:31" x14ac:dyDescent="0.2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6">
        <f>Table13[[#This Row],[Age]]/$E$1</f>
        <v>0.375</v>
      </c>
      <c r="J295" s="6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>
        <f>IF(Table13[[#This Row],[Sex]]="male",1,0)</f>
        <v>1</v>
      </c>
      <c r="P295">
        <v>1</v>
      </c>
      <c r="AC295" s="5">
        <f>SUMPRODUCT(Table13[[#This Row],[SibSp]:[Ones]],$R$4:$AA$4)</f>
        <v>9.469026709537165E-2</v>
      </c>
      <c r="AD295" s="6">
        <f>(AC295-Table13[[#This Row],[Survived]])^2</f>
        <v>8.9662466825928232E-3</v>
      </c>
      <c r="AE295" s="6"/>
    </row>
    <row r="296" spans="1:31" x14ac:dyDescent="0.2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6">
        <f>Table13[[#This Row],[Age]]/$E$1</f>
        <v>0.75</v>
      </c>
      <c r="J296" s="6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>
        <f>IF(Table13[[#This Row],[Sex]]="male",1,0)</f>
        <v>0</v>
      </c>
      <c r="P296">
        <v>1</v>
      </c>
      <c r="AC296" s="5">
        <f>SUMPRODUCT(Table13[[#This Row],[SibSp]:[Ones]],$R$4:$AA$4)</f>
        <v>0.79655659739665396</v>
      </c>
      <c r="AD296" s="6">
        <f>(AC296-Table13[[#This Row],[Survived]])^2</f>
        <v>4.1389218062827145E-2</v>
      </c>
      <c r="AE296" s="6"/>
    </row>
    <row r="297" spans="1:31" x14ac:dyDescent="0.2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6">
        <f>Table13[[#This Row],[Age]]/$E$1</f>
        <v>0.3</v>
      </c>
      <c r="J297" s="6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>
        <f>IF(Table13[[#This Row],[Sex]]="male",1,0)</f>
        <v>0</v>
      </c>
      <c r="P297">
        <v>1</v>
      </c>
      <c r="AC297" s="5">
        <f>SUMPRODUCT(Table13[[#This Row],[SibSp]:[Ones]],$R$4:$AA$4)</f>
        <v>1.0802210854885121</v>
      </c>
      <c r="AD297" s="6">
        <f>(AC297-Table13[[#This Row],[Survived]])^2</f>
        <v>6.4354225569551735E-3</v>
      </c>
      <c r="AE297" s="6"/>
    </row>
    <row r="298" spans="1:31" x14ac:dyDescent="0.2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6">
        <f>Table13[[#This Row],[Age]]/$E$1</f>
        <v>0.3125</v>
      </c>
      <c r="J298" s="6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>
        <f>IF(Table13[[#This Row],[Sex]]="male",1,0)</f>
        <v>1</v>
      </c>
      <c r="P298">
        <v>1</v>
      </c>
      <c r="AC298" s="5">
        <f>SUMPRODUCT(Table13[[#This Row],[SibSp]:[Ones]],$R$4:$AA$4)</f>
        <v>0.53117262803101295</v>
      </c>
      <c r="AD298" s="6">
        <f>(AC298-Table13[[#This Row],[Survived]])^2</f>
        <v>0.21979910470734695</v>
      </c>
      <c r="AE298" s="6"/>
    </row>
    <row r="299" spans="1:31" x14ac:dyDescent="0.2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6">
        <f>Table13[[#This Row],[Age]]/$E$1</f>
        <v>0.22500000000000001</v>
      </c>
      <c r="J299" s="6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>
        <f>IF(Table13[[#This Row],[Sex]]="male",1,0)</f>
        <v>1</v>
      </c>
      <c r="P299">
        <v>1</v>
      </c>
      <c r="AC299" s="5">
        <f>SUMPRODUCT(Table13[[#This Row],[SibSp]:[Ones]],$R$4:$AA$4)</f>
        <v>0.11454248279417545</v>
      </c>
      <c r="AD299" s="6">
        <f>(AC299-Table13[[#This Row],[Survived]])^2</f>
        <v>1.3119980364653979E-2</v>
      </c>
      <c r="AE299" s="6"/>
    </row>
    <row r="300" spans="1:31" x14ac:dyDescent="0.2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6">
        <f>Table13[[#This Row],[Age]]/$E$1</f>
        <v>0.23749999999999999</v>
      </c>
      <c r="J300" s="6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>
        <f>IF(Table13[[#This Row],[Sex]]="male",1,0)</f>
        <v>1</v>
      </c>
      <c r="P300">
        <v>1</v>
      </c>
      <c r="AC300" s="5">
        <f>SUMPRODUCT(Table13[[#This Row],[SibSp]:[Ones]],$R$4:$AA$4)</f>
        <v>0.16706501492595838</v>
      </c>
      <c r="AD300" s="6">
        <f>(AC300-Table13[[#This Row],[Survived]])^2</f>
        <v>2.7910719212210694E-2</v>
      </c>
      <c r="AE300" s="6"/>
    </row>
    <row r="301" spans="1:31" x14ac:dyDescent="0.2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6">
        <f>Table13[[#This Row],[Age]]/$E$1</f>
        <v>0.27500000000000002</v>
      </c>
      <c r="J301" s="6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>
        <f>IF(Table13[[#This Row],[Sex]]="male",1,0)</f>
        <v>1</v>
      </c>
      <c r="P301">
        <v>1</v>
      </c>
      <c r="AC301" s="5">
        <f>SUMPRODUCT(Table13[[#This Row],[SibSp]:[Ones]],$R$4:$AA$4)</f>
        <v>0.6240293573237512</v>
      </c>
      <c r="AD301" s="6">
        <f>(AC301-Table13[[#This Row],[Survived]])^2</f>
        <v>0.38941263880189397</v>
      </c>
      <c r="AE301" s="6"/>
    </row>
    <row r="302" spans="1:31" x14ac:dyDescent="0.2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6">
        <f>Table13[[#This Row],[Age]]/$E$1</f>
        <v>3.7499999999999999E-2</v>
      </c>
      <c r="J302" s="6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>
        <f>IF(Table13[[#This Row],[Sex]]="male",1,0)</f>
        <v>0</v>
      </c>
      <c r="P302">
        <v>1</v>
      </c>
      <c r="AC302" s="5">
        <f>SUMPRODUCT(Table13[[#This Row],[SibSp]:[Ones]],$R$4:$AA$4)</f>
        <v>0.59269862471188084</v>
      </c>
      <c r="AD302" s="6">
        <f>(AC302-Table13[[#This Row],[Survived]])^2</f>
        <v>0.35129165973535498</v>
      </c>
      <c r="AE302" s="6"/>
    </row>
    <row r="303" spans="1:31" x14ac:dyDescent="0.2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6">
        <f>Table13[[#This Row],[Age]]/$E$1</f>
        <v>0.27500000000000002</v>
      </c>
      <c r="J303" s="6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>
        <f>IF(Table13[[#This Row],[Sex]]="male",1,0)</f>
        <v>0</v>
      </c>
      <c r="P303">
        <v>1</v>
      </c>
      <c r="AC303" s="5">
        <f>SUMPRODUCT(Table13[[#This Row],[SibSp]:[Ones]],$R$4:$AA$4)</f>
        <v>0.62896518772785959</v>
      </c>
      <c r="AD303" s="6">
        <f>(AC303-Table13[[#This Row],[Survived]])^2</f>
        <v>0.13766683191782247</v>
      </c>
      <c r="AE303" s="6"/>
    </row>
    <row r="304" spans="1:31" x14ac:dyDescent="0.2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6">
        <f>Table13[[#This Row],[Age]]/$E$1</f>
        <v>0.33750000000000002</v>
      </c>
      <c r="J304" s="6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>
        <f>IF(Table13[[#This Row],[Sex]]="male",1,0)</f>
        <v>1</v>
      </c>
      <c r="P304">
        <v>1</v>
      </c>
      <c r="AC304" s="5">
        <f>SUMPRODUCT(Table13[[#This Row],[SibSp]:[Ones]],$R$4:$AA$4)</f>
        <v>0.57351891502388641</v>
      </c>
      <c r="AD304" s="6">
        <f>(AC304-Table13[[#This Row],[Survived]])^2</f>
        <v>0.32892394589017582</v>
      </c>
      <c r="AE304" s="6"/>
    </row>
    <row r="305" spans="1:31" x14ac:dyDescent="0.2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6">
        <f>Table13[[#This Row],[Age]]/$E$1</f>
        <v>0.25</v>
      </c>
      <c r="J305" s="6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>
        <f>IF(Table13[[#This Row],[Sex]]="male",1,0)</f>
        <v>1</v>
      </c>
      <c r="P305">
        <v>1</v>
      </c>
      <c r="AC305" s="5">
        <f>SUMPRODUCT(Table13[[#This Row],[SibSp]:[Ones]],$R$4:$AA$4)</f>
        <v>0.21425019042315235</v>
      </c>
      <c r="AD305" s="6">
        <f>(AC305-Table13[[#This Row],[Survived]])^2</f>
        <v>4.5903144096357047E-2</v>
      </c>
      <c r="AE305" s="6"/>
    </row>
    <row r="306" spans="1:31" x14ac:dyDescent="0.2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6">
        <f>Table13[[#This Row],[Age]]/$E$1</f>
        <v>0.23749999999999999</v>
      </c>
      <c r="J306" s="6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>
        <f>IF(Table13[[#This Row],[Sex]]="male",1,0)</f>
        <v>1</v>
      </c>
      <c r="P306">
        <v>1</v>
      </c>
      <c r="AC306" s="5">
        <f>SUMPRODUCT(Table13[[#This Row],[SibSp]:[Ones]],$R$4:$AA$4)</f>
        <v>0.16641169350710749</v>
      </c>
      <c r="AD306" s="6">
        <f>(AC306-Table13[[#This Row],[Survived]])^2</f>
        <v>2.7692851735903481E-2</v>
      </c>
      <c r="AE306" s="6"/>
    </row>
    <row r="307" spans="1:31" x14ac:dyDescent="0.2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6">
        <f>Table13[[#This Row],[Age]]/$E$1</f>
        <v>0.52500000000000002</v>
      </c>
      <c r="J307" s="6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>
        <f>IF(Table13[[#This Row],[Sex]]="male",1,0)</f>
        <v>0</v>
      </c>
      <c r="P307">
        <v>1</v>
      </c>
      <c r="AC307" s="5">
        <f>SUMPRODUCT(Table13[[#This Row],[SibSp]:[Ones]],$R$4:$AA$4)</f>
        <v>0.98995508487677841</v>
      </c>
      <c r="AD307" s="6">
        <f>(AC307-Table13[[#This Row],[Survived]])^2</f>
        <v>1.0090031983272576E-4</v>
      </c>
      <c r="AE307" s="6"/>
    </row>
    <row r="308" spans="1:31" x14ac:dyDescent="0.2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6">
        <f>Table13[[#This Row],[Age]]/$E$1</f>
        <v>1.2500000000000001E-2</v>
      </c>
      <c r="J308" s="6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>
        <f>IF(Table13[[#This Row],[Sex]]="male",1,0)</f>
        <v>0</v>
      </c>
      <c r="P308">
        <v>1</v>
      </c>
      <c r="AC308" s="5">
        <f>SUMPRODUCT(Table13[[#This Row],[SibSp]:[Ones]],$R$4:$AA$4)</f>
        <v>0.81661908655567417</v>
      </c>
      <c r="AD308" s="6">
        <f>(AC308-Table13[[#This Row],[Survived]])^2</f>
        <v>3.3628559415675323E-2</v>
      </c>
      <c r="AE308" s="6"/>
    </row>
    <row r="309" spans="1:31" x14ac:dyDescent="0.2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6">
        <f>Table13[[#This Row],[Age]]/$E$1</f>
        <v>0.4</v>
      </c>
      <c r="J309" s="6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>
        <f>IF(Table13[[#This Row],[Sex]]="male",1,0)</f>
        <v>1</v>
      </c>
      <c r="P309">
        <v>1</v>
      </c>
      <c r="AC309" s="5">
        <f>SUMPRODUCT(Table13[[#This Row],[SibSp]:[Ones]],$R$4:$AA$4)</f>
        <v>8.3552515240831071E-2</v>
      </c>
      <c r="AD309" s="6">
        <f>(AC309-Table13[[#This Row],[Survived]])^2</f>
        <v>6.981022803069308E-3</v>
      </c>
      <c r="AE309" s="6"/>
    </row>
    <row r="310" spans="1:31" x14ac:dyDescent="0.2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6">
        <f>Table13[[#This Row],[Age]]/$E$1</f>
        <v>0.4375</v>
      </c>
      <c r="J310" s="6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>
        <f>IF(Table13[[#This Row],[Sex]]="male",1,0)</f>
        <v>0</v>
      </c>
      <c r="P310">
        <v>1</v>
      </c>
      <c r="AC310" s="5">
        <f>SUMPRODUCT(Table13[[#This Row],[SibSp]:[Ones]],$R$4:$AA$4)</f>
        <v>0.88279498467903528</v>
      </c>
      <c r="AD310" s="6">
        <f>(AC310-Table13[[#This Row],[Survived]])^2</f>
        <v>1.3737015616387575E-2</v>
      </c>
      <c r="AE310" s="6"/>
    </row>
    <row r="311" spans="1:31" x14ac:dyDescent="0.2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6">
        <f>Table13[[#This Row],[Age]]/$E$1</f>
        <v>0.22500000000000001</v>
      </c>
      <c r="J311" s="6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>
        <f>IF(Table13[[#This Row],[Sex]]="male",1,0)</f>
        <v>1</v>
      </c>
      <c r="P311">
        <v>1</v>
      </c>
      <c r="AC311" s="5">
        <f>SUMPRODUCT(Table13[[#This Row],[SibSp]:[Ones]],$R$4:$AA$4)</f>
        <v>0.40093672532429492</v>
      </c>
      <c r="AD311" s="6">
        <f>(AC311-Table13[[#This Row],[Survived]])^2</f>
        <v>0.16075025771376911</v>
      </c>
      <c r="AE311" s="6"/>
    </row>
    <row r="312" spans="1:31" x14ac:dyDescent="0.2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6">
        <f>Table13[[#This Row],[Age]]/$E$1</f>
        <v>1.2500000000000001E-2</v>
      </c>
      <c r="J312" s="6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>
        <f>IF(Table13[[#This Row],[Sex]]="male",1,0)</f>
        <v>1</v>
      </c>
      <c r="P312">
        <v>1</v>
      </c>
      <c r="AC312" s="5">
        <f>SUMPRODUCT(Table13[[#This Row],[SibSp]:[Ones]],$R$4:$AA$4)</f>
        <v>1.5042495222186036E-2</v>
      </c>
      <c r="AD312" s="6">
        <f>(AC312-Table13[[#This Row],[Survived]])^2</f>
        <v>2.2627666250948973E-4</v>
      </c>
      <c r="AE312" s="6"/>
    </row>
    <row r="313" spans="1:31" x14ac:dyDescent="0.2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6">
        <f>Table13[[#This Row],[Age]]/$E$1</f>
        <v>0.45</v>
      </c>
      <c r="J313" s="6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>
        <f>IF(Table13[[#This Row],[Sex]]="male",1,0)</f>
        <v>0</v>
      </c>
      <c r="P313">
        <v>1</v>
      </c>
      <c r="AC313" s="5">
        <f>SUMPRODUCT(Table13[[#This Row],[SibSp]:[Ones]],$R$4:$AA$4)</f>
        <v>0.73338167618680095</v>
      </c>
      <c r="AD313" s="6">
        <f>(AC313-Table13[[#This Row],[Survived]])^2</f>
        <v>7.1085330592959864E-2</v>
      </c>
      <c r="AE313" s="6"/>
    </row>
    <row r="314" spans="1:31" x14ac:dyDescent="0.2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6">
        <f>Table13[[#This Row],[Age]]/$E$1</f>
        <v>0.21249999999999999</v>
      </c>
      <c r="J314" s="6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>
        <f>IF(Table13[[#This Row],[Sex]]="male",1,0)</f>
        <v>0</v>
      </c>
      <c r="P314">
        <v>1</v>
      </c>
      <c r="AC314" s="5">
        <f>SUMPRODUCT(Table13[[#This Row],[SibSp]:[Ones]],$R$4:$AA$4)</f>
        <v>0.9195345660279628</v>
      </c>
      <c r="AD314" s="6">
        <f>(AC314-Table13[[#This Row],[Survived]])^2</f>
        <v>6.4746860643082787E-3</v>
      </c>
      <c r="AE314" s="6"/>
    </row>
    <row r="315" spans="1:31" x14ac:dyDescent="0.2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6">
        <f>Table13[[#This Row],[Age]]/$E$1</f>
        <v>0.45</v>
      </c>
      <c r="J315" s="6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>
        <f>IF(Table13[[#This Row],[Sex]]="male",1,0)</f>
        <v>1</v>
      </c>
      <c r="P315">
        <v>1</v>
      </c>
      <c r="AC315" s="5">
        <f>SUMPRODUCT(Table13[[#This Row],[SibSp]:[Ones]],$R$4:$AA$4)</f>
        <v>0.38295324574862694</v>
      </c>
      <c r="AD315" s="6">
        <f>(AC315-Table13[[#This Row],[Survived]])^2</f>
        <v>0.38074669693215446</v>
      </c>
      <c r="AE315" s="6"/>
    </row>
    <row r="316" spans="1:31" x14ac:dyDescent="0.2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6">
        <f>Table13[[#This Row],[Age]]/$E$1</f>
        <v>0.26250000000000001</v>
      </c>
      <c r="J316" s="6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>
        <f>IF(Table13[[#This Row],[Sex]]="male",1,0)</f>
        <v>1</v>
      </c>
      <c r="P316">
        <v>1</v>
      </c>
      <c r="AC316" s="5">
        <f>SUMPRODUCT(Table13[[#This Row],[SibSp]:[Ones]],$R$4:$AA$4)</f>
        <v>0.15365904512376394</v>
      </c>
      <c r="AD316" s="6">
        <f>(AC316-Table13[[#This Row],[Survived]])^2</f>
        <v>0.71629301190081907</v>
      </c>
      <c r="AE316" s="6"/>
    </row>
    <row r="317" spans="1:31" x14ac:dyDescent="0.2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6">
        <f>Table13[[#This Row],[Age]]/$E$1</f>
        <v>0.35</v>
      </c>
      <c r="J317" s="6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>
        <f>IF(Table13[[#This Row],[Sex]]="male",1,0)</f>
        <v>1</v>
      </c>
      <c r="P317">
        <v>1</v>
      </c>
      <c r="AC317" s="5">
        <f>SUMPRODUCT(Table13[[#This Row],[SibSp]:[Ones]],$R$4:$AA$4)</f>
        <v>-7.1128592078739672E-4</v>
      </c>
      <c r="AD317" s="6">
        <f>(AC317-Table13[[#This Row],[Survived]])^2</f>
        <v>5.0592766111037482E-7</v>
      </c>
      <c r="AE317" s="6"/>
    </row>
    <row r="318" spans="1:31" x14ac:dyDescent="0.2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6">
        <f>Table13[[#This Row],[Age]]/$E$1</f>
        <v>0.28749999999999998</v>
      </c>
      <c r="J318" s="6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>
        <f>IF(Table13[[#This Row],[Sex]]="male",1,0)</f>
        <v>0</v>
      </c>
      <c r="P318">
        <v>1</v>
      </c>
      <c r="AC318" s="5">
        <f>SUMPRODUCT(Table13[[#This Row],[SibSp]:[Ones]],$R$4:$AA$4)</f>
        <v>1.0419738565766057</v>
      </c>
      <c r="AD318" s="6">
        <f>(AC318-Table13[[#This Row],[Survived]])^2</f>
        <v>1.7618046359134643E-3</v>
      </c>
      <c r="AE318" s="6"/>
    </row>
    <row r="319" spans="1:31" x14ac:dyDescent="0.2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6">
        <f>Table13[[#This Row],[Age]]/$E$1</f>
        <v>0.3</v>
      </c>
      <c r="J319" s="6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>
        <f>IF(Table13[[#This Row],[Sex]]="male",1,0)</f>
        <v>0</v>
      </c>
      <c r="P319">
        <v>1</v>
      </c>
      <c r="AC319" s="5">
        <f>SUMPRODUCT(Table13[[#This Row],[SibSp]:[Ones]],$R$4:$AA$4)</f>
        <v>0.6044701131319834</v>
      </c>
      <c r="AD319" s="6">
        <f>(AC319-Table13[[#This Row],[Survived]])^2</f>
        <v>0.15644389140582601</v>
      </c>
      <c r="AE319" s="6"/>
    </row>
    <row r="320" spans="1:31" x14ac:dyDescent="0.2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6">
        <f>Table13[[#This Row],[Age]]/$E$1</f>
        <v>0.27500000000000002</v>
      </c>
      <c r="J320" s="6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>
        <f>IF(Table13[[#This Row],[Sex]]="male",1,0)</f>
        <v>1</v>
      </c>
      <c r="P320">
        <v>1</v>
      </c>
      <c r="AC320" s="5">
        <f>SUMPRODUCT(Table13[[#This Row],[SibSp]:[Ones]],$R$4:$AA$4)</f>
        <v>0.14725765803400714</v>
      </c>
      <c r="AD320" s="6">
        <f>(AC320-Table13[[#This Row],[Survived]])^2</f>
        <v>2.1684817849660587E-2</v>
      </c>
      <c r="AE320" s="6"/>
    </row>
    <row r="321" spans="1:31" x14ac:dyDescent="0.2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6">
        <f>Table13[[#This Row],[Age]]/$E$1</f>
        <v>0.38750000000000001</v>
      </c>
      <c r="J321" s="6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>
        <f>IF(Table13[[#This Row],[Sex]]="male",1,0)</f>
        <v>0</v>
      </c>
      <c r="P321">
        <v>1</v>
      </c>
      <c r="AC321" s="5">
        <f>SUMPRODUCT(Table13[[#This Row],[SibSp]:[Ones]],$R$4:$AA$4)</f>
        <v>0.57284910487275964</v>
      </c>
      <c r="AD321" s="6">
        <f>(AC321-Table13[[#This Row],[Survived]])^2</f>
        <v>0.32815609695352199</v>
      </c>
      <c r="AE321" s="6"/>
    </row>
    <row r="322" spans="1:31" x14ac:dyDescent="0.2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6">
        <f>Table13[[#This Row],[Age]]/$E$1</f>
        <v>0.57499999999999996</v>
      </c>
      <c r="J322" s="6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>
        <f>IF(Table13[[#This Row],[Sex]]="male",1,0)</f>
        <v>1</v>
      </c>
      <c r="P322">
        <v>1</v>
      </c>
      <c r="AC322" s="5">
        <f>SUMPRODUCT(Table13[[#This Row],[SibSp]:[Ones]],$R$4:$AA$4)</f>
        <v>0.200209234484024</v>
      </c>
      <c r="AD322" s="6">
        <f>(AC322-Table13[[#This Row],[Survived]])^2</f>
        <v>4.0083737572678906E-2</v>
      </c>
      <c r="AE322" s="6"/>
    </row>
    <row r="323" spans="1:31" x14ac:dyDescent="0.2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6">
        <f>Table13[[#This Row],[Age]]/$E$1</f>
        <v>0.28749999999999998</v>
      </c>
      <c r="J323" s="6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>
        <f>IF(Table13[[#This Row],[Sex]]="male",1,0)</f>
        <v>1</v>
      </c>
      <c r="P323">
        <v>1</v>
      </c>
      <c r="AC323" s="5">
        <f>SUMPRODUCT(Table13[[#This Row],[SibSp]:[Ones]],$R$4:$AA$4)</f>
        <v>0.32937115901898339</v>
      </c>
      <c r="AD323" s="6">
        <f>(AC323-Table13[[#This Row],[Survived]])^2</f>
        <v>0.10848536039350845</v>
      </c>
      <c r="AE323" s="6"/>
    </row>
    <row r="324" spans="1:31" x14ac:dyDescent="0.2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6">
        <f>Table13[[#This Row],[Age]]/$E$1</f>
        <v>0.35</v>
      </c>
      <c r="J324" s="6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>
        <f>IF(Table13[[#This Row],[Sex]]="male",1,0)</f>
        <v>0</v>
      </c>
      <c r="P324">
        <v>1</v>
      </c>
      <c r="AC324" s="5">
        <f>SUMPRODUCT(Table13[[#This Row],[SibSp]:[Ones]],$R$4:$AA$4)</f>
        <v>0.78405674748279686</v>
      </c>
      <c r="AD324" s="6">
        <f>(AC324-Table13[[#This Row],[Survived]])^2</f>
        <v>4.6631488307708559E-2</v>
      </c>
      <c r="AE324" s="6"/>
    </row>
    <row r="325" spans="1:31" x14ac:dyDescent="0.2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6">
        <f>Table13[[#This Row],[Age]]/$E$1</f>
        <v>0.48749999999999999</v>
      </c>
      <c r="J325" s="6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>
        <f>IF(Table13[[#This Row],[Sex]]="male",1,0)</f>
        <v>1</v>
      </c>
      <c r="P325">
        <v>1</v>
      </c>
      <c r="AC325" s="5">
        <f>SUMPRODUCT(Table13[[#This Row],[SibSp]:[Ones]],$R$4:$AA$4)</f>
        <v>3.8742805612533515E-2</v>
      </c>
      <c r="AD325" s="6">
        <f>(AC325-Table13[[#This Row],[Survived]])^2</f>
        <v>0.92401539376166353</v>
      </c>
      <c r="AE325" s="6"/>
    </row>
    <row r="326" spans="1:31" x14ac:dyDescent="0.2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6">
        <f>Table13[[#This Row],[Age]]/$E$1</f>
        <v>0.32500000000000001</v>
      </c>
      <c r="J326" s="6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>
        <f>IF(Table13[[#This Row],[Sex]]="male",1,0)</f>
        <v>1</v>
      </c>
      <c r="P326">
        <v>1</v>
      </c>
      <c r="AC326" s="5">
        <f>SUMPRODUCT(Table13[[#This Row],[SibSp]:[Ones]],$R$4:$AA$4)</f>
        <v>0.12225530529766082</v>
      </c>
      <c r="AD326" s="6">
        <f>(AC326-Table13[[#This Row],[Survived]])^2</f>
        <v>1.4946359673424253E-2</v>
      </c>
      <c r="AE326" s="6"/>
    </row>
    <row r="327" spans="1:31" x14ac:dyDescent="0.2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6">
        <f>Table13[[#This Row],[Age]]/$E$1</f>
        <v>0.26250000000000001</v>
      </c>
      <c r="J327" s="6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>
        <f>IF(Table13[[#This Row],[Sex]]="male",1,0)</f>
        <v>0</v>
      </c>
      <c r="P327">
        <v>1</v>
      </c>
      <c r="AC327" s="5">
        <f>SUMPRODUCT(Table13[[#This Row],[SibSp]:[Ones]],$R$4:$AA$4)</f>
        <v>0.58618313512810927</v>
      </c>
      <c r="AD327" s="6">
        <f>(AC327-Table13[[#This Row],[Survived]])^2</f>
        <v>0.34361066790861922</v>
      </c>
      <c r="AE327" s="6"/>
    </row>
    <row r="328" spans="1:31" x14ac:dyDescent="0.2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6">
        <f>Table13[[#This Row],[Age]]/$E$1</f>
        <v>0.35</v>
      </c>
      <c r="J328" s="6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>
        <f>IF(Table13[[#This Row],[Sex]]="male",1,0)</f>
        <v>1</v>
      </c>
      <c r="P328">
        <v>1</v>
      </c>
      <c r="AC328" s="5">
        <f>SUMPRODUCT(Table13[[#This Row],[SibSp]:[Ones]],$R$4:$AA$4)</f>
        <v>6.7677994238251604E-2</v>
      </c>
      <c r="AD328" s="6">
        <f>(AC328-Table13[[#This Row],[Survived]])^2</f>
        <v>4.5803109041128174E-3</v>
      </c>
      <c r="AE328" s="6"/>
    </row>
    <row r="329" spans="1:31" x14ac:dyDescent="0.2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6">
        <f>Table13[[#This Row],[Age]]/$E$1</f>
        <v>0.25</v>
      </c>
      <c r="J329" s="6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>
        <f>IF(Table13[[#This Row],[Sex]]="male",1,0)</f>
        <v>0</v>
      </c>
      <c r="P329">
        <v>1</v>
      </c>
      <c r="AC329" s="5">
        <f>SUMPRODUCT(Table13[[#This Row],[SibSp]:[Ones]],$R$4:$AA$4)</f>
        <v>0.645113948108334</v>
      </c>
      <c r="AD329" s="6">
        <f>(AC329-Table13[[#This Row],[Survived]])^2</f>
        <v>0.41617200604392224</v>
      </c>
      <c r="AE329" s="6"/>
    </row>
    <row r="330" spans="1:31" x14ac:dyDescent="0.2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6">
        <f>Table13[[#This Row],[Age]]/$E$1</f>
        <v>0.42499999999999999</v>
      </c>
      <c r="J330" s="6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>
        <f>IF(Table13[[#This Row],[Sex]]="male",1,0)</f>
        <v>1</v>
      </c>
      <c r="P330">
        <v>1</v>
      </c>
      <c r="AC330" s="5">
        <f>SUMPRODUCT(Table13[[#This Row],[SibSp]:[Ones]],$R$4:$AA$4)</f>
        <v>0.21775532345031556</v>
      </c>
      <c r="AD330" s="6">
        <f>(AC330-Table13[[#This Row],[Survived]])^2</f>
        <v>4.7417380890951551E-2</v>
      </c>
      <c r="AE330" s="6"/>
    </row>
    <row r="331" spans="1:31" x14ac:dyDescent="0.2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6">
        <f>Table13[[#This Row],[Age]]/$E$1</f>
        <v>0.63749999999999996</v>
      </c>
      <c r="J331" s="6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>
        <f>IF(Table13[[#This Row],[Sex]]="male",1,0)</f>
        <v>1</v>
      </c>
      <c r="P331">
        <v>1</v>
      </c>
      <c r="AC331" s="5">
        <f>SUMPRODUCT(Table13[[#This Row],[SibSp]:[Ones]],$R$4:$AA$4)</f>
        <v>-3.849309818002955E-2</v>
      </c>
      <c r="AD331" s="6">
        <f>(AC331-Table13[[#This Row],[Survived]])^2</f>
        <v>1.4817186074973943E-3</v>
      </c>
      <c r="AE331" s="6"/>
    </row>
    <row r="332" spans="1:31" x14ac:dyDescent="0.2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6">
        <f>Table13[[#This Row],[Age]]/$E$1</f>
        <v>3.7499999999999999E-2</v>
      </c>
      <c r="J332" s="6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>
        <f>IF(Table13[[#This Row],[Sex]]="male",1,0)</f>
        <v>1</v>
      </c>
      <c r="P332">
        <v>1</v>
      </c>
      <c r="AC332" s="5">
        <f>SUMPRODUCT(Table13[[#This Row],[SibSp]:[Ones]],$R$4:$AA$4)</f>
        <v>0.39998717162884734</v>
      </c>
      <c r="AD332" s="6">
        <f>(AC332-Table13[[#This Row],[Survived]])^2</f>
        <v>0.36001539420995032</v>
      </c>
      <c r="AE332" s="6"/>
    </row>
    <row r="333" spans="1:31" x14ac:dyDescent="0.2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6">
        <f>Table13[[#This Row],[Age]]/$E$1</f>
        <v>0.26250000000000001</v>
      </c>
      <c r="J333" s="6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>
        <f>IF(Table13[[#This Row],[Sex]]="male",1,0)</f>
        <v>1</v>
      </c>
      <c r="P333">
        <v>1</v>
      </c>
      <c r="AC333" s="5">
        <f>SUMPRODUCT(Table13[[#This Row],[SibSp]:[Ones]],$R$4:$AA$4)</f>
        <v>0.1536089193275938</v>
      </c>
      <c r="AD333" s="6">
        <f>(AC333-Table13[[#This Row],[Survived]])^2</f>
        <v>2.3595700096991218E-2</v>
      </c>
      <c r="AE333" s="6"/>
    </row>
    <row r="334" spans="1:31" x14ac:dyDescent="0.2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6">
        <f>Table13[[#This Row],[Age]]/$E$1</f>
        <v>0.41249999999999998</v>
      </c>
      <c r="J334" s="6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>
        <f>IF(Table13[[#This Row],[Sex]]="male",1,0)</f>
        <v>0</v>
      </c>
      <c r="P334">
        <v>1</v>
      </c>
      <c r="AC334" s="5">
        <f>SUMPRODUCT(Table13[[#This Row],[SibSp]:[Ones]],$R$4:$AA$4)</f>
        <v>0.87631826307362459</v>
      </c>
      <c r="AD334" s="6">
        <f>(AC334-Table13[[#This Row],[Survived]])^2</f>
        <v>1.5297172049125134E-2</v>
      </c>
      <c r="AE334" s="6"/>
    </row>
    <row r="335" spans="1:31" x14ac:dyDescent="0.2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6">
        <f>Table13[[#This Row],[Age]]/$E$1</f>
        <v>0.55000000000000004</v>
      </c>
      <c r="J335" s="6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>
        <f>IF(Table13[[#This Row],[Sex]]="male",1,0)</f>
        <v>1</v>
      </c>
      <c r="P335">
        <v>1</v>
      </c>
      <c r="AC335" s="5">
        <f>SUMPRODUCT(Table13[[#This Row],[SibSp]:[Ones]],$R$4:$AA$4)</f>
        <v>6.7358701637495466E-3</v>
      </c>
      <c r="AD335" s="6">
        <f>(AC335-Table13[[#This Row],[Survived]])^2</f>
        <v>0.98657363161936384</v>
      </c>
      <c r="AE335" s="6"/>
    </row>
    <row r="336" spans="1:31" x14ac:dyDescent="0.2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6">
        <f>Table13[[#This Row],[Age]]/$E$1</f>
        <v>0.42499999999999999</v>
      </c>
      <c r="J336" s="6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>
        <f>IF(Table13[[#This Row],[Sex]]="male",1,0)</f>
        <v>0</v>
      </c>
      <c r="P336">
        <v>1</v>
      </c>
      <c r="AC336" s="5">
        <f>SUMPRODUCT(Table13[[#This Row],[SibSp]:[Ones]],$R$4:$AA$4)</f>
        <v>0.69579504310860318</v>
      </c>
      <c r="AD336" s="6">
        <f>(AC336-Table13[[#This Row],[Survived]])^2</f>
        <v>9.2540655797296589E-2</v>
      </c>
      <c r="AE336" s="6"/>
    </row>
    <row r="337" spans="1:31" x14ac:dyDescent="0.2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6">
        <f>Table13[[#This Row],[Age]]/$E$1</f>
        <v>0.22500000000000001</v>
      </c>
      <c r="J337" s="6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>
        <f>IF(Table13[[#This Row],[Sex]]="male",1,0)</f>
        <v>0</v>
      </c>
      <c r="P337">
        <v>1</v>
      </c>
      <c r="AC337" s="5">
        <f>SUMPRODUCT(Table13[[#This Row],[SibSp]:[Ones]],$R$4:$AA$4)</f>
        <v>0.8207527634559264</v>
      </c>
      <c r="AD337" s="6">
        <f>(AC337-Table13[[#This Row],[Survived]])^2</f>
        <v>3.2129571808687071E-2</v>
      </c>
      <c r="AE337" s="6"/>
    </row>
    <row r="338" spans="1:31" x14ac:dyDescent="0.2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6">
        <f>Table13[[#This Row],[Age]]/$E$1</f>
        <v>0.375</v>
      </c>
      <c r="J338" s="6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>
        <f>IF(Table13[[#This Row],[Sex]]="male",1,0)</f>
        <v>1</v>
      </c>
      <c r="P338">
        <v>1</v>
      </c>
      <c r="AC338" s="5">
        <f>SUMPRODUCT(Table13[[#This Row],[SibSp]:[Ones]],$R$4:$AA$4)</f>
        <v>0.28872617481090818</v>
      </c>
      <c r="AD338" s="6">
        <f>(AC338-Table13[[#This Row],[Survived]])^2</f>
        <v>8.336280402093911E-2</v>
      </c>
      <c r="AE338" s="6"/>
    </row>
    <row r="339" spans="1:31" x14ac:dyDescent="0.2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6">
        <f>Table13[[#This Row],[Age]]/$E$1</f>
        <v>0.125</v>
      </c>
      <c r="J339" s="6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>
        <f>IF(Table13[[#This Row],[Sex]]="male",1,0)</f>
        <v>0</v>
      </c>
      <c r="P339">
        <v>1</v>
      </c>
      <c r="AC339" s="5">
        <f>SUMPRODUCT(Table13[[#This Row],[SibSp]:[Ones]],$R$4:$AA$4)</f>
        <v>0.70152706870484693</v>
      </c>
      <c r="AD339" s="6">
        <f>(AC339-Table13[[#This Row],[Survived]])^2</f>
        <v>0.49214022812561503</v>
      </c>
      <c r="AE339" s="6"/>
    </row>
    <row r="340" spans="1:31" x14ac:dyDescent="0.2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6">
        <f>Table13[[#This Row],[Age]]/$E$1</f>
        <v>0.26250000000000001</v>
      </c>
      <c r="J340" s="6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>
        <f>IF(Table13[[#This Row],[Sex]]="male",1,0)</f>
        <v>1</v>
      </c>
      <c r="P340">
        <v>1</v>
      </c>
      <c r="AC340" s="5">
        <f>SUMPRODUCT(Table13[[#This Row],[SibSp]:[Ones]],$R$4:$AA$4)</f>
        <v>0.12278374351454413</v>
      </c>
      <c r="AD340" s="6">
        <f>(AC340-Table13[[#This Row],[Survived]])^2</f>
        <v>1.5075847671445358E-2</v>
      </c>
      <c r="AE340" s="6"/>
    </row>
    <row r="341" spans="1:31" x14ac:dyDescent="0.2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6">
        <f>Table13[[#This Row],[Age]]/$E$1</f>
        <v>0.36249999999999999</v>
      </c>
      <c r="J341" s="6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>
        <f>IF(Table13[[#This Row],[Sex]]="male",1,0)</f>
        <v>1</v>
      </c>
      <c r="P341">
        <v>1</v>
      </c>
      <c r="AC341" s="5">
        <f>SUMPRODUCT(Table13[[#This Row],[SibSp]:[Ones]],$R$4:$AA$4)</f>
        <v>0.1026377330890178</v>
      </c>
      <c r="AD341" s="6">
        <f>(AC341-Table13[[#This Row],[Survived]])^2</f>
        <v>1.053450425365246E-2</v>
      </c>
      <c r="AE341" s="6"/>
    </row>
    <row r="342" spans="1:31" x14ac:dyDescent="0.2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6">
        <f>Table13[[#This Row],[Age]]/$E$1</f>
        <v>0.35</v>
      </c>
      <c r="J342" s="6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>
        <f>IF(Table13[[#This Row],[Sex]]="male",1,0)</f>
        <v>0</v>
      </c>
      <c r="P342">
        <v>1</v>
      </c>
      <c r="AC342" s="5">
        <f>SUMPRODUCT(Table13[[#This Row],[SibSp]:[Ones]],$R$4:$AA$4)</f>
        <v>0.53490976618690744</v>
      </c>
      <c r="AD342" s="6">
        <f>(AC342-Table13[[#This Row],[Survived]])^2</f>
        <v>0.28612845796213199</v>
      </c>
      <c r="AE342" s="6"/>
    </row>
    <row r="343" spans="1:31" x14ac:dyDescent="0.2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6">
        <f>Table13[[#This Row],[Age]]/$E$1</f>
        <v>0.22500000000000001</v>
      </c>
      <c r="J343" s="6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>
        <f>IF(Table13[[#This Row],[Sex]]="male",1,0)</f>
        <v>1</v>
      </c>
      <c r="P343">
        <v>1</v>
      </c>
      <c r="AC343" s="5">
        <f>SUMPRODUCT(Table13[[#This Row],[SibSp]:[Ones]],$R$4:$AA$4)</f>
        <v>0.12263953650820991</v>
      </c>
      <c r="AD343" s="6">
        <f>(AC343-Table13[[#This Row],[Survived]])^2</f>
        <v>1.5040455914948552E-2</v>
      </c>
      <c r="AE343" s="6"/>
    </row>
    <row r="344" spans="1:31" x14ac:dyDescent="0.2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6">
        <f>Table13[[#This Row],[Age]]/$E$1</f>
        <v>0.35</v>
      </c>
      <c r="J344" s="6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>
        <f>IF(Table13[[#This Row],[Sex]]="male",1,0)</f>
        <v>0</v>
      </c>
      <c r="P344">
        <v>1</v>
      </c>
      <c r="AC344" s="5">
        <f>SUMPRODUCT(Table13[[#This Row],[SibSp]:[Ones]],$R$4:$AA$4)</f>
        <v>0.74356335125375705</v>
      </c>
      <c r="AD344" s="6">
        <f>(AC344-Table13[[#This Row],[Survived]])^2</f>
        <v>6.5759754820203978E-2</v>
      </c>
      <c r="AE344" s="6"/>
    </row>
    <row r="345" spans="1:31" x14ac:dyDescent="0.2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6">
        <f>Table13[[#This Row],[Age]]/$E$1</f>
        <v>0.23749999999999999</v>
      </c>
      <c r="J345" s="6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>
        <f>IF(Table13[[#This Row],[Sex]]="male",1,0)</f>
        <v>0</v>
      </c>
      <c r="P345">
        <v>1</v>
      </c>
      <c r="AC345" s="5">
        <f>SUMPRODUCT(Table13[[#This Row],[SibSp]:[Ones]],$R$4:$AA$4)</f>
        <v>0.85611050982189107</v>
      </c>
      <c r="AD345" s="6">
        <f>(AC345-Table13[[#This Row],[Survived]])^2</f>
        <v>2.0704185383716104E-2</v>
      </c>
      <c r="AE345" s="6"/>
    </row>
    <row r="346" spans="1:31" x14ac:dyDescent="0.2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6">
        <f>Table13[[#This Row],[Age]]/$E$1</f>
        <v>0.4</v>
      </c>
      <c r="J346" s="6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>
        <f>IF(Table13[[#This Row],[Sex]]="male",1,0)</f>
        <v>1</v>
      </c>
      <c r="P346">
        <v>1</v>
      </c>
      <c r="AC346" s="5">
        <f>SUMPRODUCT(Table13[[#This Row],[SibSp]:[Ones]],$R$4:$AA$4)</f>
        <v>8.3846982759120059E-2</v>
      </c>
      <c r="AD346" s="6">
        <f>(AC346-Table13[[#This Row],[Survived]])^2</f>
        <v>0.83933635099956805</v>
      </c>
      <c r="AE346" s="6"/>
    </row>
    <row r="347" spans="1:31" x14ac:dyDescent="0.2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6">
        <f>Table13[[#This Row],[Age]]/$E$1</f>
        <v>0.35</v>
      </c>
      <c r="J347" s="6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>
        <f>IF(Table13[[#This Row],[Sex]]="male",1,0)</f>
        <v>1</v>
      </c>
      <c r="P347">
        <v>1</v>
      </c>
      <c r="AC347" s="5">
        <f>SUMPRODUCT(Table13[[#This Row],[SibSp]:[Ones]],$R$4:$AA$4)</f>
        <v>0.48562301336281832</v>
      </c>
      <c r="AD347" s="6">
        <f>(AC347-Table13[[#This Row],[Survived]])^2</f>
        <v>0.2645836843819474</v>
      </c>
      <c r="AE347" s="6"/>
    </row>
    <row r="348" spans="1:31" x14ac:dyDescent="0.2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6">
        <f>Table13[[#This Row],[Age]]/$E$1</f>
        <v>0.52500000000000002</v>
      </c>
      <c r="J348" s="6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>
        <f>IF(Table13[[#This Row],[Sex]]="male",1,0)</f>
        <v>0</v>
      </c>
      <c r="P348">
        <v>1</v>
      </c>
      <c r="AC348" s="5">
        <f>SUMPRODUCT(Table13[[#This Row],[SibSp]:[Ones]],$R$4:$AA$4)</f>
        <v>0.65394393199716183</v>
      </c>
      <c r="AD348" s="6">
        <f>(AC348-Table13[[#This Row],[Survived]])^2</f>
        <v>0.11975480220158495</v>
      </c>
      <c r="AE348" s="6"/>
    </row>
    <row r="349" spans="1:31" x14ac:dyDescent="0.2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6">
        <f>Table13[[#This Row],[Age]]/$E$1</f>
        <v>0.21249999999999999</v>
      </c>
      <c r="J349" s="6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>
        <f>IF(Table13[[#This Row],[Sex]]="male",1,0)</f>
        <v>1</v>
      </c>
      <c r="P349">
        <v>1</v>
      </c>
      <c r="AC349" s="5">
        <f>SUMPRODUCT(Table13[[#This Row],[SibSp]:[Ones]],$R$4:$AA$4)</f>
        <v>0.17758505827713944</v>
      </c>
      <c r="AD349" s="6">
        <f>(AC349-Table13[[#This Row],[Survived]])^2</f>
        <v>3.1536452923295009E-2</v>
      </c>
      <c r="AE349" s="6"/>
    </row>
    <row r="350" spans="1:31" x14ac:dyDescent="0.2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6">
        <f>Table13[[#This Row],[Age]]/$E$1</f>
        <v>0.625</v>
      </c>
      <c r="J350" s="6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>
        <f>IF(Table13[[#This Row],[Sex]]="male",1,0)</f>
        <v>1</v>
      </c>
      <c r="P350">
        <v>1</v>
      </c>
      <c r="AC350" s="5">
        <f>SUMPRODUCT(Table13[[#This Row],[SibSp]:[Ones]],$R$4:$AA$4)</f>
        <v>0.30521362998854679</v>
      </c>
      <c r="AD350" s="6">
        <f>(AC350-Table13[[#This Row],[Survived]])^2</f>
        <v>9.3155359930785553E-2</v>
      </c>
      <c r="AE350" s="6"/>
    </row>
    <row r="351" spans="1:31" x14ac:dyDescent="0.2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6">
        <f>Table13[[#This Row],[Age]]/$E$1</f>
        <v>0.17499999999999999</v>
      </c>
      <c r="J351" s="6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>
        <f>IF(Table13[[#This Row],[Sex]]="male",1,0)</f>
        <v>0</v>
      </c>
      <c r="P351">
        <v>1</v>
      </c>
      <c r="AC351" s="5">
        <f>SUMPRODUCT(Table13[[#This Row],[SibSp]:[Ones]],$R$4:$AA$4)</f>
        <v>1.0068475856377099</v>
      </c>
      <c r="AD351" s="6">
        <f>(AC351-Table13[[#This Row],[Survived]])^2</f>
        <v>4.6889429065771307E-5</v>
      </c>
      <c r="AE351" s="6"/>
    </row>
    <row r="352" spans="1:31" x14ac:dyDescent="0.2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6">
        <f>Table13[[#This Row],[Age]]/$E$1</f>
        <v>0.26250000000000001</v>
      </c>
      <c r="J352" s="6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>
        <f>IF(Table13[[#This Row],[Sex]]="male",1,0)</f>
        <v>0</v>
      </c>
      <c r="P352">
        <v>1</v>
      </c>
      <c r="AC352" s="5">
        <f>SUMPRODUCT(Table13[[#This Row],[SibSp]:[Ones]],$R$4:$AA$4)</f>
        <v>0.52846519197325259</v>
      </c>
      <c r="AD352" s="6">
        <f>(AC352-Table13[[#This Row],[Survived]])^2</f>
        <v>0.27927545912732671</v>
      </c>
      <c r="AE352" s="6"/>
    </row>
    <row r="353" spans="1:31" x14ac:dyDescent="0.2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6">
        <f>Table13[[#This Row],[Age]]/$E$1</f>
        <v>0.3</v>
      </c>
      <c r="J353" s="6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>
        <f>IF(Table13[[#This Row],[Sex]]="male",1,0)</f>
        <v>0</v>
      </c>
      <c r="P353">
        <v>1</v>
      </c>
      <c r="AC353" s="5">
        <f>SUMPRODUCT(Table13[[#This Row],[SibSp]:[Ones]],$R$4:$AA$4)</f>
        <v>0.66583331155156833</v>
      </c>
      <c r="AD353" s="6">
        <f>(AC353-Table13[[#This Row],[Survived]])^2</f>
        <v>0.1116673756685912</v>
      </c>
      <c r="AE353" s="6"/>
    </row>
    <row r="354" spans="1:31" x14ac:dyDescent="0.2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6">
        <f>Table13[[#This Row],[Age]]/$E$1</f>
        <v>0.8</v>
      </c>
      <c r="J354" s="6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>
        <f>IF(Table13[[#This Row],[Sex]]="male",1,0)</f>
        <v>1</v>
      </c>
      <c r="P354">
        <v>1</v>
      </c>
      <c r="AC354" s="5">
        <f>SUMPRODUCT(Table13[[#This Row],[SibSp]:[Ones]],$R$4:$AA$4)</f>
        <v>0.19237794499806293</v>
      </c>
      <c r="AD354" s="6">
        <f>(AC354-Table13[[#This Row],[Survived]])^2</f>
        <v>3.7009273721677727E-2</v>
      </c>
      <c r="AE354" s="6"/>
    </row>
    <row r="355" spans="1:31" x14ac:dyDescent="0.2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6">
        <f>Table13[[#This Row],[Age]]/$E$1</f>
        <v>0.38750000000000001</v>
      </c>
      <c r="J355" s="6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>
        <f>IF(Table13[[#This Row],[Sex]]="male",1,0)</f>
        <v>1</v>
      </c>
      <c r="P355">
        <v>1</v>
      </c>
      <c r="AC355" s="5">
        <f>SUMPRODUCT(Table13[[#This Row],[SibSp]:[Ones]],$R$4:$AA$4)</f>
        <v>0.27816006230092899</v>
      </c>
      <c r="AD355" s="6">
        <f>(AC355-Table13[[#This Row],[Survived]])^2</f>
        <v>7.73730202592567E-2</v>
      </c>
      <c r="AE355" s="6"/>
    </row>
    <row r="356" spans="1:31" x14ac:dyDescent="0.2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6">
        <f>Table13[[#This Row],[Age]]/$E$1</f>
        <v>0.5625</v>
      </c>
      <c r="J356" s="6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>
        <f>IF(Table13[[#This Row],[Sex]]="male",1,0)</f>
        <v>0</v>
      </c>
      <c r="P356">
        <v>1</v>
      </c>
      <c r="AC356" s="5">
        <f>SUMPRODUCT(Table13[[#This Row],[SibSp]:[Ones]],$R$4:$AA$4)</f>
        <v>0.62100796440847628</v>
      </c>
      <c r="AD356" s="6">
        <f>(AC356-Table13[[#This Row],[Survived]])^2</f>
        <v>0.14363496304180678</v>
      </c>
      <c r="AE356" s="6"/>
    </row>
    <row r="357" spans="1:31" x14ac:dyDescent="0.2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6">
        <f>Table13[[#This Row],[Age]]/$E$1</f>
        <v>0.25</v>
      </c>
      <c r="J357" s="6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>
        <f>IF(Table13[[#This Row],[Sex]]="male",1,0)</f>
        <v>1</v>
      </c>
      <c r="P357">
        <v>1</v>
      </c>
      <c r="AC357" s="5">
        <f>SUMPRODUCT(Table13[[#This Row],[SibSp]:[Ones]],$R$4:$AA$4)</f>
        <v>0.16380999049683609</v>
      </c>
      <c r="AD357" s="6">
        <f>(AC357-Table13[[#This Row],[Survived]])^2</f>
        <v>2.683371298657353E-2</v>
      </c>
      <c r="AE357" s="6"/>
    </row>
    <row r="358" spans="1:31" x14ac:dyDescent="0.2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6">
        <f>Table13[[#This Row],[Age]]/$E$1</f>
        <v>0.3125</v>
      </c>
      <c r="J358" s="6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>
        <f>IF(Table13[[#This Row],[Sex]]="male",1,0)</f>
        <v>1</v>
      </c>
      <c r="P358">
        <v>1</v>
      </c>
      <c r="AC358" s="5">
        <f>SUMPRODUCT(Table13[[#This Row],[SibSp]:[Ones]],$R$4:$AA$4)</f>
        <v>7.3068696208243744E-2</v>
      </c>
      <c r="AD358" s="6">
        <f>(AC358-Table13[[#This Row],[Survived]])^2</f>
        <v>5.3390343655726133E-3</v>
      </c>
      <c r="AE358" s="6"/>
    </row>
    <row r="359" spans="1:31" x14ac:dyDescent="0.2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6">
        <f>Table13[[#This Row],[Age]]/$E$1</f>
        <v>0.35</v>
      </c>
      <c r="J359" s="6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>
        <f>IF(Table13[[#This Row],[Sex]]="male",1,0)</f>
        <v>0</v>
      </c>
      <c r="P359">
        <v>1</v>
      </c>
      <c r="AC359" s="5">
        <f>SUMPRODUCT(Table13[[#This Row],[SibSp]:[Ones]],$R$4:$AA$4)</f>
        <v>0.7845927729048553</v>
      </c>
      <c r="AD359" s="6">
        <f>(AC359-Table13[[#This Row],[Survived]])^2</f>
        <v>4.6400273484819246E-2</v>
      </c>
      <c r="AE359" s="6"/>
    </row>
    <row r="360" spans="1:31" x14ac:dyDescent="0.2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6">
        <f>Table13[[#This Row],[Age]]/$E$1</f>
        <v>0.05</v>
      </c>
      <c r="J360" s="6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>
        <f>IF(Table13[[#This Row],[Sex]]="male",1,0)</f>
        <v>1</v>
      </c>
      <c r="P360">
        <v>1</v>
      </c>
      <c r="AC360" s="5">
        <f>SUMPRODUCT(Table13[[#This Row],[SibSp]:[Ones]],$R$4:$AA$4)</f>
        <v>0.63471539494631135</v>
      </c>
      <c r="AD360" s="6">
        <f>(AC360-Table13[[#This Row],[Survived]])^2</f>
        <v>0.13343284268922931</v>
      </c>
      <c r="AE360" s="6"/>
    </row>
    <row r="361" spans="1:31" x14ac:dyDescent="0.2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6">
        <f>Table13[[#This Row],[Age]]/$E$1</f>
        <v>0.16250000000000001</v>
      </c>
      <c r="J361" s="6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>
        <f>IF(Table13[[#This Row],[Sex]]="male",1,0)</f>
        <v>0</v>
      </c>
      <c r="P361">
        <v>1</v>
      </c>
      <c r="AC361" s="5">
        <f>SUMPRODUCT(Table13[[#This Row],[SibSp]:[Ones]],$R$4:$AA$4)</f>
        <v>0.87476090465319178</v>
      </c>
      <c r="AD361" s="6">
        <f>(AC361-Table13[[#This Row],[Survived]])^2</f>
        <v>1.5684831003286919E-2</v>
      </c>
      <c r="AE361" s="6"/>
    </row>
    <row r="362" spans="1:31" x14ac:dyDescent="0.2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6">
        <f>Table13[[#This Row],[Age]]/$E$1</f>
        <v>0.42499999999999999</v>
      </c>
      <c r="J362" s="6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>
        <f>IF(Table13[[#This Row],[Sex]]="male",1,0)</f>
        <v>1</v>
      </c>
      <c r="P362">
        <v>1</v>
      </c>
      <c r="AC362" s="5">
        <f>SUMPRODUCT(Table13[[#This Row],[SibSp]:[Ones]],$R$4:$AA$4)</f>
        <v>0.44721469082427751</v>
      </c>
      <c r="AD362" s="6">
        <f>(AC362-Table13[[#This Row],[Survived]])^2</f>
        <v>0.30557159804049905</v>
      </c>
      <c r="AE362" s="6"/>
    </row>
    <row r="363" spans="1:31" x14ac:dyDescent="0.2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6">
        <f>Table13[[#This Row],[Age]]/$E$1</f>
        <v>6.25E-2</v>
      </c>
      <c r="J363" s="6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>
        <f>IF(Table13[[#This Row],[Sex]]="male",1,0)</f>
        <v>0</v>
      </c>
      <c r="P363">
        <v>1</v>
      </c>
      <c r="AC363" s="5">
        <f>SUMPRODUCT(Table13[[#This Row],[SibSp]:[Ones]],$R$4:$AA$4)</f>
        <v>0.6991077999795865</v>
      </c>
      <c r="AD363" s="6">
        <f>(AC363-Table13[[#This Row],[Survived]])^2</f>
        <v>9.0536116033124531E-2</v>
      </c>
      <c r="AE363" s="6"/>
    </row>
    <row r="364" spans="1:31" x14ac:dyDescent="0.2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6">
        <f>Table13[[#This Row],[Age]]/$E$1</f>
        <v>0.65</v>
      </c>
      <c r="J364" s="6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>
        <f>IF(Table13[[#This Row],[Sex]]="male",1,0)</f>
        <v>1</v>
      </c>
      <c r="P364">
        <v>1</v>
      </c>
      <c r="AC364" s="5">
        <f>SUMPRODUCT(Table13[[#This Row],[SibSp]:[Ones]],$R$4:$AA$4)</f>
        <v>0.3348264368650678</v>
      </c>
      <c r="AD364" s="6">
        <f>(AC364-Table13[[#This Row],[Survived]])^2</f>
        <v>0.44245586909362172</v>
      </c>
      <c r="AE364" s="6"/>
    </row>
    <row r="365" spans="1:31" x14ac:dyDescent="0.2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6">
        <f>Table13[[#This Row],[Age]]/$E$1</f>
        <v>0.45</v>
      </c>
      <c r="J365" s="6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>
        <f>IF(Table13[[#This Row],[Sex]]="male",1,0)</f>
        <v>1</v>
      </c>
      <c r="P365">
        <v>1</v>
      </c>
      <c r="AC365" s="5">
        <f>SUMPRODUCT(Table13[[#This Row],[SibSp]:[Ones]],$R$4:$AA$4)</f>
        <v>0.18276416299690013</v>
      </c>
      <c r="AD365" s="6">
        <f>(AC365-Table13[[#This Row],[Survived]])^2</f>
        <v>3.340273927595748E-2</v>
      </c>
      <c r="AE365" s="6"/>
    </row>
    <row r="366" spans="1:31" x14ac:dyDescent="0.2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6">
        <f>Table13[[#This Row],[Age]]/$E$1</f>
        <v>0.375</v>
      </c>
      <c r="J366" s="6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>
        <f>IF(Table13[[#This Row],[Sex]]="male",1,0)</f>
        <v>1</v>
      </c>
      <c r="P366">
        <v>1</v>
      </c>
      <c r="AC366" s="5">
        <f>SUMPRODUCT(Table13[[#This Row],[SibSp]:[Ones]],$R$4:$AA$4)</f>
        <v>0.53981844663476308</v>
      </c>
      <c r="AD366" s="6">
        <f>(AC366-Table13[[#This Row],[Survived]])^2</f>
        <v>0.29140395532716856</v>
      </c>
      <c r="AE366" s="6"/>
    </row>
    <row r="367" spans="1:31" x14ac:dyDescent="0.2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6">
        <f>Table13[[#This Row],[Age]]/$E$1</f>
        <v>0.61250000000000004</v>
      </c>
      <c r="J367" s="6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>
        <f>IF(Table13[[#This Row],[Sex]]="male",1,0)</f>
        <v>1</v>
      </c>
      <c r="P367">
        <v>1</v>
      </c>
      <c r="AC367" s="5">
        <f>SUMPRODUCT(Table13[[#This Row],[SibSp]:[Ones]],$R$4:$AA$4)</f>
        <v>0.38744266222325013</v>
      </c>
      <c r="AD367" s="6">
        <f>(AC367-Table13[[#This Row],[Survived]])^2</f>
        <v>0.37522649206413927</v>
      </c>
      <c r="AE367" s="6"/>
    </row>
    <row r="368" spans="1:31" x14ac:dyDescent="0.2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6">
        <f>Table13[[#This Row],[Age]]/$E$1</f>
        <v>0.36249999999999999</v>
      </c>
      <c r="J368" s="6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>
        <f>IF(Table13[[#This Row],[Sex]]="male",1,0)</f>
        <v>1</v>
      </c>
      <c r="P368">
        <v>1</v>
      </c>
      <c r="AC368" s="5">
        <f>SUMPRODUCT(Table13[[#This Row],[SibSp]:[Ones]],$R$4:$AA$4)</f>
        <v>0.16878283447838405</v>
      </c>
      <c r="AD368" s="6">
        <f>(AC368-Table13[[#This Row],[Survived]])^2</f>
        <v>0.69092197625778951</v>
      </c>
      <c r="AE368" s="6"/>
    </row>
    <row r="369" spans="1:31" x14ac:dyDescent="0.2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6">
        <f>Table13[[#This Row],[Age]]/$E$1</f>
        <v>0.8125</v>
      </c>
      <c r="J369" s="6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>
        <f>IF(Table13[[#This Row],[Sex]]="male",1,0)</f>
        <v>1</v>
      </c>
      <c r="P369">
        <v>1</v>
      </c>
      <c r="AC369" s="5">
        <f>SUMPRODUCT(Table13[[#This Row],[SibSp]:[Ones]],$R$4:$AA$4)</f>
        <v>0.24877169104181679</v>
      </c>
      <c r="AD369" s="6">
        <f>(AC369-Table13[[#This Row],[Survived]])^2</f>
        <v>6.188735426380515E-2</v>
      </c>
      <c r="AE369" s="6"/>
    </row>
    <row r="370" spans="1:31" x14ac:dyDescent="0.2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6">
        <f>Table13[[#This Row],[Age]]/$E$1</f>
        <v>0.625</v>
      </c>
      <c r="J370" s="6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>
        <f>IF(Table13[[#This Row],[Sex]]="male",1,0)</f>
        <v>0</v>
      </c>
      <c r="P370">
        <v>1</v>
      </c>
      <c r="AC370" s="5">
        <f>SUMPRODUCT(Table13[[#This Row],[SibSp]:[Ones]],$R$4:$AA$4)</f>
        <v>0.63959753150998333</v>
      </c>
      <c r="AD370" s="6">
        <f>(AC370-Table13[[#This Row],[Survived]])^2</f>
        <v>0.12988993929369747</v>
      </c>
      <c r="AE370" s="6"/>
    </row>
    <row r="371" spans="1:31" x14ac:dyDescent="0.2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6">
        <f>Table13[[#This Row],[Age]]/$E$1</f>
        <v>0.6</v>
      </c>
      <c r="J371" s="6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>
        <f>IF(Table13[[#This Row],[Sex]]="male",1,0)</f>
        <v>1</v>
      </c>
      <c r="P371">
        <v>1</v>
      </c>
      <c r="AC371" s="5">
        <f>SUMPRODUCT(Table13[[#This Row],[SibSp]:[Ones]],$R$4:$AA$4)</f>
        <v>0.35759527156768234</v>
      </c>
      <c r="AD371" s="6">
        <f>(AC371-Table13[[#This Row],[Survived]])^2</f>
        <v>0.4126838351121998</v>
      </c>
      <c r="AE371" s="6"/>
    </row>
    <row r="372" spans="1:31" x14ac:dyDescent="0.2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6">
        <f>Table13[[#This Row],[Age]]/$E$1</f>
        <v>0.42499999999999999</v>
      </c>
      <c r="J372" s="6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>
        <f>IF(Table13[[#This Row],[Sex]]="male",1,0)</f>
        <v>1</v>
      </c>
      <c r="P372">
        <v>1</v>
      </c>
      <c r="AC372" s="5">
        <f>SUMPRODUCT(Table13[[#This Row],[SibSp]:[Ones]],$R$4:$AA$4)</f>
        <v>7.1044208579606472E-2</v>
      </c>
      <c r="AD372" s="6">
        <f>(AC372-Table13[[#This Row],[Survived]])^2</f>
        <v>5.0472795727026301E-3</v>
      </c>
      <c r="AE372" s="6"/>
    </row>
    <row r="373" spans="1:31" x14ac:dyDescent="0.2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6">
        <f>Table13[[#This Row],[Age]]/$E$1</f>
        <v>0.58750000000000002</v>
      </c>
      <c r="J373" s="6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>
        <f>IF(Table13[[#This Row],[Sex]]="male",1,0)</f>
        <v>1</v>
      </c>
      <c r="P373">
        <v>1</v>
      </c>
      <c r="AC373" s="5">
        <f>SUMPRODUCT(Table13[[#This Row],[SibSp]:[Ones]],$R$4:$AA$4)</f>
        <v>0.37162484513793093</v>
      </c>
      <c r="AD373" s="6">
        <f>(AC373-Table13[[#This Row],[Survived]])^2</f>
        <v>0.13810502552379114</v>
      </c>
      <c r="AE373" s="6"/>
    </row>
    <row r="374" spans="1:31" x14ac:dyDescent="0.2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6">
        <f>Table13[[#This Row],[Age]]/$E$1</f>
        <v>0.6</v>
      </c>
      <c r="J374" s="6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>
        <f>IF(Table13[[#This Row],[Sex]]="male",1,0)</f>
        <v>1</v>
      </c>
      <c r="P374">
        <v>1</v>
      </c>
      <c r="AC374" s="5">
        <f>SUMPRODUCT(Table13[[#This Row],[SibSp]:[Ones]],$R$4:$AA$4)</f>
        <v>0.17350120719528583</v>
      </c>
      <c r="AD374" s="6">
        <f>(AC374-Table13[[#This Row],[Survived]])^2</f>
        <v>3.0102668898221503E-2</v>
      </c>
      <c r="AE374" s="6"/>
    </row>
    <row r="375" spans="1:31" x14ac:dyDescent="0.2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6">
        <f>Table13[[#This Row],[Age]]/$E$1</f>
        <v>0.47499999999999998</v>
      </c>
      <c r="J375" s="6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>
        <f>IF(Table13[[#This Row],[Sex]]="male",1,0)</f>
        <v>1</v>
      </c>
      <c r="P375">
        <v>1</v>
      </c>
      <c r="AC375" s="5">
        <f>SUMPRODUCT(Table13[[#This Row],[SibSp]:[Ones]],$R$4:$AA$4)</f>
        <v>4.2959589129497378E-2</v>
      </c>
      <c r="AD375" s="6">
        <f>(AC375-Table13[[#This Row],[Survived]])^2</f>
        <v>1.8455262981752292E-3</v>
      </c>
      <c r="AE375" s="6"/>
    </row>
    <row r="376" spans="1:31" x14ac:dyDescent="0.2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6">
        <f>Table13[[#This Row],[Age]]/$E$1</f>
        <v>0.7</v>
      </c>
      <c r="J376" s="6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>
        <f>IF(Table13[[#This Row],[Sex]]="male",1,0)</f>
        <v>1</v>
      </c>
      <c r="P376">
        <v>1</v>
      </c>
      <c r="AC376" s="5">
        <f>SUMPRODUCT(Table13[[#This Row],[SibSp]:[Ones]],$R$4:$AA$4)</f>
        <v>0.30638417484962799</v>
      </c>
      <c r="AD376" s="6">
        <f>(AC376-Table13[[#This Row],[Survived]])^2</f>
        <v>9.3871262598287417E-2</v>
      </c>
      <c r="AE376" s="6"/>
    </row>
    <row r="377" spans="1:31" x14ac:dyDescent="0.2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6">
        <f>Table13[[#This Row],[Age]]/$E$1</f>
        <v>9.3749999999999997E-3</v>
      </c>
      <c r="J377" s="6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>
        <f>IF(Table13[[#This Row],[Sex]]="male",1,0)</f>
        <v>0</v>
      </c>
      <c r="P377">
        <v>1</v>
      </c>
      <c r="AC377" s="5">
        <f>SUMPRODUCT(Table13[[#This Row],[SibSp]:[Ones]],$R$4:$AA$4)</f>
        <v>0.72631369511105282</v>
      </c>
      <c r="AD377" s="6">
        <f>(AC377-Table13[[#This Row],[Survived]])^2</f>
        <v>7.4904193483765757E-2</v>
      </c>
      <c r="AE377" s="6"/>
    </row>
    <row r="378" spans="1:31" x14ac:dyDescent="0.2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6">
        <f>Table13[[#This Row],[Age]]/$E$1</f>
        <v>0.47499999999999998</v>
      </c>
      <c r="J378" s="6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>
        <f>IF(Table13[[#This Row],[Sex]]="male",1,0)</f>
        <v>1</v>
      </c>
      <c r="P378">
        <v>1</v>
      </c>
      <c r="AC378" s="5">
        <f>SUMPRODUCT(Table13[[#This Row],[SibSp]:[Ones]],$R$4:$AA$4)</f>
        <v>4.6825156578278126E-2</v>
      </c>
      <c r="AD378" s="6">
        <f>(AC378-Table13[[#This Row],[Survived]])^2</f>
        <v>2.1925952885802633E-3</v>
      </c>
      <c r="AE378" s="6"/>
    </row>
    <row r="379" spans="1:31" x14ac:dyDescent="0.2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6">
        <f>Table13[[#This Row],[Age]]/$E$1</f>
        <v>0.41249999999999998</v>
      </c>
      <c r="J379" s="6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>
        <f>IF(Table13[[#This Row],[Sex]]="male",1,0)</f>
        <v>0</v>
      </c>
      <c r="P379">
        <v>1</v>
      </c>
      <c r="AC379" s="5">
        <f>SUMPRODUCT(Table13[[#This Row],[SibSp]:[Ones]],$R$4:$AA$4)</f>
        <v>0.68503214818060398</v>
      </c>
      <c r="AD379" s="6">
        <f>(AC379-Table13[[#This Row],[Survived]])^2</f>
        <v>9.9204747679725008E-2</v>
      </c>
      <c r="AE379" s="6"/>
    </row>
    <row r="380" spans="1:31" x14ac:dyDescent="0.2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6">
        <f>Table13[[#This Row],[Age]]/$E$1</f>
        <v>0.28749999999999998</v>
      </c>
      <c r="J380" s="6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>
        <f>IF(Table13[[#This Row],[Sex]]="male",1,0)</f>
        <v>0</v>
      </c>
      <c r="P380">
        <v>1</v>
      </c>
      <c r="AC380" s="5">
        <f>SUMPRODUCT(Table13[[#This Row],[SibSp]:[Ones]],$R$4:$AA$4)</f>
        <v>0.88385988918410807</v>
      </c>
      <c r="AD380" s="6">
        <f>(AC380-Table13[[#This Row],[Survived]])^2</f>
        <v>1.3488525340327658E-2</v>
      </c>
      <c r="AE380" s="6"/>
    </row>
    <row r="381" spans="1:31" x14ac:dyDescent="0.2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6">
        <f>Table13[[#This Row],[Age]]/$E$1</f>
        <v>0.27500000000000002</v>
      </c>
      <c r="J381" s="6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>
        <f>IF(Table13[[#This Row],[Sex]]="male",1,0)</f>
        <v>0</v>
      </c>
      <c r="P381">
        <v>1</v>
      </c>
      <c r="AC381" s="5">
        <f>SUMPRODUCT(Table13[[#This Row],[SibSp]:[Ones]],$R$4:$AA$4)</f>
        <v>0.63474085658473134</v>
      </c>
      <c r="AD381" s="6">
        <f>(AC381-Table13[[#This Row],[Survived]])^2</f>
        <v>0.40289595501791847</v>
      </c>
      <c r="AE381" s="6"/>
    </row>
    <row r="382" spans="1:31" x14ac:dyDescent="0.2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6">
        <f>Table13[[#This Row],[Age]]/$E$1</f>
        <v>0.42499999999999999</v>
      </c>
      <c r="J382" s="6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>
        <f>IF(Table13[[#This Row],[Sex]]="male",1,0)</f>
        <v>1</v>
      </c>
      <c r="P382">
        <v>1</v>
      </c>
      <c r="AC382" s="5">
        <f>SUMPRODUCT(Table13[[#This Row],[SibSp]:[Ones]],$R$4:$AA$4)</f>
        <v>0.21775532345031556</v>
      </c>
      <c r="AD382" s="6">
        <f>(AC382-Table13[[#This Row],[Survived]])^2</f>
        <v>4.7417380890951551E-2</v>
      </c>
      <c r="AE382" s="6"/>
    </row>
    <row r="383" spans="1:31" x14ac:dyDescent="0.2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6">
        <f>Table13[[#This Row],[Age]]/$E$1</f>
        <v>0.36249999999999999</v>
      </c>
      <c r="J383" s="6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>
        <f>IF(Table13[[#This Row],[Sex]]="male",1,0)</f>
        <v>1</v>
      </c>
      <c r="P383">
        <v>1</v>
      </c>
      <c r="AC383" s="5">
        <f>SUMPRODUCT(Table13[[#This Row],[SibSp]:[Ones]],$R$4:$AA$4)</f>
        <v>4.5626349099618602E-2</v>
      </c>
      <c r="AD383" s="6">
        <f>(AC383-Table13[[#This Row],[Survived]])^2</f>
        <v>2.0817637321602672E-3</v>
      </c>
      <c r="AE383" s="6"/>
    </row>
    <row r="384" spans="1:31" x14ac:dyDescent="0.2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6">
        <f>Table13[[#This Row],[Age]]/$E$1</f>
        <v>0.27500000000000002</v>
      </c>
      <c r="J384" s="6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>
        <f>IF(Table13[[#This Row],[Sex]]="male",1,0)</f>
        <v>1</v>
      </c>
      <c r="P384">
        <v>1</v>
      </c>
      <c r="AC384" s="5">
        <f>SUMPRODUCT(Table13[[#This Row],[SibSp]:[Ones]],$R$4:$AA$4)</f>
        <v>0.14658515249879411</v>
      </c>
      <c r="AD384" s="6">
        <f>(AC384-Table13[[#This Row],[Survived]])^2</f>
        <v>2.1487206933094725E-2</v>
      </c>
      <c r="AE384" s="6"/>
    </row>
    <row r="385" spans="1:31" x14ac:dyDescent="0.2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6">
        <f>Table13[[#This Row],[Age]]/$E$1</f>
        <v>2.5000000000000001E-2</v>
      </c>
      <c r="J385" s="6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>
        <f>IF(Table13[[#This Row],[Sex]]="male",1,0)</f>
        <v>0</v>
      </c>
      <c r="P385">
        <v>1</v>
      </c>
      <c r="AC385" s="5">
        <f>SUMPRODUCT(Table13[[#This Row],[SibSp]:[Ones]],$R$4:$AA$4)</f>
        <v>0.75315672737098205</v>
      </c>
      <c r="AD385" s="6">
        <f>(AC385-Table13[[#This Row],[Survived]])^2</f>
        <v>6.0931601242203683E-2</v>
      </c>
      <c r="AE385" s="6"/>
    </row>
    <row r="386" spans="1:31" x14ac:dyDescent="0.2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6">
        <f>Table13[[#This Row],[Age]]/$E$1</f>
        <v>0.1125</v>
      </c>
      <c r="J386" s="6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>
        <f>IF(Table13[[#This Row],[Sex]]="male",1,0)</f>
        <v>1</v>
      </c>
      <c r="P386">
        <v>1</v>
      </c>
      <c r="AC386" s="5">
        <f>SUMPRODUCT(Table13[[#This Row],[SibSp]:[Ones]],$R$4:$AA$4)</f>
        <v>-3.6168601495868313E-2</v>
      </c>
      <c r="AD386" s="6">
        <f>(AC386-Table13[[#This Row],[Survived]])^2</f>
        <v>1.3081677341669276E-3</v>
      </c>
      <c r="AE386" s="6"/>
    </row>
    <row r="387" spans="1:31" x14ac:dyDescent="0.2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6">
        <f>Table13[[#This Row],[Age]]/$E$1</f>
        <v>0.625</v>
      </c>
      <c r="J387" s="6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>
        <f>IF(Table13[[#This Row],[Sex]]="male",1,0)</f>
        <v>1</v>
      </c>
      <c r="P387">
        <v>1</v>
      </c>
      <c r="AC387" s="5">
        <f>SUMPRODUCT(Table13[[#This Row],[SibSp]:[Ones]],$R$4:$AA$4)</f>
        <v>-3.1377984856502339E-2</v>
      </c>
      <c r="AD387" s="6">
        <f>(AC387-Table13[[#This Row],[Survived]])^2</f>
        <v>9.845779336548901E-4</v>
      </c>
      <c r="AE387" s="6"/>
    </row>
    <row r="388" spans="1:31" x14ac:dyDescent="0.2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6">
        <f>Table13[[#This Row],[Age]]/$E$1</f>
        <v>0.78749999999999998</v>
      </c>
      <c r="J388" s="6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>
        <f>IF(Table13[[#This Row],[Sex]]="male",1,0)</f>
        <v>0</v>
      </c>
      <c r="P388">
        <v>1</v>
      </c>
      <c r="AC388" s="5">
        <f>SUMPRODUCT(Table13[[#This Row],[SibSp]:[Ones]],$R$4:$AA$4)</f>
        <v>0.37178987075319331</v>
      </c>
      <c r="AD388" s="6">
        <f>(AC388-Table13[[#This Row],[Survived]])^2</f>
        <v>0.39464796648828965</v>
      </c>
      <c r="AE388" s="6"/>
    </row>
    <row r="389" spans="1:31" x14ac:dyDescent="0.2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6">
        <f>Table13[[#This Row],[Age]]/$E$1</f>
        <v>0.3125</v>
      </c>
      <c r="J389" s="6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>
        <f>IF(Table13[[#This Row],[Sex]]="male",1,0)</f>
        <v>1</v>
      </c>
      <c r="P389">
        <v>1</v>
      </c>
      <c r="AC389" s="5">
        <f>SUMPRODUCT(Table13[[#This Row],[SibSp]:[Ones]],$R$4:$AA$4)</f>
        <v>0.54153500724024572</v>
      </c>
      <c r="AD389" s="6">
        <f>(AC389-Table13[[#This Row],[Survived]])^2</f>
        <v>0.21019014958620155</v>
      </c>
      <c r="AE389" s="6"/>
    </row>
    <row r="390" spans="1:31" x14ac:dyDescent="0.2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6">
        <f>Table13[[#This Row],[Age]]/$E$1</f>
        <v>0.4375</v>
      </c>
      <c r="J390" s="6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>
        <f>IF(Table13[[#This Row],[Sex]]="male",1,0)</f>
        <v>0</v>
      </c>
      <c r="P390">
        <v>1</v>
      </c>
      <c r="AC390" s="5">
        <f>SUMPRODUCT(Table13[[#This Row],[SibSp]:[Ones]],$R$4:$AA$4)</f>
        <v>0.89423981324989077</v>
      </c>
      <c r="AD390" s="6">
        <f>(AC390-Table13[[#This Row],[Survived]])^2</f>
        <v>1.1185217101417981E-2</v>
      </c>
      <c r="AE390" s="6"/>
    </row>
    <row r="391" spans="1:31" x14ac:dyDescent="0.2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6">
        <f>Table13[[#This Row],[Age]]/$E$1</f>
        <v>0.72499999999999998</v>
      </c>
      <c r="J391" s="6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>
        <f>IF(Table13[[#This Row],[Sex]]="male",1,0)</f>
        <v>1</v>
      </c>
      <c r="P391">
        <v>1</v>
      </c>
      <c r="AC391" s="5">
        <f>SUMPRODUCT(Table13[[#This Row],[SibSp]:[Ones]],$R$4:$AA$4)</f>
        <v>0.36196900991974723</v>
      </c>
      <c r="AD391" s="6">
        <f>(AC391-Table13[[#This Row],[Survived]])^2</f>
        <v>0.13102156414228208</v>
      </c>
      <c r="AE391" s="6"/>
    </row>
    <row r="392" spans="1:31" x14ac:dyDescent="0.2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6">
        <f>Table13[[#This Row],[Age]]/$E$1</f>
        <v>0.375</v>
      </c>
      <c r="J392" s="6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>
        <f>IF(Table13[[#This Row],[Sex]]="male",1,0)</f>
        <v>1</v>
      </c>
      <c r="P392">
        <v>1</v>
      </c>
      <c r="AC392" s="5">
        <f>SUMPRODUCT(Table13[[#This Row],[SibSp]:[Ones]],$R$4:$AA$4)</f>
        <v>9.6649756938633646E-2</v>
      </c>
      <c r="AD392" s="6">
        <f>(AC392-Table13[[#This Row],[Survived]])^2</f>
        <v>9.341175516296962E-3</v>
      </c>
      <c r="AE392" s="6"/>
    </row>
    <row r="393" spans="1:31" x14ac:dyDescent="0.2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6">
        <f>Table13[[#This Row],[Age]]/$E$1</f>
        <v>0.1125</v>
      </c>
      <c r="J393" s="6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>
        <f>IF(Table13[[#This Row],[Sex]]="male",1,0)</f>
        <v>1</v>
      </c>
      <c r="P393">
        <v>1</v>
      </c>
      <c r="AC393" s="5">
        <f>SUMPRODUCT(Table13[[#This Row],[SibSp]:[Ones]],$R$4:$AA$4)</f>
        <v>0.17544014029262511</v>
      </c>
      <c r="AD393" s="6">
        <f>(AC393-Table13[[#This Row],[Survived]])^2</f>
        <v>0.67989896224064572</v>
      </c>
      <c r="AE393" s="6"/>
    </row>
    <row r="394" spans="1:31" x14ac:dyDescent="0.2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6">
        <f>Table13[[#This Row],[Age]]/$E$1</f>
        <v>0.26250000000000001</v>
      </c>
      <c r="J394" s="6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>
        <f>IF(Table13[[#This Row],[Sex]]="male",1,0)</f>
        <v>1</v>
      </c>
      <c r="P394">
        <v>1</v>
      </c>
      <c r="AC394" s="5">
        <f>SUMPRODUCT(Table13[[#This Row],[SibSp]:[Ones]],$R$4:$AA$4)</f>
        <v>0.1523027509031829</v>
      </c>
      <c r="AD394" s="6">
        <f>(AC394-Table13[[#This Row],[Survived]])^2</f>
        <v>2.3196127932676981E-2</v>
      </c>
      <c r="AE394" s="6"/>
    </row>
    <row r="395" spans="1:31" x14ac:dyDescent="0.2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6">
        <f>Table13[[#This Row],[Age]]/$E$1</f>
        <v>0.6875</v>
      </c>
      <c r="J395" s="6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>
        <f>IF(Table13[[#This Row],[Sex]]="male",1,0)</f>
        <v>1</v>
      </c>
      <c r="P395">
        <v>1</v>
      </c>
      <c r="AC395" s="5">
        <f>SUMPRODUCT(Table13[[#This Row],[SibSp]:[Ones]],$R$4:$AA$4)</f>
        <v>0.31562227559579736</v>
      </c>
      <c r="AD395" s="6">
        <f>(AC395-Table13[[#This Row],[Survived]])^2</f>
        <v>9.9617420852269462E-2</v>
      </c>
      <c r="AE395" s="6"/>
    </row>
    <row r="396" spans="1:31" x14ac:dyDescent="0.2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6">
        <f>Table13[[#This Row],[Age]]/$E$1</f>
        <v>0.88749999999999996</v>
      </c>
      <c r="J396" s="6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>
        <f>IF(Table13[[#This Row],[Sex]]="male",1,0)</f>
        <v>1</v>
      </c>
      <c r="P396">
        <v>1</v>
      </c>
      <c r="AC396" s="5">
        <f>SUMPRODUCT(Table13[[#This Row],[SibSp]:[Ones]],$R$4:$AA$4)</f>
        <v>0.28929020598541871</v>
      </c>
      <c r="AD396" s="6">
        <f>(AC396-Table13[[#This Row],[Survived]])^2</f>
        <v>8.3688823279085986E-2</v>
      </c>
      <c r="AE396" s="6"/>
    </row>
    <row r="397" spans="1:31" x14ac:dyDescent="0.2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6">
        <f>Table13[[#This Row],[Age]]/$E$1</f>
        <v>0.26250000000000001</v>
      </c>
      <c r="J397" s="6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>
        <f>IF(Table13[[#This Row],[Sex]]="male",1,0)</f>
        <v>1</v>
      </c>
      <c r="P397">
        <v>1</v>
      </c>
      <c r="AC397" s="5">
        <f>SUMPRODUCT(Table13[[#This Row],[SibSp]:[Ones]],$R$4:$AA$4)</f>
        <v>0.15426224074644479</v>
      </c>
      <c r="AD397" s="6">
        <f>(AC397-Table13[[#This Row],[Survived]])^2</f>
        <v>2.379683892011409E-2</v>
      </c>
      <c r="AE397" s="6"/>
    </row>
    <row r="398" spans="1:31" x14ac:dyDescent="0.2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6">
        <f>Table13[[#This Row],[Age]]/$E$1</f>
        <v>0.67500000000000004</v>
      </c>
      <c r="J398" s="6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>
        <f>IF(Table13[[#This Row],[Sex]]="male",1,0)</f>
        <v>0</v>
      </c>
      <c r="P398">
        <v>1</v>
      </c>
      <c r="AC398" s="5">
        <f>SUMPRODUCT(Table13[[#This Row],[SibSp]:[Ones]],$R$4:$AA$4)</f>
        <v>0.83578640345146904</v>
      </c>
      <c r="AD398" s="6">
        <f>(AC398-Table13[[#This Row],[Survived]])^2</f>
        <v>2.69661052914037E-2</v>
      </c>
      <c r="AE398" s="6"/>
    </row>
    <row r="399" spans="1:31" x14ac:dyDescent="0.2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6">
        <f>Table13[[#This Row],[Age]]/$E$1</f>
        <v>0.3125</v>
      </c>
      <c r="J399" s="6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>
        <f>IF(Table13[[#This Row],[Sex]]="male",1,0)</f>
        <v>0</v>
      </c>
      <c r="P399">
        <v>1</v>
      </c>
      <c r="AC399" s="5">
        <f>SUMPRODUCT(Table13[[#This Row],[SibSp]:[Ones]],$R$4:$AA$4)</f>
        <v>0.94133789018402858</v>
      </c>
      <c r="AD399" s="6">
        <f>(AC399-Table13[[#This Row],[Survived]])^2</f>
        <v>0.88611702349611821</v>
      </c>
      <c r="AE399" s="6"/>
    </row>
    <row r="400" spans="1:31" x14ac:dyDescent="0.2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6">
        <f>Table13[[#This Row],[Age]]/$E$1</f>
        <v>0.3</v>
      </c>
      <c r="J400" s="6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>
        <f>IF(Table13[[#This Row],[Sex]]="male",1,0)</f>
        <v>1</v>
      </c>
      <c r="P400">
        <v>1</v>
      </c>
      <c r="AC400" s="5">
        <f>SUMPRODUCT(Table13[[#This Row],[SibSp]:[Ones]],$R$4:$AA$4)</f>
        <v>0.13445488385449356</v>
      </c>
      <c r="AD400" s="6">
        <f>(AC400-Table13[[#This Row],[Survived]])^2</f>
        <v>1.8078115792325353E-2</v>
      </c>
      <c r="AE400" s="6"/>
    </row>
    <row r="401" spans="1:31" x14ac:dyDescent="0.2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6">
        <f>Table13[[#This Row],[Age]]/$E$1</f>
        <v>0.21249999999999999</v>
      </c>
      <c r="J401" s="6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>
        <f>IF(Table13[[#This Row],[Sex]]="male",1,0)</f>
        <v>1</v>
      </c>
      <c r="P401">
        <v>1</v>
      </c>
      <c r="AC401" s="5">
        <f>SUMPRODUCT(Table13[[#This Row],[SibSp]:[Ones]],$R$4:$AA$4)</f>
        <v>0.18125428546317091</v>
      </c>
      <c r="AD401" s="6">
        <f>(AC401-Table13[[#This Row],[Survived]])^2</f>
        <v>3.285311599876465E-2</v>
      </c>
      <c r="AE401" s="6"/>
    </row>
    <row r="402" spans="1:31" x14ac:dyDescent="0.2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6">
        <f>Table13[[#This Row],[Age]]/$E$1</f>
        <v>0.26250000000000001</v>
      </c>
      <c r="J402" s="6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>
        <f>IF(Table13[[#This Row],[Sex]]="male",1,0)</f>
        <v>0</v>
      </c>
      <c r="P402">
        <v>1</v>
      </c>
      <c r="AC402" s="5">
        <f>SUMPRODUCT(Table13[[#This Row],[SibSp]:[Ones]],$R$4:$AA$4)</f>
        <v>0.60588801407132808</v>
      </c>
      <c r="AD402" s="6">
        <f>(AC402-Table13[[#This Row],[Survived]])^2</f>
        <v>0.36710028559529784</v>
      </c>
      <c r="AE402" s="6"/>
    </row>
    <row r="403" spans="1:31" x14ac:dyDescent="0.2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6">
        <f>Table13[[#This Row],[Age]]/$E$1</f>
        <v>0.46250000000000002</v>
      </c>
      <c r="J403" s="6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>
        <f>IF(Table13[[#This Row],[Sex]]="male",1,0)</f>
        <v>0</v>
      </c>
      <c r="P403">
        <v>1</v>
      </c>
      <c r="AC403" s="5">
        <f>SUMPRODUCT(Table13[[#This Row],[SibSp]:[Ones]],$R$4:$AA$4)</f>
        <v>0.53822593508687011</v>
      </c>
      <c r="AD403" s="6">
        <f>(AC403-Table13[[#This Row],[Survived]])^2</f>
        <v>0.28968715720013571</v>
      </c>
      <c r="AE403" s="6"/>
    </row>
    <row r="404" spans="1:31" x14ac:dyDescent="0.2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6">
        <f>Table13[[#This Row],[Age]]/$E$1</f>
        <v>0.2</v>
      </c>
      <c r="J404" s="6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>
        <f>IF(Table13[[#This Row],[Sex]]="male",1,0)</f>
        <v>0</v>
      </c>
      <c r="P404">
        <v>1</v>
      </c>
      <c r="AC404" s="5">
        <f>SUMPRODUCT(Table13[[#This Row],[SibSp]:[Ones]],$R$4:$AA$4)</f>
        <v>1.0699704667472441</v>
      </c>
      <c r="AD404" s="6">
        <f>(AC404-Table13[[#This Row],[Survived]])^2</f>
        <v>4.895866216827186E-3</v>
      </c>
      <c r="AE404" s="6"/>
    </row>
    <row r="405" spans="1:31" x14ac:dyDescent="0.2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6">
        <f>Table13[[#This Row],[Age]]/$E$1</f>
        <v>0.22500000000000001</v>
      </c>
      <c r="J405" s="6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>
        <f>IF(Table13[[#This Row],[Sex]]="male",1,0)</f>
        <v>1</v>
      </c>
      <c r="P405">
        <v>1</v>
      </c>
      <c r="AC405" s="5">
        <f>SUMPRODUCT(Table13[[#This Row],[SibSp]:[Ones]],$R$4:$AA$4)</f>
        <v>0.59009048248162577</v>
      </c>
      <c r="AD405" s="6">
        <f>(AC405-Table13[[#This Row],[Survived]])^2</f>
        <v>0.34820677751539786</v>
      </c>
      <c r="AE405" s="6"/>
    </row>
    <row r="406" spans="1:31" x14ac:dyDescent="0.2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6">
        <f>Table13[[#This Row],[Age]]/$E$1</f>
        <v>0.41249999999999998</v>
      </c>
      <c r="J406" s="6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>
        <f>IF(Table13[[#This Row],[Sex]]="male",1,0)</f>
        <v>0</v>
      </c>
      <c r="P406">
        <v>1</v>
      </c>
      <c r="AC406" s="5">
        <f>SUMPRODUCT(Table13[[#This Row],[SibSp]:[Ones]],$R$4:$AA$4)</f>
        <v>0.73863721021879913</v>
      </c>
      <c r="AD406" s="6">
        <f>(AC406-Table13[[#This Row],[Survived]])^2</f>
        <v>6.8310507882212199E-2</v>
      </c>
      <c r="AE406" s="6"/>
    </row>
    <row r="407" spans="1:31" x14ac:dyDescent="0.2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6">
        <f>Table13[[#This Row],[Age]]/$E$1</f>
        <v>0.35</v>
      </c>
      <c r="J407" s="6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>
        <f>IF(Table13[[#This Row],[Sex]]="male",1,0)</f>
        <v>1</v>
      </c>
      <c r="P407">
        <v>1</v>
      </c>
      <c r="AC407" s="5">
        <f>SUMPRODUCT(Table13[[#This Row],[SibSp]:[Ones]],$R$4:$AA$4)</f>
        <v>0.12967799894940912</v>
      </c>
      <c r="AD407" s="6">
        <f>(AC407-Table13[[#This Row],[Survived]])^2</f>
        <v>1.6816383411522955E-2</v>
      </c>
      <c r="AE407" s="6"/>
    </row>
    <row r="408" spans="1:31" x14ac:dyDescent="0.2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6">
        <f>Table13[[#This Row],[Age]]/$E$1</f>
        <v>0.32500000000000001</v>
      </c>
      <c r="J408" s="6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>
        <f>IF(Table13[[#This Row],[Sex]]="male",1,0)</f>
        <v>1</v>
      </c>
      <c r="P408">
        <v>1</v>
      </c>
      <c r="AC408" s="5">
        <f>SUMPRODUCT(Table13[[#This Row],[SibSp]:[Ones]],$R$4:$AA$4)</f>
        <v>0.16140097990788249</v>
      </c>
      <c r="AD408" s="6">
        <f>(AC408-Table13[[#This Row],[Survived]])^2</f>
        <v>0.70324831649945974</v>
      </c>
      <c r="AE408" s="6"/>
    </row>
    <row r="409" spans="1:31" x14ac:dyDescent="0.2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6">
        <f>Table13[[#This Row],[Age]]/$E$1</f>
        <v>0.36249999999999999</v>
      </c>
      <c r="J409" s="6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>
        <f>IF(Table13[[#This Row],[Sex]]="male",1,0)</f>
        <v>1</v>
      </c>
      <c r="P409">
        <v>1</v>
      </c>
      <c r="AC409" s="5">
        <f>SUMPRODUCT(Table13[[#This Row],[SibSp]:[Ones]],$R$4:$AA$4)</f>
        <v>7.1613093438840147E-2</v>
      </c>
      <c r="AD409" s="6">
        <f>(AC409-Table13[[#This Row],[Survived]])^2</f>
        <v>0.8619022482741997</v>
      </c>
      <c r="AE409" s="6"/>
    </row>
    <row r="410" spans="1:31" x14ac:dyDescent="0.2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6">
        <f>Table13[[#This Row],[Age]]/$E$1</f>
        <v>0.45</v>
      </c>
      <c r="J410" s="6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>
        <f>IF(Table13[[#This Row],[Sex]]="male",1,0)</f>
        <v>1</v>
      </c>
      <c r="P410">
        <v>1</v>
      </c>
      <c r="AC410" s="5">
        <f>SUMPRODUCT(Table13[[#This Row],[SibSp]:[Ones]],$R$4:$AA$4)</f>
        <v>0.43420922107393528</v>
      </c>
      <c r="AD410" s="6">
        <f>(AC410-Table13[[#This Row],[Survived]])^2</f>
        <v>0.32011920551776313</v>
      </c>
      <c r="AE410" s="6"/>
    </row>
    <row r="411" spans="1:31" x14ac:dyDescent="0.2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6">
        <f>Table13[[#This Row],[Age]]/$E$1</f>
        <v>0.67500000000000004</v>
      </c>
      <c r="J411" s="6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>
        <f>IF(Table13[[#This Row],[Sex]]="male",1,0)</f>
        <v>0</v>
      </c>
      <c r="P411">
        <v>1</v>
      </c>
      <c r="AC411" s="5">
        <f>SUMPRODUCT(Table13[[#This Row],[SibSp]:[Ones]],$R$4:$AA$4)</f>
        <v>0.830031274076521</v>
      </c>
      <c r="AD411" s="6">
        <f>(AC411-Table13[[#This Row],[Survived]])^2</f>
        <v>2.8889367792050723E-2</v>
      </c>
      <c r="AE411" s="6"/>
    </row>
    <row r="412" spans="1:31" x14ac:dyDescent="0.2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6">
        <f>Table13[[#This Row],[Age]]/$E$1</f>
        <v>0.3</v>
      </c>
      <c r="J412" s="6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>
        <f>IF(Table13[[#This Row],[Sex]]="male",1,0)</f>
        <v>1</v>
      </c>
      <c r="P412">
        <v>1</v>
      </c>
      <c r="AC412" s="5">
        <f>SUMPRODUCT(Table13[[#This Row],[SibSp]:[Ones]],$R$4:$AA$4)</f>
        <v>0.13372016880474702</v>
      </c>
      <c r="AD412" s="6">
        <f>(AC412-Table13[[#This Row],[Survived]])^2</f>
        <v>1.7881083545170037E-2</v>
      </c>
      <c r="AE412" s="6"/>
    </row>
    <row r="413" spans="1:31" x14ac:dyDescent="0.2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6">
        <f>Table13[[#This Row],[Age]]/$E$1</f>
        <v>0.58750000000000002</v>
      </c>
      <c r="J413" s="6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>
        <f>IF(Table13[[#This Row],[Sex]]="male",1,0)</f>
        <v>1</v>
      </c>
      <c r="P413">
        <v>1</v>
      </c>
      <c r="AC413" s="5">
        <f>SUMPRODUCT(Table13[[#This Row],[SibSp]:[Ones]],$R$4:$AA$4)</f>
        <v>0.36907663020338966</v>
      </c>
      <c r="AD413" s="6">
        <f>(AC413-Table13[[#This Row],[Survived]])^2</f>
        <v>0.13621755896228963</v>
      </c>
      <c r="AE413" s="6"/>
    </row>
    <row r="414" spans="1:31" x14ac:dyDescent="0.2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6">
        <f>Table13[[#This Row],[Age]]/$E$1</f>
        <v>0.42499999999999999</v>
      </c>
      <c r="J414" s="6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>
        <f>IF(Table13[[#This Row],[Sex]]="male",1,0)</f>
        <v>0</v>
      </c>
      <c r="P414">
        <v>1</v>
      </c>
      <c r="AC414" s="5">
        <f>SUMPRODUCT(Table13[[#This Row],[SibSp]:[Ones]],$R$4:$AA$4)</f>
        <v>0.74201972494609214</v>
      </c>
      <c r="AD414" s="6">
        <f>(AC414-Table13[[#This Row],[Survived]])^2</f>
        <v>6.6553822316889957E-2</v>
      </c>
      <c r="AE414" s="6"/>
    </row>
    <row r="415" spans="1:31" x14ac:dyDescent="0.2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6">
        <f>Table13[[#This Row],[Age]]/$E$1</f>
        <v>0.45</v>
      </c>
      <c r="J415" s="6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>
        <f>IF(Table13[[#This Row],[Sex]]="male",1,0)</f>
        <v>0</v>
      </c>
      <c r="P415">
        <v>1</v>
      </c>
      <c r="AC415" s="5">
        <f>SUMPRODUCT(Table13[[#This Row],[SibSp]:[Ones]],$R$4:$AA$4)</f>
        <v>0.69235225453570259</v>
      </c>
      <c r="AD415" s="6">
        <f>(AC415-Table13[[#This Row],[Survived]])^2</f>
        <v>9.4647135289265119E-2</v>
      </c>
      <c r="AE415" s="6"/>
    </row>
    <row r="416" spans="1:31" x14ac:dyDescent="0.2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6">
        <f>Table13[[#This Row],[Age]]/$E$1</f>
        <v>0.4</v>
      </c>
      <c r="J416" s="6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>
        <f>IF(Table13[[#This Row],[Sex]]="male",1,0)</f>
        <v>1</v>
      </c>
      <c r="P416">
        <v>1</v>
      </c>
      <c r="AC416" s="5">
        <f>SUMPRODUCT(Table13[[#This Row],[SibSp]:[Ones]],$R$4:$AA$4)</f>
        <v>8.348313347876879E-2</v>
      </c>
      <c r="AD416" s="6">
        <f>(AC416-Table13[[#This Row],[Survived]])^2</f>
        <v>6.9694335754339259E-3</v>
      </c>
      <c r="AE416" s="6"/>
    </row>
    <row r="417" spans="1:31" x14ac:dyDescent="0.2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6">
        <f>Table13[[#This Row],[Age]]/$E$1</f>
        <v>0.375</v>
      </c>
      <c r="J417" s="6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>
        <f>IF(Table13[[#This Row],[Sex]]="male",1,0)</f>
        <v>0</v>
      </c>
      <c r="P417">
        <v>1</v>
      </c>
      <c r="AC417" s="5">
        <f>SUMPRODUCT(Table13[[#This Row],[SibSp]:[Ones]],$R$4:$AA$4)</f>
        <v>0.98198045690013058</v>
      </c>
      <c r="AD417" s="6">
        <f>(AC417-Table13[[#This Row],[Survived]])^2</f>
        <v>3.2470393352805154E-4</v>
      </c>
      <c r="AE417" s="6"/>
    </row>
    <row r="418" spans="1:31" x14ac:dyDescent="0.2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6">
        <f>Table13[[#This Row],[Age]]/$E$1</f>
        <v>0.27500000000000002</v>
      </c>
      <c r="J418" s="6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>
        <f>IF(Table13[[#This Row],[Sex]]="male",1,0)</f>
        <v>1</v>
      </c>
      <c r="P418">
        <v>1</v>
      </c>
      <c r="AC418" s="5">
        <f>SUMPRODUCT(Table13[[#This Row],[SibSp]:[Ones]],$R$4:$AA$4)</f>
        <v>0.14749700437633673</v>
      </c>
      <c r="AD418" s="6">
        <f>(AC418-Table13[[#This Row],[Survived]])^2</f>
        <v>2.1755366299993095E-2</v>
      </c>
      <c r="AE418" s="6"/>
    </row>
    <row r="419" spans="1:31" x14ac:dyDescent="0.2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6">
        <f>Table13[[#This Row],[Age]]/$E$1</f>
        <v>0.55000000000000004</v>
      </c>
      <c r="J419" s="6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>
        <f>IF(Table13[[#This Row],[Sex]]="male",1,0)</f>
        <v>0</v>
      </c>
      <c r="P419">
        <v>1</v>
      </c>
      <c r="AC419" s="5">
        <f>SUMPRODUCT(Table13[[#This Row],[SibSp]:[Ones]],$R$4:$AA$4)</f>
        <v>0.93454889866737867</v>
      </c>
      <c r="AD419" s="6">
        <f>(AC419-Table13[[#This Row],[Survived]])^2</f>
        <v>4.2838466656530657E-3</v>
      </c>
      <c r="AE419" s="6"/>
    </row>
    <row r="420" spans="1:31" x14ac:dyDescent="0.2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6">
        <f>Table13[[#This Row],[Age]]/$E$1</f>
        <v>0.50624999999999998</v>
      </c>
      <c r="J420" s="6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>
        <f>IF(Table13[[#This Row],[Sex]]="male",1,0)</f>
        <v>1</v>
      </c>
      <c r="P420">
        <v>1</v>
      </c>
      <c r="AC420" s="5">
        <f>SUMPRODUCT(Table13[[#This Row],[SibSp]:[Ones]],$R$4:$AA$4)</f>
        <v>-2.0028580933629803E-3</v>
      </c>
      <c r="AD420" s="6">
        <f>(AC420-Table13[[#This Row],[Survived]])^2</f>
        <v>4.0114405421495929E-6</v>
      </c>
      <c r="AE420" s="6"/>
    </row>
    <row r="421" spans="1:31" x14ac:dyDescent="0.2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6">
        <f>Table13[[#This Row],[Age]]/$E$1</f>
        <v>0.625</v>
      </c>
      <c r="J421" s="6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>
        <f>IF(Table13[[#This Row],[Sex]]="male",1,0)</f>
        <v>0</v>
      </c>
      <c r="P421">
        <v>1</v>
      </c>
      <c r="AC421" s="5">
        <f>SUMPRODUCT(Table13[[#This Row],[SibSp]:[Ones]],$R$4:$AA$4)</f>
        <v>0.63959753150998333</v>
      </c>
      <c r="AD421" s="6">
        <f>(AC421-Table13[[#This Row],[Survived]])^2</f>
        <v>0.12988993929369747</v>
      </c>
      <c r="AE421" s="6"/>
    </row>
    <row r="422" spans="1:31" x14ac:dyDescent="0.2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6">
        <f>Table13[[#This Row],[Age]]/$E$1</f>
        <v>0.48749999999999999</v>
      </c>
      <c r="J422" s="6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>
        <f>IF(Table13[[#This Row],[Sex]]="male",1,0)</f>
        <v>1</v>
      </c>
      <c r="P422">
        <v>1</v>
      </c>
      <c r="AC422" s="5">
        <f>SUMPRODUCT(Table13[[#This Row],[SibSp]:[Ones]],$R$4:$AA$4)</f>
        <v>3.8742805612533515E-2</v>
      </c>
      <c r="AD422" s="6">
        <f>(AC422-Table13[[#This Row],[Survived]])^2</f>
        <v>1.5010049867305584E-3</v>
      </c>
      <c r="AE422" s="6"/>
    </row>
    <row r="423" spans="1:31" x14ac:dyDescent="0.2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6">
        <f>Table13[[#This Row],[Age]]/$E$1</f>
        <v>0.28749999999999998</v>
      </c>
      <c r="J423" s="6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>
        <f>IF(Table13[[#This Row],[Sex]]="male",1,0)</f>
        <v>1</v>
      </c>
      <c r="P423">
        <v>1</v>
      </c>
      <c r="AC423" s="5">
        <f>SUMPRODUCT(Table13[[#This Row],[SibSp]:[Ones]],$R$4:$AA$4)</f>
        <v>0.20734021418240067</v>
      </c>
      <c r="AD423" s="6">
        <f>(AC423-Table13[[#This Row],[Survived]])^2</f>
        <v>4.2989964417203784E-2</v>
      </c>
      <c r="AE423" s="6"/>
    </row>
    <row r="424" spans="1:31" x14ac:dyDescent="0.2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6">
        <f>Table13[[#This Row],[Age]]/$E$1</f>
        <v>2.5000000000000001E-2</v>
      </c>
      <c r="J424" s="6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>
        <f>IF(Table13[[#This Row],[Sex]]="male",1,0)</f>
        <v>0</v>
      </c>
      <c r="P424">
        <v>1</v>
      </c>
      <c r="AC424" s="5">
        <f>SUMPRODUCT(Table13[[#This Row],[SibSp]:[Ones]],$R$4:$AA$4)</f>
        <v>0.89607247541418533</v>
      </c>
      <c r="AD424" s="6">
        <f>(AC424-Table13[[#This Row],[Survived]])^2</f>
        <v>1.0800930366535112E-2</v>
      </c>
      <c r="AE424" s="6"/>
    </row>
    <row r="425" spans="1:31" x14ac:dyDescent="0.2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6">
        <f>Table13[[#This Row],[Age]]/$E$1</f>
        <v>0.21249999999999999</v>
      </c>
      <c r="J425" s="6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>
        <f>IF(Table13[[#This Row],[Sex]]="male",1,0)</f>
        <v>1</v>
      </c>
      <c r="P425">
        <v>1</v>
      </c>
      <c r="AC425" s="5">
        <f>SUMPRODUCT(Table13[[#This Row],[SibSp]:[Ones]],$R$4:$AA$4)</f>
        <v>0.17508877787253929</v>
      </c>
      <c r="AD425" s="6">
        <f>(AC425-Table13[[#This Row],[Survived]])^2</f>
        <v>3.0656080136899404E-2</v>
      </c>
      <c r="AE425" s="6"/>
    </row>
    <row r="426" spans="1:31" x14ac:dyDescent="0.2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6">
        <f>Table13[[#This Row],[Age]]/$E$1</f>
        <v>0.375</v>
      </c>
      <c r="J426" s="6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>
        <f>IF(Table13[[#This Row],[Sex]]="male",1,0)</f>
        <v>0</v>
      </c>
      <c r="P426">
        <v>1</v>
      </c>
      <c r="AC426" s="5">
        <f>SUMPRODUCT(Table13[[#This Row],[SibSp]:[Ones]],$R$4:$AA$4)</f>
        <v>0.58110007721076606</v>
      </c>
      <c r="AD426" s="6">
        <f>(AC426-Table13[[#This Row],[Survived]])^2</f>
        <v>0.33767729973435828</v>
      </c>
      <c r="AE426" s="6"/>
    </row>
    <row r="427" spans="1:31" x14ac:dyDescent="0.2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6">
        <f>Table13[[#This Row],[Age]]/$E$1</f>
        <v>8.7499999999999994E-2</v>
      </c>
      <c r="J427" s="6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>
        <f>IF(Table13[[#This Row],[Sex]]="male",1,0)</f>
        <v>0</v>
      </c>
      <c r="P427">
        <v>1</v>
      </c>
      <c r="AC427" s="5">
        <f>SUMPRODUCT(Table13[[#This Row],[SibSp]:[Ones]],$R$4:$AA$4)</f>
        <v>0.90526840840630907</v>
      </c>
      <c r="AD427" s="6">
        <f>(AC427-Table13[[#This Row],[Survived]])^2</f>
        <v>8.9740744458738555E-3</v>
      </c>
      <c r="AE427" s="6"/>
    </row>
    <row r="428" spans="1:31" x14ac:dyDescent="0.2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6">
        <f>Table13[[#This Row],[Age]]/$E$1</f>
        <v>0.5625</v>
      </c>
      <c r="J428" s="6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>
        <f>IF(Table13[[#This Row],[Sex]]="male",1,0)</f>
        <v>1</v>
      </c>
      <c r="P428">
        <v>1</v>
      </c>
      <c r="AC428" s="5">
        <f>SUMPRODUCT(Table13[[#This Row],[SibSp]:[Ones]],$R$4:$AA$4)</f>
        <v>0.37679943283695277</v>
      </c>
      <c r="AD428" s="6">
        <f>(AC428-Table13[[#This Row],[Survived]])^2</f>
        <v>0.14197781258624928</v>
      </c>
      <c r="AE428" s="6"/>
    </row>
    <row r="429" spans="1:31" x14ac:dyDescent="0.2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6">
        <f>Table13[[#This Row],[Age]]/$E$1</f>
        <v>0.375</v>
      </c>
      <c r="J429" s="6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>
        <f>IF(Table13[[#This Row],[Sex]]="male",1,0)</f>
        <v>0</v>
      </c>
      <c r="P429">
        <v>1</v>
      </c>
      <c r="AC429" s="5">
        <f>SUMPRODUCT(Table13[[#This Row],[SibSp]:[Ones]],$R$4:$AA$4)</f>
        <v>1.0507900845950213</v>
      </c>
      <c r="AD429" s="6">
        <f>(AC429-Table13[[#This Row],[Survived]])^2</f>
        <v>2.5796326931694221E-3</v>
      </c>
      <c r="AE429" s="6"/>
    </row>
    <row r="430" spans="1:31" x14ac:dyDescent="0.2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6">
        <f>Table13[[#This Row],[Age]]/$E$1</f>
        <v>0.27500000000000002</v>
      </c>
      <c r="J430" s="6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>
        <f>IF(Table13[[#This Row],[Sex]]="male",1,0)</f>
        <v>0</v>
      </c>
      <c r="P430">
        <v>1</v>
      </c>
      <c r="AC430" s="5">
        <f>SUMPRODUCT(Table13[[#This Row],[SibSp]:[Ones]],$R$4:$AA$4)</f>
        <v>1.0581663561955932</v>
      </c>
      <c r="AD430" s="6">
        <f>(AC430-Table13[[#This Row],[Survived]])^2</f>
        <v>3.3833249930726216E-3</v>
      </c>
      <c r="AE430" s="6"/>
    </row>
    <row r="431" spans="1:31" x14ac:dyDescent="0.2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6">
        <f>Table13[[#This Row],[Age]]/$E$1</f>
        <v>0.45</v>
      </c>
      <c r="J431" s="6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>
        <f>IF(Table13[[#This Row],[Sex]]="male",1,0)</f>
        <v>0</v>
      </c>
      <c r="P431">
        <v>1</v>
      </c>
      <c r="AC431" s="5">
        <f>SUMPRODUCT(Table13[[#This Row],[SibSp]:[Ones]],$R$4:$AA$4)</f>
        <v>0.90996090785366823</v>
      </c>
      <c r="AD431" s="6">
        <f>(AC431-Table13[[#This Row],[Survived]])^2</f>
        <v>8.1070381145356227E-3</v>
      </c>
      <c r="AE431" s="6"/>
    </row>
    <row r="432" spans="1:31" x14ac:dyDescent="0.2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6">
        <f>Table13[[#This Row],[Age]]/$E$1</f>
        <v>0.1125</v>
      </c>
      <c r="J432" s="6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>
        <f>IF(Table13[[#This Row],[Sex]]="male",1,0)</f>
        <v>0</v>
      </c>
      <c r="P432">
        <v>1</v>
      </c>
      <c r="AC432" s="5">
        <f>SUMPRODUCT(Table13[[#This Row],[SibSp]:[Ones]],$R$4:$AA$4)</f>
        <v>0.49347076381266514</v>
      </c>
      <c r="AD432" s="6">
        <f>(AC432-Table13[[#This Row],[Survived]])^2</f>
        <v>0.24351339473785513</v>
      </c>
      <c r="AE432" s="6"/>
    </row>
    <row r="433" spans="1:31" x14ac:dyDescent="0.2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6">
        <f>Table13[[#This Row],[Age]]/$E$1</f>
        <v>0.13750000000000001</v>
      </c>
      <c r="J433" s="6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>
        <f>IF(Table13[[#This Row],[Sex]]="male",1,0)</f>
        <v>0</v>
      </c>
      <c r="P433">
        <v>1</v>
      </c>
      <c r="AC433" s="5">
        <f>SUMPRODUCT(Table13[[#This Row],[SibSp]:[Ones]],$R$4:$AA$4)</f>
        <v>0.48066798963315155</v>
      </c>
      <c r="AD433" s="6">
        <f>(AC433-Table13[[#This Row],[Survived]])^2</f>
        <v>0.23104171625797548</v>
      </c>
      <c r="AE433" s="6"/>
    </row>
    <row r="434" spans="1:31" x14ac:dyDescent="0.2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6">
        <f>Table13[[#This Row],[Age]]/$E$1</f>
        <v>0.4</v>
      </c>
      <c r="J434" s="6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>
        <f>IF(Table13[[#This Row],[Sex]]="male",1,0)</f>
        <v>1</v>
      </c>
      <c r="P434">
        <v>1</v>
      </c>
      <c r="AC434" s="5">
        <f>SUMPRODUCT(Table13[[#This Row],[SibSp]:[Ones]],$R$4:$AA$4)</f>
        <v>0.23489397898029624</v>
      </c>
      <c r="AD434" s="6">
        <f>(AC434-Table13[[#This Row],[Survived]])^2</f>
        <v>0.58538722340060345</v>
      </c>
      <c r="AE434" s="6"/>
    </row>
    <row r="435" spans="1:31" x14ac:dyDescent="0.2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6">
        <f>Table13[[#This Row],[Age]]/$E$1</f>
        <v>0.625</v>
      </c>
      <c r="J435" s="6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>
        <f>IF(Table13[[#This Row],[Sex]]="male",1,0)</f>
        <v>1</v>
      </c>
      <c r="P435">
        <v>1</v>
      </c>
      <c r="AC435" s="5">
        <f>SUMPRODUCT(Table13[[#This Row],[SibSp]:[Ones]],$R$4:$AA$4)</f>
        <v>0.38476384412512904</v>
      </c>
      <c r="AD435" s="6">
        <f>(AC435-Table13[[#This Row],[Survived]])^2</f>
        <v>0.14804321574594659</v>
      </c>
      <c r="AE435" s="6"/>
    </row>
    <row r="436" spans="1:31" x14ac:dyDescent="0.2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6">
        <f>Table13[[#This Row],[Age]]/$E$1</f>
        <v>0.8</v>
      </c>
      <c r="J436" s="6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>
        <f>IF(Table13[[#This Row],[Sex]]="male",1,0)</f>
        <v>1</v>
      </c>
      <c r="P436">
        <v>1</v>
      </c>
      <c r="AC436" s="5">
        <f>SUMPRODUCT(Table13[[#This Row],[SibSp]:[Ones]],$R$4:$AA$4)</f>
        <v>0.25474613313055916</v>
      </c>
      <c r="AD436" s="6">
        <f>(AC436-Table13[[#This Row],[Survived]])^2</f>
        <v>6.4895592344972566E-2</v>
      </c>
      <c r="AE436" s="6"/>
    </row>
    <row r="437" spans="1:31" x14ac:dyDescent="0.2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6">
        <f>Table13[[#This Row],[Age]]/$E$1</f>
        <v>0.23749999999999999</v>
      </c>
      <c r="J437" s="6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>
        <f>IF(Table13[[#This Row],[Sex]]="male",1,0)</f>
        <v>0</v>
      </c>
      <c r="P437">
        <v>1</v>
      </c>
      <c r="AC437" s="5">
        <f>SUMPRODUCT(Table13[[#This Row],[SibSp]:[Ones]],$R$4:$AA$4)</f>
        <v>0.8011758350615682</v>
      </c>
      <c r="AD437" s="6">
        <f>(AC437-Table13[[#This Row],[Survived]])^2</f>
        <v>3.9531048563464732E-2</v>
      </c>
      <c r="AE437" s="6"/>
    </row>
    <row r="438" spans="1:31" x14ac:dyDescent="0.2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6">
        <f>Table13[[#This Row],[Age]]/$E$1</f>
        <v>0.41249999999999998</v>
      </c>
      <c r="J438" s="6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>
        <f>IF(Table13[[#This Row],[Sex]]="male",1,0)</f>
        <v>1</v>
      </c>
      <c r="P438">
        <v>1</v>
      </c>
      <c r="AC438" s="5">
        <f>SUMPRODUCT(Table13[[#This Row],[SibSp]:[Ones]],$R$4:$AA$4)</f>
        <v>2.6928356523491126E-2</v>
      </c>
      <c r="AD438" s="6">
        <f>(AC438-Table13[[#This Row],[Survived]])^2</f>
        <v>7.2513638505624712E-4</v>
      </c>
      <c r="AE438" s="6"/>
    </row>
    <row r="439" spans="1:31" x14ac:dyDescent="0.2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6">
        <f>Table13[[#This Row],[Age]]/$E$1</f>
        <v>0.1</v>
      </c>
      <c r="J439" s="6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>
        <f>IF(Table13[[#This Row],[Sex]]="male",1,0)</f>
        <v>1</v>
      </c>
      <c r="P439">
        <v>1</v>
      </c>
      <c r="AC439" s="5">
        <f>SUMPRODUCT(Table13[[#This Row],[SibSp]:[Ones]],$R$4:$AA$4)</f>
        <v>0.3816960528514165</v>
      </c>
      <c r="AD439" s="6">
        <f>(AC439-Table13[[#This Row],[Survived]])^2</f>
        <v>0.38229977105951835</v>
      </c>
      <c r="AE439" s="6"/>
    </row>
    <row r="440" spans="1:31" x14ac:dyDescent="0.2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6">
        <f>Table13[[#This Row],[Age]]/$E$1</f>
        <v>0.21249999999999999</v>
      </c>
      <c r="J440" s="6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>
        <f>IF(Table13[[#This Row],[Sex]]="male",1,0)</f>
        <v>1</v>
      </c>
      <c r="P440">
        <v>1</v>
      </c>
      <c r="AC440" s="5">
        <f>SUMPRODUCT(Table13[[#This Row],[SibSp]:[Ones]],$R$4:$AA$4)</f>
        <v>0.62395133357487642</v>
      </c>
      <c r="AD440" s="6">
        <f>(AC440-Table13[[#This Row],[Survived]])^2</f>
        <v>0.14141259952011387</v>
      </c>
      <c r="AE440" s="6"/>
    </row>
    <row r="441" spans="1:31" x14ac:dyDescent="0.2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6">
        <f>Table13[[#This Row],[Age]]/$E$1</f>
        <v>0.33750000000000002</v>
      </c>
      <c r="J441" s="6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>
        <f>IF(Table13[[#This Row],[Sex]]="male",1,0)</f>
        <v>1</v>
      </c>
      <c r="P441">
        <v>1</v>
      </c>
      <c r="AC441" s="5">
        <f>SUMPRODUCT(Table13[[#This Row],[SibSp]:[Ones]],$R$4:$AA$4)</f>
        <v>0.32183558918940314</v>
      </c>
      <c r="AD441" s="6">
        <f>(AC441-Table13[[#This Row],[Survived]])^2</f>
        <v>0.10357814646889026</v>
      </c>
      <c r="AE441" s="6"/>
    </row>
    <row r="442" spans="1:31" x14ac:dyDescent="0.2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6">
        <f>Table13[[#This Row],[Age]]/$E$1</f>
        <v>0.27500000000000002</v>
      </c>
      <c r="J442" s="6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>
        <f>IF(Table13[[#This Row],[Sex]]="male",1,0)</f>
        <v>1</v>
      </c>
      <c r="P442">
        <v>1</v>
      </c>
      <c r="AC442" s="5">
        <f>SUMPRODUCT(Table13[[#This Row],[SibSp]:[Ones]],$R$4:$AA$4)</f>
        <v>0.21193264894735764</v>
      </c>
      <c r="AD442" s="6">
        <f>(AC442-Table13[[#This Row],[Survived]])^2</f>
        <v>0.62105014979512863</v>
      </c>
      <c r="AE442" s="6"/>
    </row>
    <row r="443" spans="1:31" x14ac:dyDescent="0.2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6">
        <f>Table13[[#This Row],[Age]]/$E$1</f>
        <v>0.27500000000000002</v>
      </c>
      <c r="J443" s="6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>
        <f>IF(Table13[[#This Row],[Sex]]="male",1,0)</f>
        <v>0</v>
      </c>
      <c r="P443">
        <v>1</v>
      </c>
      <c r="AC443" s="5">
        <f>SUMPRODUCT(Table13[[#This Row],[SibSp]:[Ones]],$R$4:$AA$4)</f>
        <v>0.63027135615227059</v>
      </c>
      <c r="AD443" s="6">
        <f>(AC443-Table13[[#This Row],[Survived]])^2</f>
        <v>0.13669927008148114</v>
      </c>
      <c r="AE443" s="6"/>
    </row>
    <row r="444" spans="1:31" x14ac:dyDescent="0.2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6">
        <f>Table13[[#This Row],[Age]]/$E$1</f>
        <v>0.77500000000000002</v>
      </c>
      <c r="J444" s="6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>
        <f>IF(Table13[[#This Row],[Sex]]="male",1,0)</f>
        <v>1</v>
      </c>
      <c r="P444">
        <v>1</v>
      </c>
      <c r="AC444" s="5">
        <f>SUMPRODUCT(Table13[[#This Row],[SibSp]:[Ones]],$R$4:$AA$4)</f>
        <v>0.26797585231108717</v>
      </c>
      <c r="AD444" s="6">
        <f>(AC444-Table13[[#This Row],[Survived]])^2</f>
        <v>7.1811057421853605E-2</v>
      </c>
      <c r="AE444" s="6"/>
    </row>
    <row r="445" spans="1:31" x14ac:dyDescent="0.2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6">
        <f>Table13[[#This Row],[Age]]/$E$1</f>
        <v>0.6</v>
      </c>
      <c r="J445" s="6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>
        <f>IF(Table13[[#This Row],[Sex]]="male",1,0)</f>
        <v>0</v>
      </c>
      <c r="P445">
        <v>1</v>
      </c>
      <c r="AC445" s="5">
        <f>SUMPRODUCT(Table13[[#This Row],[SibSp]:[Ones]],$R$4:$AA$4)</f>
        <v>0.86002968313222383</v>
      </c>
      <c r="AD445" s="6">
        <f>(AC445-Table13[[#This Row],[Survived]])^2</f>
        <v>1.9591689604065664E-2</v>
      </c>
      <c r="AE445" s="6"/>
    </row>
    <row r="446" spans="1:31" x14ac:dyDescent="0.2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6">
        <f>Table13[[#This Row],[Age]]/$E$1</f>
        <v>0.48749999999999999</v>
      </c>
      <c r="J446" s="6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>
        <f>IF(Table13[[#This Row],[Sex]]="male",1,0)</f>
        <v>0</v>
      </c>
      <c r="P446">
        <v>1</v>
      </c>
      <c r="AC446" s="5">
        <f>SUMPRODUCT(Table13[[#This Row],[SibSp]:[Ones]],$R$4:$AA$4)</f>
        <v>0.85215101787777336</v>
      </c>
      <c r="AD446" s="6">
        <f>(AC446-Table13[[#This Row],[Survived]])^2</f>
        <v>2.1859321514578492E-2</v>
      </c>
      <c r="AE446" s="6"/>
    </row>
    <row r="447" spans="1:31" x14ac:dyDescent="0.2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6">
        <f>Table13[[#This Row],[Age]]/$E$1</f>
        <v>0.45</v>
      </c>
      <c r="J447" s="6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>
        <f>IF(Table13[[#This Row],[Sex]]="male",1,0)</f>
        <v>0</v>
      </c>
      <c r="P447">
        <v>1</v>
      </c>
      <c r="AC447" s="5">
        <f>SUMPRODUCT(Table13[[#This Row],[SibSp]:[Ones]],$R$4:$AA$4)</f>
        <v>0.50139384644767659</v>
      </c>
      <c r="AD447" s="6">
        <f>(AC447-Table13[[#This Row],[Survived]])^2</f>
        <v>0.24860809636024311</v>
      </c>
      <c r="AE447" s="6"/>
    </row>
    <row r="448" spans="1:31" x14ac:dyDescent="0.2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6">
        <f>Table13[[#This Row],[Age]]/$E$1</f>
        <v>0.5</v>
      </c>
      <c r="J448" s="6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>
        <f>IF(Table13[[#This Row],[Sex]]="male",1,0)</f>
        <v>1</v>
      </c>
      <c r="P448">
        <v>1</v>
      </c>
      <c r="AC448" s="5">
        <f>SUMPRODUCT(Table13[[#This Row],[SibSp]:[Ones]],$R$4:$AA$4)</f>
        <v>3.227203676071444E-2</v>
      </c>
      <c r="AD448" s="6">
        <f>(AC448-Table13[[#This Row],[Survived]])^2</f>
        <v>1.0414843566849041E-3</v>
      </c>
      <c r="AE448" s="6"/>
    </row>
    <row r="449" spans="1:31" x14ac:dyDescent="0.2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6">
        <f>Table13[[#This Row],[Age]]/$E$1</f>
        <v>0.35</v>
      </c>
      <c r="J449" s="6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>
        <f>IF(Table13[[#This Row],[Sex]]="male",1,0)</f>
        <v>1</v>
      </c>
      <c r="P449">
        <v>1</v>
      </c>
      <c r="AC449" s="5">
        <f>SUMPRODUCT(Table13[[#This Row],[SibSp]:[Ones]],$R$4:$AA$4)</f>
        <v>0.30227189796626108</v>
      </c>
      <c r="AD449" s="6">
        <f>(AC449-Table13[[#This Row],[Survived]])^2</f>
        <v>9.1368300300125757E-2</v>
      </c>
      <c r="AE449" s="6"/>
    </row>
    <row r="450" spans="1:31" x14ac:dyDescent="0.2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6">
        <f>Table13[[#This Row],[Age]]/$E$1</f>
        <v>0.3</v>
      </c>
      <c r="J450" s="6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>
        <f>IF(Table13[[#This Row],[Sex]]="male",1,0)</f>
        <v>1</v>
      </c>
      <c r="P450">
        <v>1</v>
      </c>
      <c r="AC450" s="5">
        <f>SUMPRODUCT(Table13[[#This Row],[SibSp]:[Ones]],$R$4:$AA$4)</f>
        <v>4.682835635966931E-2</v>
      </c>
      <c r="AD450" s="6">
        <f>(AC450-Table13[[#This Row],[Survived]])^2</f>
        <v>2.1928949593481811E-3</v>
      </c>
      <c r="AE450" s="6"/>
    </row>
    <row r="451" spans="1:31" x14ac:dyDescent="0.2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6">
        <f>Table13[[#This Row],[Age]]/$E$1</f>
        <v>0.23749999999999999</v>
      </c>
      <c r="J451" s="6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>
        <f>IF(Table13[[#This Row],[Sex]]="male",1,0)</f>
        <v>1</v>
      </c>
      <c r="P451">
        <v>1</v>
      </c>
      <c r="AC451" s="5">
        <f>SUMPRODUCT(Table13[[#This Row],[SibSp]:[Ones]],$R$4:$AA$4)</f>
        <v>0.16670116564560722</v>
      </c>
      <c r="AD451" s="6">
        <f>(AC451-Table13[[#This Row],[Survived]])^2</f>
        <v>2.7789278627604178E-2</v>
      </c>
      <c r="AE451" s="6"/>
    </row>
    <row r="452" spans="1:31" x14ac:dyDescent="0.2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6">
        <f>Table13[[#This Row],[Age]]/$E$1</f>
        <v>0.36249999999999999</v>
      </c>
      <c r="J452" s="6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>
        <f>IF(Table13[[#This Row],[Sex]]="male",1,0)</f>
        <v>0</v>
      </c>
      <c r="P452">
        <v>1</v>
      </c>
      <c r="AC452" s="5">
        <f>SUMPRODUCT(Table13[[#This Row],[SibSp]:[Ones]],$R$4:$AA$4)</f>
        <v>0.54928576413942753</v>
      </c>
      <c r="AD452" s="6">
        <f>(AC452-Table13[[#This Row],[Survived]])^2</f>
        <v>0.30171485068623483</v>
      </c>
      <c r="AE452" s="6"/>
    </row>
    <row r="453" spans="1:31" x14ac:dyDescent="0.2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6">
        <f>Table13[[#This Row],[Age]]/$E$1</f>
        <v>0.4</v>
      </c>
      <c r="J453" s="6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>
        <f>IF(Table13[[#This Row],[Sex]]="male",1,0)</f>
        <v>1</v>
      </c>
      <c r="P453">
        <v>1</v>
      </c>
      <c r="AC453" s="5">
        <f>SUMPRODUCT(Table13[[#This Row],[SibSp]:[Ones]],$R$4:$AA$4)</f>
        <v>8.3383893868569259E-2</v>
      </c>
      <c r="AD453" s="6">
        <f>(AC453-Table13[[#This Row],[Survived]])^2</f>
        <v>0.84018508601954633</v>
      </c>
      <c r="AE453" s="6"/>
    </row>
    <row r="454" spans="1:31" x14ac:dyDescent="0.2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6">
        <f>Table13[[#This Row],[Age]]/$E$1</f>
        <v>0.77500000000000002</v>
      </c>
      <c r="J454" s="6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>
        <f>IF(Table13[[#This Row],[Sex]]="male",1,0)</f>
        <v>1</v>
      </c>
      <c r="P454">
        <v>1</v>
      </c>
      <c r="AC454" s="5">
        <f>SUMPRODUCT(Table13[[#This Row],[SibSp]:[Ones]],$R$4:$AA$4)</f>
        <v>7.9717062518468218E-2</v>
      </c>
      <c r="AD454" s="6">
        <f>(AC454-Table13[[#This Row],[Survived]])^2</f>
        <v>0.84692068501963691</v>
      </c>
      <c r="AE454" s="6"/>
    </row>
    <row r="455" spans="1:31" x14ac:dyDescent="0.2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6">
        <f>Table13[[#This Row],[Age]]/$E$1</f>
        <v>0.66249999999999998</v>
      </c>
      <c r="J455" s="6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>
        <f>IF(Table13[[#This Row],[Sex]]="male",1,0)</f>
        <v>0</v>
      </c>
      <c r="P455">
        <v>1</v>
      </c>
      <c r="AC455" s="5">
        <f>SUMPRODUCT(Table13[[#This Row],[SibSp]:[Ones]],$R$4:$AA$4)</f>
        <v>0.71242626978071533</v>
      </c>
      <c r="AD455" s="6">
        <f>(AC455-Table13[[#This Row],[Survived]])^2</f>
        <v>8.2698650312233918E-2</v>
      </c>
      <c r="AE455" s="6"/>
    </row>
    <row r="456" spans="1:31" x14ac:dyDescent="0.2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6">
        <f>Table13[[#This Row],[Age]]/$E$1</f>
        <v>0.45</v>
      </c>
      <c r="J456" s="6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>
        <f>IF(Table13[[#This Row],[Sex]]="male",1,0)</f>
        <v>1</v>
      </c>
      <c r="P456">
        <v>1</v>
      </c>
      <c r="AC456" s="5">
        <f>SUMPRODUCT(Table13[[#This Row],[SibSp]:[Ones]],$R$4:$AA$4)</f>
        <v>0.43428666742739036</v>
      </c>
      <c r="AD456" s="6">
        <f>(AC456-Table13[[#This Row],[Survived]])^2</f>
        <v>0.32003157465040799</v>
      </c>
      <c r="AE456" s="6"/>
    </row>
    <row r="457" spans="1:31" x14ac:dyDescent="0.2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6">
        <f>Table13[[#This Row],[Age]]/$E$1</f>
        <v>0.2</v>
      </c>
      <c r="J457" s="6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>
        <f>IF(Table13[[#This Row],[Sex]]="male",1,0)</f>
        <v>1</v>
      </c>
      <c r="P457">
        <v>1</v>
      </c>
      <c r="AC457" s="5">
        <f>SUMPRODUCT(Table13[[#This Row],[SibSp]:[Ones]],$R$4:$AA$4)</f>
        <v>0.18626917619522876</v>
      </c>
      <c r="AD457" s="6">
        <f>(AC457-Table13[[#This Row],[Survived]])^2</f>
        <v>3.4696206000449176E-2</v>
      </c>
      <c r="AE457" s="6"/>
    </row>
    <row r="458" spans="1:31" x14ac:dyDescent="0.2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6">
        <f>Table13[[#This Row],[Age]]/$E$1</f>
        <v>0.23749999999999999</v>
      </c>
      <c r="J458" s="6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>
        <f>IF(Table13[[#This Row],[Sex]]="male",1,0)</f>
        <v>1</v>
      </c>
      <c r="P458">
        <v>1</v>
      </c>
      <c r="AC458" s="5">
        <f>SUMPRODUCT(Table13[[#This Row],[SibSp]:[Ones]],$R$4:$AA$4)</f>
        <v>0.17845707627069241</v>
      </c>
      <c r="AD458" s="6">
        <f>(AC458-Table13[[#This Row],[Survived]])^2</f>
        <v>3.1846928071083726E-2</v>
      </c>
      <c r="AE458" s="6"/>
    </row>
    <row r="459" spans="1:31" x14ac:dyDescent="0.2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6">
        <f>Table13[[#This Row],[Age]]/$E$1</f>
        <v>0.42499999999999999</v>
      </c>
      <c r="J459" s="6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>
        <f>IF(Table13[[#This Row],[Sex]]="male",1,0)</f>
        <v>0</v>
      </c>
      <c r="P459">
        <v>1</v>
      </c>
      <c r="AC459" s="5">
        <f>SUMPRODUCT(Table13[[#This Row],[SibSp]:[Ones]],$R$4:$AA$4)</f>
        <v>0.74618445036631453</v>
      </c>
      <c r="AD459" s="6">
        <f>(AC459-Table13[[#This Row],[Survived]])^2</f>
        <v>6.4422333235849852E-2</v>
      </c>
      <c r="AE459" s="6"/>
    </row>
    <row r="460" spans="1:31" x14ac:dyDescent="0.2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6">
        <f>Table13[[#This Row],[Age]]/$E$1</f>
        <v>0.48749999999999999</v>
      </c>
      <c r="J460" s="6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>
        <f>IF(Table13[[#This Row],[Sex]]="male",1,0)</f>
        <v>0</v>
      </c>
      <c r="P460">
        <v>1</v>
      </c>
      <c r="AC460" s="5">
        <f>SUMPRODUCT(Table13[[#This Row],[SibSp]:[Ones]],$R$4:$AA$4)</f>
        <v>0.85869271189030505</v>
      </c>
      <c r="AD460" s="6">
        <f>(AC460-Table13[[#This Row],[Survived]])^2</f>
        <v>1.9967749672916337E-2</v>
      </c>
      <c r="AE460" s="6"/>
    </row>
    <row r="461" spans="1:31" x14ac:dyDescent="0.2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6">
        <f>Table13[[#This Row],[Age]]/$E$1</f>
        <v>0.4</v>
      </c>
      <c r="J461" s="6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>
        <f>IF(Table13[[#This Row],[Sex]]="male",1,0)</f>
        <v>1</v>
      </c>
      <c r="P461">
        <v>1</v>
      </c>
      <c r="AC461" s="5">
        <f>SUMPRODUCT(Table13[[#This Row],[SibSp]:[Ones]],$R$4:$AA$4)</f>
        <v>8.3552515240831071E-2</v>
      </c>
      <c r="AD461" s="6">
        <f>(AC461-Table13[[#This Row],[Survived]])^2</f>
        <v>0.83987599232140719</v>
      </c>
      <c r="AE461" s="6"/>
    </row>
    <row r="462" spans="1:31" x14ac:dyDescent="0.2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6">
        <f>Table13[[#This Row],[Age]]/$E$1</f>
        <v>0.3125</v>
      </c>
      <c r="J462" s="6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>
        <f>IF(Table13[[#This Row],[Sex]]="male",1,0)</f>
        <v>0</v>
      </c>
      <c r="P462">
        <v>1</v>
      </c>
      <c r="AC462" s="5">
        <f>SUMPRODUCT(Table13[[#This Row],[SibSp]:[Ones]],$R$4:$AA$4)</f>
        <v>0.75176547380797976</v>
      </c>
      <c r="AD462" s="6">
        <f>(AC462-Table13[[#This Row],[Survived]])^2</f>
        <v>6.1620379993776786E-2</v>
      </c>
      <c r="AE462" s="6"/>
    </row>
    <row r="463" spans="1:31" x14ac:dyDescent="0.2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6">
        <f>Table13[[#This Row],[Age]]/$E$1</f>
        <v>0.48749999999999999</v>
      </c>
      <c r="J463" s="6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>
        <f>IF(Table13[[#This Row],[Sex]]="male",1,0)</f>
        <v>0</v>
      </c>
      <c r="P463">
        <v>1</v>
      </c>
      <c r="AC463" s="5">
        <f>SUMPRODUCT(Table13[[#This Row],[SibSp]:[Ones]],$R$4:$AA$4)</f>
        <v>0.92517690692758592</v>
      </c>
      <c r="AD463" s="6">
        <f>(AC463-Table13[[#This Row],[Survived]])^2</f>
        <v>5.5984952569231401E-3</v>
      </c>
      <c r="AE463" s="6"/>
    </row>
    <row r="464" spans="1:31" x14ac:dyDescent="0.2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6">
        <f>Table13[[#This Row],[Age]]/$E$1</f>
        <v>0.67500000000000004</v>
      </c>
      <c r="J464" s="6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>
        <f>IF(Table13[[#This Row],[Sex]]="male",1,0)</f>
        <v>1</v>
      </c>
      <c r="P464">
        <v>1</v>
      </c>
      <c r="AC464" s="5">
        <f>SUMPRODUCT(Table13[[#This Row],[SibSp]:[Ones]],$R$4:$AA$4)</f>
        <v>0.1489981377659696</v>
      </c>
      <c r="AD464" s="6">
        <f>(AC464-Table13[[#This Row],[Survived]])^2</f>
        <v>2.2200445057726854E-2</v>
      </c>
      <c r="AE464" s="6"/>
    </row>
    <row r="465" spans="1:31" x14ac:dyDescent="0.2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6">
        <f>Table13[[#This Row],[Age]]/$E$1</f>
        <v>0.45</v>
      </c>
      <c r="J465" s="6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>
        <f>IF(Table13[[#This Row],[Sex]]="male",1,0)</f>
        <v>1</v>
      </c>
      <c r="P465">
        <v>1</v>
      </c>
      <c r="AC465" s="5">
        <f>SUMPRODUCT(Table13[[#This Row],[SibSp]:[Ones]],$R$4:$AA$4)</f>
        <v>0.50898919829946077</v>
      </c>
      <c r="AD465" s="6">
        <f>(AC465-Table13[[#This Row],[Survived]])^2</f>
        <v>0.25907000398552782</v>
      </c>
      <c r="AE465" s="6"/>
    </row>
    <row r="466" spans="1:31" x14ac:dyDescent="0.2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6">
        <f>Table13[[#This Row],[Age]]/$E$1</f>
        <v>0.22500000000000001</v>
      </c>
      <c r="J466" s="6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>
        <f>IF(Table13[[#This Row],[Sex]]="male",1,0)</f>
        <v>0</v>
      </c>
      <c r="P466">
        <v>1</v>
      </c>
      <c r="AC466" s="5">
        <f>SUMPRODUCT(Table13[[#This Row],[SibSp]:[Ones]],$R$4:$AA$4)</f>
        <v>1.0275878813497408</v>
      </c>
      <c r="AD466" s="6">
        <f>(AC466-Table13[[#This Row],[Survived]])^2</f>
        <v>7.610911973673747E-4</v>
      </c>
      <c r="AE466" s="6"/>
    </row>
    <row r="467" spans="1:31" x14ac:dyDescent="0.2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6">
        <f>Table13[[#This Row],[Age]]/$E$1</f>
        <v>0.58750000000000002</v>
      </c>
      <c r="J467" s="6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>
        <f>IF(Table13[[#This Row],[Sex]]="male",1,0)</f>
        <v>1</v>
      </c>
      <c r="P467">
        <v>1</v>
      </c>
      <c r="AC467" s="5">
        <f>SUMPRODUCT(Table13[[#This Row],[SibSp]:[Ones]],$R$4:$AA$4)</f>
        <v>0.18272970400694366</v>
      </c>
      <c r="AD467" s="6">
        <f>(AC467-Table13[[#This Row],[Survived]])^2</f>
        <v>3.3390144726465239E-2</v>
      </c>
      <c r="AE467" s="6"/>
    </row>
    <row r="468" spans="1:31" x14ac:dyDescent="0.2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6">
        <f>Table13[[#This Row],[Age]]/$E$1</f>
        <v>0.75</v>
      </c>
      <c r="J468" s="6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>
        <f>IF(Table13[[#This Row],[Sex]]="male",1,0)</f>
        <v>1</v>
      </c>
      <c r="P468">
        <v>1</v>
      </c>
      <c r="AC468" s="5">
        <f>SUMPRODUCT(Table13[[#This Row],[SibSp]:[Ones]],$R$4:$AA$4)</f>
        <v>0.30063514204439418</v>
      </c>
      <c r="AD468" s="6">
        <f>(AC468-Table13[[#This Row],[Survived]])^2</f>
        <v>0.48911120454326462</v>
      </c>
      <c r="AE468" s="6"/>
    </row>
    <row r="469" spans="1:31" x14ac:dyDescent="0.2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6">
        <f>Table13[[#This Row],[Age]]/$E$1</f>
        <v>0.27500000000000002</v>
      </c>
      <c r="J469" s="6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>
        <f>IF(Table13[[#This Row],[Sex]]="male",1,0)</f>
        <v>1</v>
      </c>
      <c r="P469">
        <v>1</v>
      </c>
      <c r="AC469" s="5">
        <f>SUMPRODUCT(Table13[[#This Row],[SibSp]:[Ones]],$R$4:$AA$4)</f>
        <v>0.147860853656688</v>
      </c>
      <c r="AD469" s="6">
        <f>(AC469-Table13[[#This Row],[Survived]])^2</f>
        <v>2.1862832044084506E-2</v>
      </c>
      <c r="AE469" s="6"/>
    </row>
    <row r="470" spans="1:31" x14ac:dyDescent="0.2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6">
        <f>Table13[[#This Row],[Age]]/$E$1</f>
        <v>0.4375</v>
      </c>
      <c r="J470" s="6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>
        <f>IF(Table13[[#This Row],[Sex]]="male",1,0)</f>
        <v>1</v>
      </c>
      <c r="P470">
        <v>1</v>
      </c>
      <c r="AC470" s="5">
        <f>SUMPRODUCT(Table13[[#This Row],[SibSp]:[Ones]],$R$4:$AA$4)</f>
        <v>6.2360090661517042E-2</v>
      </c>
      <c r="AD470" s="6">
        <f>(AC470-Table13[[#This Row],[Survived]])^2</f>
        <v>3.8887809073126249E-3</v>
      </c>
      <c r="AE470" s="6"/>
    </row>
    <row r="471" spans="1:31" x14ac:dyDescent="0.2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6">
        <f>Table13[[#This Row],[Age]]/$E$1</f>
        <v>0.65</v>
      </c>
      <c r="J471" s="6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>
        <f>IF(Table13[[#This Row],[Sex]]="male",1,0)</f>
        <v>0</v>
      </c>
      <c r="P471">
        <v>1</v>
      </c>
      <c r="AC471" s="5">
        <f>SUMPRODUCT(Table13[[#This Row],[SibSp]:[Ones]],$R$4:$AA$4)</f>
        <v>0.84858917763098263</v>
      </c>
      <c r="AD471" s="6">
        <f>(AC471-Table13[[#This Row],[Survived]])^2</f>
        <v>2.2925237130462132E-2</v>
      </c>
      <c r="AE471" s="6"/>
    </row>
    <row r="472" spans="1:31" x14ac:dyDescent="0.2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6">
        <f>Table13[[#This Row],[Age]]/$E$1</f>
        <v>0.58750000000000002</v>
      </c>
      <c r="J472" s="6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>
        <f>IF(Table13[[#This Row],[Sex]]="male",1,0)</f>
        <v>1</v>
      </c>
      <c r="P472">
        <v>1</v>
      </c>
      <c r="AC472" s="5">
        <f>SUMPRODUCT(Table13[[#This Row],[SibSp]:[Ones]],$R$4:$AA$4)</f>
        <v>-1.4133313430493843E-2</v>
      </c>
      <c r="AD472" s="6">
        <f>(AC472-Table13[[#This Row],[Survived]])^2</f>
        <v>1.9975054852457765E-4</v>
      </c>
      <c r="AE472" s="6"/>
    </row>
    <row r="473" spans="1:31" x14ac:dyDescent="0.2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6">
        <f>Table13[[#This Row],[Age]]/$E$1</f>
        <v>0.46250000000000002</v>
      </c>
      <c r="J473" s="6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>
        <f>IF(Table13[[#This Row],[Sex]]="male",1,0)</f>
        <v>1</v>
      </c>
      <c r="P473">
        <v>1</v>
      </c>
      <c r="AC473" s="5">
        <f>SUMPRODUCT(Table13[[#This Row],[SibSp]:[Ones]],$R$4:$AA$4)</f>
        <v>0.20288704353151227</v>
      </c>
      <c r="AD473" s="6">
        <f>(AC473-Table13[[#This Row],[Survived]])^2</f>
        <v>4.1163152432957754E-2</v>
      </c>
      <c r="AE473" s="6"/>
    </row>
    <row r="474" spans="1:31" x14ac:dyDescent="0.2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6">
        <f>Table13[[#This Row],[Age]]/$E$1</f>
        <v>0.45</v>
      </c>
      <c r="J474" s="6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>
        <f>IF(Table13[[#This Row],[Sex]]="male",1,0)</f>
        <v>1</v>
      </c>
      <c r="P474">
        <v>1</v>
      </c>
      <c r="AC474" s="5">
        <f>SUMPRODUCT(Table13[[#This Row],[SibSp]:[Ones]],$R$4:$AA$4)</f>
        <v>1.1019445869662192E-2</v>
      </c>
      <c r="AD474" s="6">
        <f>(AC474-Table13[[#This Row],[Survived]])^2</f>
        <v>1.2142818727441515E-4</v>
      </c>
      <c r="AE474" s="6"/>
    </row>
    <row r="475" spans="1:31" x14ac:dyDescent="0.2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6">
        <f>Table13[[#This Row],[Age]]/$E$1</f>
        <v>0.61250000000000004</v>
      </c>
      <c r="J475" s="6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>
        <f>IF(Table13[[#This Row],[Sex]]="male",1,0)</f>
        <v>1</v>
      </c>
      <c r="P475">
        <v>1</v>
      </c>
      <c r="AC475" s="5">
        <f>SUMPRODUCT(Table13[[#This Row],[SibSp]:[Ones]],$R$4:$AA$4)</f>
        <v>-7.1613254055497455E-2</v>
      </c>
      <c r="AD475" s="6">
        <f>(AC475-Table13[[#This Row],[Survived]])^2</f>
        <v>5.1284581564172227E-3</v>
      </c>
      <c r="AE475" s="6"/>
    </row>
    <row r="476" spans="1:31" x14ac:dyDescent="0.2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6">
        <f>Table13[[#This Row],[Age]]/$E$1</f>
        <v>0.61250000000000004</v>
      </c>
      <c r="J476" s="6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>
        <f>IF(Table13[[#This Row],[Sex]]="male",1,0)</f>
        <v>1</v>
      </c>
      <c r="P476">
        <v>1</v>
      </c>
      <c r="AC476" s="5">
        <f>SUMPRODUCT(Table13[[#This Row],[SibSp]:[Ones]],$R$4:$AA$4)</f>
        <v>0.37809008876540201</v>
      </c>
      <c r="AD476" s="6">
        <f>(AC476-Table13[[#This Row],[Survived]])^2</f>
        <v>0.38677193769182561</v>
      </c>
      <c r="AE476" s="6"/>
    </row>
    <row r="477" spans="1:31" x14ac:dyDescent="0.2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6">
        <f>Table13[[#This Row],[Age]]/$E$1</f>
        <v>0.3</v>
      </c>
      <c r="J477" s="6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>
        <f>IF(Table13[[#This Row],[Sex]]="male",1,0)</f>
        <v>0</v>
      </c>
      <c r="P477">
        <v>1</v>
      </c>
      <c r="AC477" s="5">
        <f>SUMPRODUCT(Table13[[#This Row],[SibSp]:[Ones]],$R$4:$AA$4)</f>
        <v>0.70107725583264213</v>
      </c>
      <c r="AD477" s="6">
        <f>(AC477-Table13[[#This Row],[Survived]])^2</f>
        <v>8.9354806980543683E-2</v>
      </c>
      <c r="AE477" s="6"/>
    </row>
    <row r="478" spans="1:31" x14ac:dyDescent="0.2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6">
        <f>Table13[[#This Row],[Age]]/$E$1</f>
        <v>0.55000000000000004</v>
      </c>
      <c r="J478" s="6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>
        <f>IF(Table13[[#This Row],[Sex]]="male",1,0)</f>
        <v>1</v>
      </c>
      <c r="P478">
        <v>1</v>
      </c>
      <c r="AC478" s="5">
        <f>SUMPRODUCT(Table13[[#This Row],[SibSp]:[Ones]],$R$4:$AA$4)</f>
        <v>7.0303376820384234E-3</v>
      </c>
      <c r="AD478" s="6">
        <f>(AC478-Table13[[#This Row],[Survived]])^2</f>
        <v>4.9425647923489392E-5</v>
      </c>
      <c r="AE478" s="6"/>
    </row>
    <row r="479" spans="1:31" x14ac:dyDescent="0.2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6">
        <f>Table13[[#This Row],[Age]]/$E$1</f>
        <v>0.4375</v>
      </c>
      <c r="J479" s="6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>
        <f>IF(Table13[[#This Row],[Sex]]="male",1,0)</f>
        <v>1</v>
      </c>
      <c r="P479">
        <v>1</v>
      </c>
      <c r="AC479" s="5">
        <f>SUMPRODUCT(Table13[[#This Row],[SibSp]:[Ones]],$R$4:$AA$4)</f>
        <v>0.50690884346486564</v>
      </c>
      <c r="AD479" s="6">
        <f>(AC479-Table13[[#This Row],[Survived]])^2</f>
        <v>0.24313888865315636</v>
      </c>
      <c r="AE479" s="6"/>
    </row>
    <row r="480" spans="1:31" x14ac:dyDescent="0.2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6">
        <f>Table13[[#This Row],[Age]]/$E$1</f>
        <v>0.45</v>
      </c>
      <c r="J480" s="6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>
        <f>IF(Table13[[#This Row],[Sex]]="male",1,0)</f>
        <v>1</v>
      </c>
      <c r="P480">
        <v>1</v>
      </c>
      <c r="AC480" s="5">
        <f>SUMPRODUCT(Table13[[#This Row],[SibSp]:[Ones]],$R$4:$AA$4)</f>
        <v>1.6086554238950113E-2</v>
      </c>
      <c r="AD480" s="6">
        <f>(AC480-Table13[[#This Row],[Survived]])^2</f>
        <v>2.5877722728268385E-4</v>
      </c>
      <c r="AE480" s="6"/>
    </row>
    <row r="481" spans="1:31" x14ac:dyDescent="0.2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6">
        <f>Table13[[#This Row],[Age]]/$E$1</f>
        <v>0.375</v>
      </c>
      <c r="J481" s="6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>
        <f>IF(Table13[[#This Row],[Sex]]="male",1,0)</f>
        <v>1</v>
      </c>
      <c r="P481">
        <v>1</v>
      </c>
      <c r="AC481" s="5">
        <f>SUMPRODUCT(Table13[[#This Row],[SibSp]:[Ones]],$R$4:$AA$4)</f>
        <v>9.6285907658282377E-2</v>
      </c>
      <c r="AD481" s="6">
        <f>(AC481-Table13[[#This Row],[Survived]])^2</f>
        <v>9.2709760135792803E-3</v>
      </c>
      <c r="AE481" s="6"/>
    </row>
    <row r="482" spans="1:31" x14ac:dyDescent="0.2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6">
        <f>Table13[[#This Row],[Age]]/$E$1</f>
        <v>0.33750000000000002</v>
      </c>
      <c r="J482" s="6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>
        <f>IF(Table13[[#This Row],[Sex]]="male",1,0)</f>
        <v>1</v>
      </c>
      <c r="P482">
        <v>1</v>
      </c>
      <c r="AC482" s="5">
        <f>SUMPRODUCT(Table13[[#This Row],[SibSp]:[Ones]],$R$4:$AA$4)</f>
        <v>0.49486111410898775</v>
      </c>
      <c r="AD482" s="6">
        <f>(AC482-Table13[[#This Row],[Survived]])^2</f>
        <v>0.25516529403921301</v>
      </c>
      <c r="AE482" s="6"/>
    </row>
    <row r="483" spans="1:31" x14ac:dyDescent="0.2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6">
        <f>Table13[[#This Row],[Age]]/$E$1</f>
        <v>0.27500000000000002</v>
      </c>
      <c r="J483" s="6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>
        <f>IF(Table13[[#This Row],[Sex]]="male",1,0)</f>
        <v>0</v>
      </c>
      <c r="P483">
        <v>1</v>
      </c>
      <c r="AC483" s="5">
        <f>SUMPRODUCT(Table13[[#This Row],[SibSp]:[Ones]],$R$4:$AA$4)</f>
        <v>0.82985773554231379</v>
      </c>
      <c r="AD483" s="6">
        <f>(AC483-Table13[[#This Row],[Survived]])^2</f>
        <v>2.8948390154789231E-2</v>
      </c>
      <c r="AE483" s="6"/>
    </row>
    <row r="484" spans="1:31" x14ac:dyDescent="0.2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6">
        <f>Table13[[#This Row],[Age]]/$E$1</f>
        <v>0.5</v>
      </c>
      <c r="J484" s="6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>
        <f>IF(Table13[[#This Row],[Sex]]="male",1,0)</f>
        <v>0</v>
      </c>
      <c r="P484">
        <v>1</v>
      </c>
      <c r="AC484" s="5">
        <f>SUMPRODUCT(Table13[[#This Row],[SibSp]:[Ones]],$R$4:$AA$4)</f>
        <v>0.92836941798537642</v>
      </c>
      <c r="AD484" s="6">
        <f>(AC484-Table13[[#This Row],[Survived]])^2</f>
        <v>5.1309402797537146E-3</v>
      </c>
      <c r="AE484" s="6"/>
    </row>
    <row r="485" spans="1:31" x14ac:dyDescent="0.2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6">
        <f>Table13[[#This Row],[Age]]/$E$1</f>
        <v>0.48749999999999999</v>
      </c>
      <c r="J485" s="6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>
        <f>IF(Table13[[#This Row],[Sex]]="male",1,0)</f>
        <v>0</v>
      </c>
      <c r="P485">
        <v>1</v>
      </c>
      <c r="AC485" s="5">
        <f>SUMPRODUCT(Table13[[#This Row],[SibSp]:[Ones]],$R$4:$AA$4)</f>
        <v>0.4244523548811846</v>
      </c>
      <c r="AD485" s="6">
        <f>(AC485-Table13[[#This Row],[Survived]])^2</f>
        <v>0.18015980156418307</v>
      </c>
      <c r="AE485" s="6"/>
    </row>
    <row r="486" spans="1:31" x14ac:dyDescent="0.2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6">
        <f>Table13[[#This Row],[Age]]/$E$1</f>
        <v>0.4375</v>
      </c>
      <c r="J486" s="6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>
        <f>IF(Table13[[#This Row],[Sex]]="male",1,0)</f>
        <v>1</v>
      </c>
      <c r="P486">
        <v>1</v>
      </c>
      <c r="AC486" s="5">
        <f>SUMPRODUCT(Table13[[#This Row],[SibSp]:[Ones]],$R$4:$AA$4)</f>
        <v>6.4642821489849678E-2</v>
      </c>
      <c r="AD486" s="6">
        <f>(AC486-Table13[[#This Row],[Survived]])^2</f>
        <v>4.1786943701685713E-3</v>
      </c>
      <c r="AE486" s="6"/>
    </row>
    <row r="487" spans="1:31" x14ac:dyDescent="0.2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6">
        <f>Table13[[#This Row],[Age]]/$E$1</f>
        <v>0.3</v>
      </c>
      <c r="J487" s="6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>
        <f>IF(Table13[[#This Row],[Sex]]="male",1,0)</f>
        <v>0</v>
      </c>
      <c r="P487">
        <v>1</v>
      </c>
      <c r="AC487" s="5">
        <f>SUMPRODUCT(Table13[[#This Row],[SibSp]:[Ones]],$R$4:$AA$4)</f>
        <v>0.76023881806179994</v>
      </c>
      <c r="AD487" s="6">
        <f>(AC487-Table13[[#This Row],[Survived]])^2</f>
        <v>5.7485424364402675E-2</v>
      </c>
      <c r="AE487" s="6"/>
    </row>
    <row r="488" spans="1:31" x14ac:dyDescent="0.2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6">
        <f>Table13[[#This Row],[Age]]/$E$1</f>
        <v>0.42499999999999999</v>
      </c>
      <c r="J488" s="6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>
        <f>IF(Table13[[#This Row],[Sex]]="male",1,0)</f>
        <v>1</v>
      </c>
      <c r="P488">
        <v>1</v>
      </c>
      <c r="AC488" s="5">
        <f>SUMPRODUCT(Table13[[#This Row],[SibSp]:[Ones]],$R$4:$AA$4)</f>
        <v>1.3437619733933093E-2</v>
      </c>
      <c r="AD488" s="6">
        <f>(AC488-Table13[[#This Row],[Survived]])^2</f>
        <v>1.8056962411378807E-4</v>
      </c>
      <c r="AE488" s="6"/>
    </row>
    <row r="489" spans="1:31" x14ac:dyDescent="0.2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6">
        <f>Table13[[#This Row],[Age]]/$E$1</f>
        <v>0.32500000000000001</v>
      </c>
      <c r="J489" s="6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>
        <f>IF(Table13[[#This Row],[Sex]]="male",1,0)</f>
        <v>0</v>
      </c>
      <c r="P489">
        <v>1</v>
      </c>
      <c r="AC489" s="5">
        <f>SUMPRODUCT(Table13[[#This Row],[SibSp]:[Ones]],$R$4:$AA$4)</f>
        <v>0.56385640758937861</v>
      </c>
      <c r="AD489" s="6">
        <f>(AC489-Table13[[#This Row],[Survived]])^2</f>
        <v>0.31793404837959943</v>
      </c>
      <c r="AE489" s="6"/>
    </row>
    <row r="490" spans="1:31" x14ac:dyDescent="0.2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6">
        <f>Table13[[#This Row],[Age]]/$E$1</f>
        <v>0.05</v>
      </c>
      <c r="J490" s="6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>
        <f>IF(Table13[[#This Row],[Sex]]="male",1,0)</f>
        <v>0</v>
      </c>
      <c r="P490">
        <v>1</v>
      </c>
      <c r="AC490" s="5">
        <f>SUMPRODUCT(Table13[[#This Row],[SibSp]:[Ones]],$R$4:$AA$4)</f>
        <v>0.83665647433860024</v>
      </c>
      <c r="AD490" s="6">
        <f>(AC490-Table13[[#This Row],[Survived]])^2</f>
        <v>2.6681107375496362E-2</v>
      </c>
      <c r="AE490" s="6"/>
    </row>
    <row r="491" spans="1:31" x14ac:dyDescent="0.2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6">
        <f>Table13[[#This Row],[Age]]/$E$1</f>
        <v>0.32500000000000001</v>
      </c>
      <c r="J491" s="6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>
        <f>IF(Table13[[#This Row],[Sex]]="male",1,0)</f>
        <v>1</v>
      </c>
      <c r="P491">
        <v>1</v>
      </c>
      <c r="AC491" s="5">
        <f>SUMPRODUCT(Table13[[#This Row],[SibSp]:[Ones]],$R$4:$AA$4)</f>
        <v>0.31016699774971301</v>
      </c>
      <c r="AD491" s="6">
        <f>(AC491-Table13[[#This Row],[Survived]])^2</f>
        <v>9.6203566493070478E-2</v>
      </c>
      <c r="AE491" s="6"/>
    </row>
    <row r="492" spans="1:31" x14ac:dyDescent="0.2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6">
        <f>Table13[[#This Row],[Age]]/$E$1</f>
        <v>0.33750000000000002</v>
      </c>
      <c r="J492" s="6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>
        <f>IF(Table13[[#This Row],[Sex]]="male",1,0)</f>
        <v>1</v>
      </c>
      <c r="P492">
        <v>1</v>
      </c>
      <c r="AC492" s="5">
        <f>SUMPRODUCT(Table13[[#This Row],[SibSp]:[Ones]],$R$4:$AA$4)</f>
        <v>0.13834419244292462</v>
      </c>
      <c r="AD492" s="6">
        <f>(AC492-Table13[[#This Row],[Survived]])^2</f>
        <v>1.9139115582684961E-2</v>
      </c>
      <c r="AE492" s="6"/>
    </row>
    <row r="493" spans="1:31" x14ac:dyDescent="0.2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6">
        <f>Table13[[#This Row],[Age]]/$E$1</f>
        <v>0.52500000000000002</v>
      </c>
      <c r="J493" s="6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>
        <f>IF(Table13[[#This Row],[Sex]]="male",1,0)</f>
        <v>1</v>
      </c>
      <c r="P493">
        <v>1</v>
      </c>
      <c r="AC493" s="5">
        <f>SUMPRODUCT(Table13[[#This Row],[SibSp]:[Ones]],$R$4:$AA$4)</f>
        <v>0.35514168756000752</v>
      </c>
      <c r="AD493" s="6">
        <f>(AC493-Table13[[#This Row],[Survived]])^2</f>
        <v>0.41584224312295498</v>
      </c>
      <c r="AE493" s="6"/>
    </row>
    <row r="494" spans="1:31" x14ac:dyDescent="0.2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6">
        <f>Table13[[#This Row],[Age]]/$E$1</f>
        <v>0.25</v>
      </c>
      <c r="J494" s="6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>
        <f>IF(Table13[[#This Row],[Sex]]="male",1,0)</f>
        <v>1</v>
      </c>
      <c r="P494">
        <v>1</v>
      </c>
      <c r="AC494" s="5">
        <f>SUMPRODUCT(Table13[[#This Row],[SibSp]:[Ones]],$R$4:$AA$4)</f>
        <v>0.17092117334878687</v>
      </c>
      <c r="AD494" s="6">
        <f>(AC494-Table13[[#This Row],[Survived]])^2</f>
        <v>0.68737170080135235</v>
      </c>
      <c r="AE494" s="6"/>
    </row>
    <row r="495" spans="1:31" x14ac:dyDescent="0.2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6">
        <f>Table13[[#This Row],[Age]]/$E$1</f>
        <v>0.26250000000000001</v>
      </c>
      <c r="J495" s="6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>
        <f>IF(Table13[[#This Row],[Sex]]="male",1,0)</f>
        <v>1</v>
      </c>
      <c r="P495">
        <v>1</v>
      </c>
      <c r="AC495" s="5">
        <f>SUMPRODUCT(Table13[[#This Row],[SibSp]:[Ones]],$R$4:$AA$4)</f>
        <v>0.1537991518558941</v>
      </c>
      <c r="AD495" s="6">
        <f>(AC495-Table13[[#This Row],[Survived]])^2</f>
        <v>2.3654179111592375E-2</v>
      </c>
      <c r="AE495" s="6"/>
    </row>
    <row r="496" spans="1:31" x14ac:dyDescent="0.2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6">
        <f>Table13[[#This Row],[Age]]/$E$1</f>
        <v>0.26250000000000001</v>
      </c>
      <c r="J496" s="6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>
        <f>IF(Table13[[#This Row],[Sex]]="male",1,0)</f>
        <v>1</v>
      </c>
      <c r="P496">
        <v>1</v>
      </c>
      <c r="AC496" s="5">
        <f>SUMPRODUCT(Table13[[#This Row],[SibSp]:[Ones]],$R$4:$AA$4)</f>
        <v>0.16773419388405197</v>
      </c>
      <c r="AD496" s="6">
        <f>(AC496-Table13[[#This Row],[Survived]])^2</f>
        <v>2.8134759797932739E-2</v>
      </c>
      <c r="AE496" s="6"/>
    </row>
    <row r="497" spans="1:31" x14ac:dyDescent="0.2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6">
        <f>Table13[[#This Row],[Age]]/$E$1</f>
        <v>0.76249999999999996</v>
      </c>
      <c r="J497" s="6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>
        <f>IF(Table13[[#This Row],[Sex]]="male",1,0)</f>
        <v>1</v>
      </c>
      <c r="P497">
        <v>1</v>
      </c>
      <c r="AC497" s="5">
        <f>SUMPRODUCT(Table13[[#This Row],[SibSp]:[Ones]],$R$4:$AA$4)</f>
        <v>0.27840369124835479</v>
      </c>
      <c r="AD497" s="6">
        <f>(AC497-Table13[[#This Row],[Survived]])^2</f>
        <v>7.7508615300709266E-2</v>
      </c>
      <c r="AE497" s="6"/>
    </row>
    <row r="498" spans="1:31" x14ac:dyDescent="0.2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6">
        <f>Table13[[#This Row],[Age]]/$E$1</f>
        <v>0.71250000000000002</v>
      </c>
      <c r="J498" s="6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>
        <f>IF(Table13[[#This Row],[Sex]]="male",1,0)</f>
        <v>1</v>
      </c>
      <c r="P498">
        <v>1</v>
      </c>
      <c r="AC498" s="5">
        <f>SUMPRODUCT(Table13[[#This Row],[SibSp]:[Ones]],$R$4:$AA$4)</f>
        <v>8.4157868174020378E-2</v>
      </c>
      <c r="AD498" s="6">
        <f>(AC498-Table13[[#This Row],[Survived]])^2</f>
        <v>7.0825467755957919E-3</v>
      </c>
      <c r="AE498" s="6"/>
    </row>
    <row r="499" spans="1:31" x14ac:dyDescent="0.2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6">
        <f>Table13[[#This Row],[Age]]/$E$1</f>
        <v>0.26250000000000001</v>
      </c>
      <c r="J499" s="6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>
        <f>IF(Table13[[#This Row],[Sex]]="male",1,0)</f>
        <v>0</v>
      </c>
      <c r="P499">
        <v>1</v>
      </c>
      <c r="AC499" s="5">
        <f>SUMPRODUCT(Table13[[#This Row],[SibSp]:[Ones]],$R$4:$AA$4)</f>
        <v>1.0357887791650602</v>
      </c>
      <c r="AD499" s="6">
        <f>(AC499-Table13[[#This Row],[Survived]])^2</f>
        <v>1.2808367141254457E-3</v>
      </c>
      <c r="AE499" s="6"/>
    </row>
    <row r="500" spans="1:31" x14ac:dyDescent="0.2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6">
        <f>Table13[[#This Row],[Age]]/$E$1</f>
        <v>0.32500000000000001</v>
      </c>
      <c r="J500" s="6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>
        <f>IF(Table13[[#This Row],[Sex]]="male",1,0)</f>
        <v>1</v>
      </c>
      <c r="P500">
        <v>1</v>
      </c>
      <c r="AC500" s="5">
        <f>SUMPRODUCT(Table13[[#This Row],[SibSp]:[Ones]],$R$4:$AA$4)</f>
        <v>0.12189145601730955</v>
      </c>
      <c r="AD500" s="6">
        <f>(AC500-Table13[[#This Row],[Survived]])^2</f>
        <v>1.4857527050019709E-2</v>
      </c>
      <c r="AE500" s="6"/>
    </row>
    <row r="501" spans="1:31" x14ac:dyDescent="0.2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6">
        <f>Table13[[#This Row],[Age]]/$E$1</f>
        <v>1</v>
      </c>
      <c r="J501" s="6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>
        <f>IF(Table13[[#This Row],[Sex]]="male",1,0)</f>
        <v>1</v>
      </c>
      <c r="P501">
        <v>1</v>
      </c>
      <c r="AC501" s="5">
        <f>SUMPRODUCT(Table13[[#This Row],[SibSp]:[Ones]],$R$4:$AA$4)</f>
        <v>0.15524884115265114</v>
      </c>
      <c r="AD501" s="6">
        <f>(AC501-Table13[[#This Row],[Survived]])^2</f>
        <v>0.71360452037393884</v>
      </c>
      <c r="AE501" s="6"/>
    </row>
    <row r="502" spans="1:31" x14ac:dyDescent="0.2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6">
        <f>Table13[[#This Row],[Age]]/$E$1</f>
        <v>0.63749999999999996</v>
      </c>
      <c r="J502" s="6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>
        <f>IF(Table13[[#This Row],[Sex]]="male",1,0)</f>
        <v>1</v>
      </c>
      <c r="P502">
        <v>1</v>
      </c>
      <c r="AC502" s="5">
        <f>SUMPRODUCT(Table13[[#This Row],[SibSp]:[Ones]],$R$4:$AA$4)</f>
        <v>-4.0247399723206789E-2</v>
      </c>
      <c r="AD502" s="6">
        <f>(AC502-Table13[[#This Row],[Survived]])^2</f>
        <v>1.619853184479586E-3</v>
      </c>
      <c r="AE502" s="6"/>
    </row>
    <row r="503" spans="1:31" x14ac:dyDescent="0.2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6">
        <f>Table13[[#This Row],[Age]]/$E$1</f>
        <v>0.4</v>
      </c>
      <c r="J503" s="6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>
        <f>IF(Table13[[#This Row],[Sex]]="male",1,0)</f>
        <v>1</v>
      </c>
      <c r="P503">
        <v>1</v>
      </c>
      <c r="AC503" s="5">
        <f>SUMPRODUCT(Table13[[#This Row],[SibSp]:[Ones]],$R$4:$AA$4)</f>
        <v>0.52894971839054861</v>
      </c>
      <c r="AD503" s="6">
        <f>(AC503-Table13[[#This Row],[Survived]])^2</f>
        <v>0.22188836780434346</v>
      </c>
      <c r="AE503" s="6"/>
    </row>
    <row r="504" spans="1:31" x14ac:dyDescent="0.2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6">
        <f>Table13[[#This Row],[Age]]/$E$1</f>
        <v>0.1125</v>
      </c>
      <c r="J504" s="6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>
        <f>IF(Table13[[#This Row],[Sex]]="male",1,0)</f>
        <v>0</v>
      </c>
      <c r="P504">
        <v>1</v>
      </c>
      <c r="AC504" s="5">
        <f>SUMPRODUCT(Table13[[#This Row],[SibSp]:[Ones]],$R$4:$AA$4)</f>
        <v>0.54606697676608618</v>
      </c>
      <c r="AD504" s="6">
        <f>(AC504-Table13[[#This Row],[Survived]])^2</f>
        <v>0.29818914311445333</v>
      </c>
      <c r="AE504" s="6"/>
    </row>
    <row r="505" spans="1:31" x14ac:dyDescent="0.2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6">
        <f>Table13[[#This Row],[Age]]/$E$1</f>
        <v>0.35</v>
      </c>
      <c r="J505" s="6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>
        <f>IF(Table13[[#This Row],[Sex]]="male",1,0)</f>
        <v>0</v>
      </c>
      <c r="P505">
        <v>1</v>
      </c>
      <c r="AC505" s="5">
        <f>SUMPRODUCT(Table13[[#This Row],[SibSp]:[Ones]],$R$4:$AA$4)</f>
        <v>0.7845927729048553</v>
      </c>
      <c r="AD505" s="6">
        <f>(AC505-Table13[[#This Row],[Survived]])^2</f>
        <v>4.6400273484819246E-2</v>
      </c>
      <c r="AE505" s="6"/>
    </row>
    <row r="506" spans="1:31" x14ac:dyDescent="0.2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6">
        <f>Table13[[#This Row],[Age]]/$E$1</f>
        <v>0.4</v>
      </c>
      <c r="J506" s="6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>
        <f>IF(Table13[[#This Row],[Sex]]="male",1,0)</f>
        <v>1</v>
      </c>
      <c r="P506">
        <v>1</v>
      </c>
      <c r="AC506" s="5">
        <f>SUMPRODUCT(Table13[[#This Row],[SibSp]:[Ones]],$R$4:$AA$4)</f>
        <v>8.3552515240831071E-2</v>
      </c>
      <c r="AD506" s="6">
        <f>(AC506-Table13[[#This Row],[Survived]])^2</f>
        <v>6.981022803069308E-3</v>
      </c>
      <c r="AE506" s="6"/>
    </row>
    <row r="507" spans="1:31" x14ac:dyDescent="0.2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6">
        <f>Table13[[#This Row],[Age]]/$E$1</f>
        <v>0.38750000000000001</v>
      </c>
      <c r="J507" s="6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>
        <f>IF(Table13[[#This Row],[Sex]]="male",1,0)</f>
        <v>1</v>
      </c>
      <c r="P507">
        <v>1</v>
      </c>
      <c r="AC507" s="5">
        <f>SUMPRODUCT(Table13[[#This Row],[SibSp]:[Ones]],$R$4:$AA$4)</f>
        <v>0.22756355975063791</v>
      </c>
      <c r="AD507" s="6">
        <f>(AC507-Table13[[#This Row],[Survived]])^2</f>
        <v>5.1785173726382153E-2</v>
      </c>
      <c r="AE507" s="6"/>
    </row>
    <row r="508" spans="1:31" x14ac:dyDescent="0.2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6">
        <f>Table13[[#This Row],[Age]]/$E$1</f>
        <v>0.51249999999999996</v>
      </c>
      <c r="J508" s="6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>
        <f>IF(Table13[[#This Row],[Sex]]="male",1,0)</f>
        <v>0</v>
      </c>
      <c r="P508">
        <v>1</v>
      </c>
      <c r="AC508" s="5">
        <f>SUMPRODUCT(Table13[[#This Row],[SibSp]:[Ones]],$R$4:$AA$4)</f>
        <v>0.47148825376831288</v>
      </c>
      <c r="AD508" s="6">
        <f>(AC508-Table13[[#This Row],[Survived]])^2</f>
        <v>0.222301173441493</v>
      </c>
      <c r="AE508" s="6"/>
    </row>
    <row r="509" spans="1:31" x14ac:dyDescent="0.2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6">
        <f>Table13[[#This Row],[Age]]/$E$1</f>
        <v>0.25</v>
      </c>
      <c r="J509" s="6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>
        <f>IF(Table13[[#This Row],[Sex]]="male",1,0)</f>
        <v>1</v>
      </c>
      <c r="P509">
        <v>1</v>
      </c>
      <c r="AC509" s="5">
        <f>SUMPRODUCT(Table13[[#This Row],[SibSp]:[Ones]],$R$4:$AA$4)</f>
        <v>0.16020053894565089</v>
      </c>
      <c r="AD509" s="6">
        <f>(AC509-Table13[[#This Row],[Survived]])^2</f>
        <v>2.5664212678477009E-2</v>
      </c>
      <c r="AE509" s="6"/>
    </row>
    <row r="510" spans="1:31" x14ac:dyDescent="0.2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6">
        <f>Table13[[#This Row],[Age]]/$E$1</f>
        <v>0.3</v>
      </c>
      <c r="J510" s="6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>
        <f>IF(Table13[[#This Row],[Sex]]="male",1,0)</f>
        <v>0</v>
      </c>
      <c r="P510">
        <v>1</v>
      </c>
      <c r="AC510" s="5">
        <f>SUMPRODUCT(Table13[[#This Row],[SibSp]:[Ones]],$R$4:$AA$4)</f>
        <v>1.0802210854885121</v>
      </c>
      <c r="AD510" s="6">
        <f>(AC510-Table13[[#This Row],[Survived]])^2</f>
        <v>6.4354225569551735E-3</v>
      </c>
      <c r="AE510" s="6"/>
    </row>
    <row r="511" spans="1:31" x14ac:dyDescent="0.2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6">
        <f>Table13[[#This Row],[Age]]/$E$1</f>
        <v>2.5000000000000001E-2</v>
      </c>
      <c r="J511" s="6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>
        <f>IF(Table13[[#This Row],[Sex]]="male",1,0)</f>
        <v>0</v>
      </c>
      <c r="P511">
        <v>1</v>
      </c>
      <c r="AC511" s="5">
        <f>SUMPRODUCT(Table13[[#This Row],[SibSp]:[Ones]],$R$4:$AA$4)</f>
        <v>0.59087668639438373</v>
      </c>
      <c r="AD511" s="6">
        <f>(AC511-Table13[[#This Row],[Survived]])^2</f>
        <v>0.34913525852440691</v>
      </c>
      <c r="AE511" s="6"/>
    </row>
    <row r="512" spans="1:31" x14ac:dyDescent="0.2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6">
        <f>Table13[[#This Row],[Age]]/$E$1</f>
        <v>9.3749999999999997E-3</v>
      </c>
      <c r="J512" s="6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>
        <f>IF(Table13[[#This Row],[Sex]]="male",1,0)</f>
        <v>0</v>
      </c>
      <c r="P512">
        <v>1</v>
      </c>
      <c r="AC512" s="5">
        <f>SUMPRODUCT(Table13[[#This Row],[SibSp]:[Ones]],$R$4:$AA$4)</f>
        <v>0.72631369511105282</v>
      </c>
      <c r="AD512" s="6">
        <f>(AC512-Table13[[#This Row],[Survived]])^2</f>
        <v>7.4904193483765757E-2</v>
      </c>
      <c r="AE512" s="6"/>
    </row>
    <row r="513" spans="1:31" x14ac:dyDescent="0.2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6">
        <f>Table13[[#This Row],[Age]]/$E$1</f>
        <v>0.6</v>
      </c>
      <c r="J513" s="6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>
        <f>IF(Table13[[#This Row],[Sex]]="male",1,0)</f>
        <v>1</v>
      </c>
      <c r="P513">
        <v>1</v>
      </c>
      <c r="AC513" s="5">
        <f>SUMPRODUCT(Table13[[#This Row],[SibSp]:[Ones]],$R$4:$AA$4)</f>
        <v>0.39071620594830236</v>
      </c>
      <c r="AD513" s="6">
        <f>(AC513-Table13[[#This Row],[Survived]])^2</f>
        <v>0.37122674169403153</v>
      </c>
      <c r="AE513" s="6"/>
    </row>
    <row r="514" spans="1:31" x14ac:dyDescent="0.2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6">
        <f>Table13[[#This Row],[Age]]/$E$1</f>
        <v>0.23749999999999999</v>
      </c>
      <c r="J514" s="6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>
        <f>IF(Table13[[#This Row],[Sex]]="male",1,0)</f>
        <v>1</v>
      </c>
      <c r="P514">
        <v>1</v>
      </c>
      <c r="AC514" s="5">
        <f>SUMPRODUCT(Table13[[#This Row],[SibSp]:[Ones]],$R$4:$AA$4)</f>
        <v>0.16670116564560722</v>
      </c>
      <c r="AD514" s="6">
        <f>(AC514-Table13[[#This Row],[Survived]])^2</f>
        <v>2.7789278627604178E-2</v>
      </c>
      <c r="AE514" s="6"/>
    </row>
    <row r="515" spans="1:31" x14ac:dyDescent="0.2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6">
        <f>Table13[[#This Row],[Age]]/$E$1</f>
        <v>0.7</v>
      </c>
      <c r="J515" s="6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>
        <f>IF(Table13[[#This Row],[Sex]]="male",1,0)</f>
        <v>1</v>
      </c>
      <c r="P515">
        <v>1</v>
      </c>
      <c r="AC515" s="5">
        <f>SUMPRODUCT(Table13[[#This Row],[SibSp]:[Ones]],$R$4:$AA$4)</f>
        <v>0.37843556842641246</v>
      </c>
      <c r="AD515" s="6">
        <f>(AC515-Table13[[#This Row],[Survived]])^2</f>
        <v>0.38634234259739697</v>
      </c>
      <c r="AE515" s="6"/>
    </row>
    <row r="516" spans="1:31" x14ac:dyDescent="0.2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6">
        <f>Table13[[#This Row],[Age]]/$E$1</f>
        <v>0.28749999999999998</v>
      </c>
      <c r="J516" s="6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>
        <f>IF(Table13[[#This Row],[Sex]]="male",1,0)</f>
        <v>0</v>
      </c>
      <c r="P516">
        <v>1</v>
      </c>
      <c r="AC516" s="5">
        <f>SUMPRODUCT(Table13[[#This Row],[SibSp]:[Ones]],$R$4:$AA$4)</f>
        <v>0.62332001935631798</v>
      </c>
      <c r="AD516" s="6">
        <f>(AC516-Table13[[#This Row],[Survived]])^2</f>
        <v>0.14188780781772467</v>
      </c>
      <c r="AE516" s="6"/>
    </row>
    <row r="517" spans="1:31" x14ac:dyDescent="0.2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6">
        <f>Table13[[#This Row],[Age]]/$E$1</f>
        <v>0.22500000000000001</v>
      </c>
      <c r="J517" s="6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>
        <f>IF(Table13[[#This Row],[Sex]]="male",1,0)</f>
        <v>0</v>
      </c>
      <c r="P517">
        <v>1</v>
      </c>
      <c r="AC517" s="5">
        <f>SUMPRODUCT(Table13[[#This Row],[SibSp]:[Ones]],$R$4:$AA$4)</f>
        <v>0.84609126923440181</v>
      </c>
      <c r="AD517" s="6">
        <f>(AC517-Table13[[#This Row],[Survived]])^2</f>
        <v>2.368789740587739E-2</v>
      </c>
      <c r="AE517" s="6"/>
    </row>
    <row r="518" spans="1:31" x14ac:dyDescent="0.2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6">
        <f>Table13[[#This Row],[Age]]/$E$1</f>
        <v>0.26250000000000001</v>
      </c>
      <c r="J518" s="6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>
        <f>IF(Table13[[#This Row],[Sex]]="male",1,0)</f>
        <v>1</v>
      </c>
      <c r="P518">
        <v>1</v>
      </c>
      <c r="AC518" s="5">
        <f>SUMPRODUCT(Table13[[#This Row],[SibSp]:[Ones]],$R$4:$AA$4)</f>
        <v>0.15514047597865577</v>
      </c>
      <c r="AD518" s="6">
        <f>(AC518-Table13[[#This Row],[Survived]])^2</f>
        <v>2.4068567286883866E-2</v>
      </c>
      <c r="AE518" s="6"/>
    </row>
    <row r="519" spans="1:31" x14ac:dyDescent="0.2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6">
        <f>Table13[[#This Row],[Age]]/$E$1</f>
        <v>0.22500000000000001</v>
      </c>
      <c r="J519" s="6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>
        <f>IF(Table13[[#This Row],[Sex]]="male",1,0)</f>
        <v>0</v>
      </c>
      <c r="P519">
        <v>1</v>
      </c>
      <c r="AC519" s="5">
        <f>SUMPRODUCT(Table13[[#This Row],[SibSp]:[Ones]],$R$4:$AA$4)</f>
        <v>0.62252273865644903</v>
      </c>
      <c r="AD519" s="6">
        <f>(AC519-Table13[[#This Row],[Survived]])^2</f>
        <v>0.38753456014432552</v>
      </c>
      <c r="AE519" s="6"/>
    </row>
    <row r="520" spans="1:31" x14ac:dyDescent="0.2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6">
        <f>Table13[[#This Row],[Age]]/$E$1</f>
        <v>0.3</v>
      </c>
      <c r="J520" s="6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>
        <f>IF(Table13[[#This Row],[Sex]]="male",1,0)</f>
        <v>1</v>
      </c>
      <c r="P520">
        <v>1</v>
      </c>
      <c r="AC520" s="5">
        <f>SUMPRODUCT(Table13[[#This Row],[SibSp]:[Ones]],$R$4:$AA$4)</f>
        <v>0.25265905326510829</v>
      </c>
      <c r="AD520" s="6">
        <f>(AC520-Table13[[#This Row],[Survived]])^2</f>
        <v>6.3836597196820832E-2</v>
      </c>
      <c r="AE520" s="6"/>
    </row>
    <row r="521" spans="1:31" x14ac:dyDescent="0.2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6">
        <f>Table13[[#This Row],[Age]]/$E$1</f>
        <v>0.4</v>
      </c>
      <c r="J521" s="6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>
        <f>IF(Table13[[#This Row],[Sex]]="male",1,0)</f>
        <v>0</v>
      </c>
      <c r="P521">
        <v>1</v>
      </c>
      <c r="AC521" s="5">
        <f>SUMPRODUCT(Table13[[#This Row],[SibSp]:[Ones]],$R$4:$AA$4)</f>
        <v>0.48004060180359431</v>
      </c>
      <c r="AD521" s="6">
        <f>(AC521-Table13[[#This Row],[Survived]])^2</f>
        <v>0.230438979379957</v>
      </c>
      <c r="AE521" s="6"/>
    </row>
    <row r="522" spans="1:31" x14ac:dyDescent="0.2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6">
        <f>Table13[[#This Row],[Age]]/$E$1</f>
        <v>0.28749999999999998</v>
      </c>
      <c r="J522" s="6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>
        <f>IF(Table13[[#This Row],[Sex]]="male",1,0)</f>
        <v>1</v>
      </c>
      <c r="P522">
        <v>1</v>
      </c>
      <c r="AC522" s="5">
        <f>SUMPRODUCT(Table13[[#This Row],[SibSp]:[Ones]],$R$4:$AA$4)</f>
        <v>0.33353588443920579</v>
      </c>
      <c r="AD522" s="6">
        <f>(AC522-Table13[[#This Row],[Survived]])^2</f>
        <v>0.11124618620864324</v>
      </c>
      <c r="AE522" s="6"/>
    </row>
    <row r="523" spans="1:31" x14ac:dyDescent="0.2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6">
        <f>Table13[[#This Row],[Age]]/$E$1</f>
        <v>0.72499999999999998</v>
      </c>
      <c r="J523" s="6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>
        <f>IF(Table13[[#This Row],[Sex]]="male",1,0)</f>
        <v>1</v>
      </c>
      <c r="P523">
        <v>1</v>
      </c>
      <c r="AC523" s="5">
        <f>SUMPRODUCT(Table13[[#This Row],[SibSp]:[Ones]],$R$4:$AA$4)</f>
        <v>0.3619422789345102</v>
      </c>
      <c r="AD523" s="6">
        <f>(AC523-Table13[[#This Row],[Survived]])^2</f>
        <v>0.13100221328030678</v>
      </c>
      <c r="AE523" s="6"/>
    </row>
    <row r="524" spans="1:31" x14ac:dyDescent="0.2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6">
        <f>Table13[[#This Row],[Age]]/$E$1</f>
        <v>0.625</v>
      </c>
      <c r="J524" s="6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>
        <f>IF(Table13[[#This Row],[Sex]]="male",1,0)</f>
        <v>1</v>
      </c>
      <c r="P524">
        <v>1</v>
      </c>
      <c r="AC524" s="5">
        <f>SUMPRODUCT(Table13[[#This Row],[SibSp]:[Ones]],$R$4:$AA$4)</f>
        <v>0.26851605706195292</v>
      </c>
      <c r="AD524" s="6">
        <f>(AC524-Table13[[#This Row],[Survived]])^2</f>
        <v>0.53506875877619209</v>
      </c>
      <c r="AE524" s="6"/>
    </row>
    <row r="525" spans="1:31" x14ac:dyDescent="0.2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6">
        <f>Table13[[#This Row],[Age]]/$E$1</f>
        <v>0.5</v>
      </c>
      <c r="J525" s="6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>
        <f>IF(Table13[[#This Row],[Sex]]="male",1,0)</f>
        <v>1</v>
      </c>
      <c r="P525">
        <v>1</v>
      </c>
      <c r="AC525" s="5">
        <f>SUMPRODUCT(Table13[[#This Row],[SibSp]:[Ones]],$R$4:$AA$4)</f>
        <v>9.670768133173524E-2</v>
      </c>
      <c r="AD525" s="6">
        <f>(AC525-Table13[[#This Row],[Survived]])^2</f>
        <v>9.3523756285604533E-3</v>
      </c>
      <c r="AE525" s="6"/>
    </row>
    <row r="526" spans="1:31" x14ac:dyDescent="0.2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6">
        <f>Table13[[#This Row],[Age]]/$E$1</f>
        <v>0.58750000000000002</v>
      </c>
      <c r="J526" s="6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>
        <f>IF(Table13[[#This Row],[Sex]]="male",1,0)</f>
        <v>1</v>
      </c>
      <c r="P526">
        <v>1</v>
      </c>
      <c r="AC526" s="5">
        <f>SUMPRODUCT(Table13[[#This Row],[SibSp]:[Ones]],$R$4:$AA$4)</f>
        <v>0.36324375815461629</v>
      </c>
      <c r="AD526" s="6">
        <f>(AC526-Table13[[#This Row],[Survived]])^2</f>
        <v>0.13194602783828938</v>
      </c>
      <c r="AE526" s="6"/>
    </row>
    <row r="527" spans="1:31" x14ac:dyDescent="0.2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6">
        <f>Table13[[#This Row],[Age]]/$E$1</f>
        <v>0.45</v>
      </c>
      <c r="J527" s="6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>
        <f>IF(Table13[[#This Row],[Sex]]="male",1,0)</f>
        <v>1</v>
      </c>
      <c r="P527">
        <v>1</v>
      </c>
      <c r="AC527" s="5">
        <f>SUMPRODUCT(Table13[[#This Row],[SibSp]:[Ones]],$R$4:$AA$4)</f>
        <v>5.6903523727665384E-2</v>
      </c>
      <c r="AD527" s="6">
        <f>(AC527-Table13[[#This Row],[Survived]])^2</f>
        <v>3.2380110126249773E-3</v>
      </c>
      <c r="AE527" s="6"/>
    </row>
    <row r="528" spans="1:31" x14ac:dyDescent="0.2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6">
        <f>Table13[[#This Row],[Age]]/$E$1</f>
        <v>0.25</v>
      </c>
      <c r="J528" s="6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>
        <f>IF(Table13[[#This Row],[Sex]]="male",1,0)</f>
        <v>1</v>
      </c>
      <c r="P528">
        <v>1</v>
      </c>
      <c r="AC528" s="5">
        <f>SUMPRODUCT(Table13[[#This Row],[SibSp]:[Ones]],$R$4:$AA$4)</f>
        <v>0.10543448555758983</v>
      </c>
      <c r="AD528" s="6">
        <f>(AC528-Table13[[#This Row],[Survived]])^2</f>
        <v>0.80024745962961397</v>
      </c>
      <c r="AE528" s="6"/>
    </row>
    <row r="529" spans="1:31" x14ac:dyDescent="0.2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6">
        <f>Table13[[#This Row],[Age]]/$E$1</f>
        <v>0.4</v>
      </c>
      <c r="J529" s="6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>
        <f>IF(Table13[[#This Row],[Sex]]="male",1,0)</f>
        <v>1</v>
      </c>
      <c r="P529">
        <v>1</v>
      </c>
      <c r="AC529" s="5">
        <f>SUMPRODUCT(Table13[[#This Row],[SibSp]:[Ones]],$R$4:$AA$4)</f>
        <v>0.20144795654705389</v>
      </c>
      <c r="AD529" s="6">
        <f>(AC529-Table13[[#This Row],[Survived]])^2</f>
        <v>4.0581279196983712E-2</v>
      </c>
      <c r="AE529" s="6"/>
    </row>
    <row r="530" spans="1:31" x14ac:dyDescent="0.2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6">
        <f>Table13[[#This Row],[Age]]/$E$1</f>
        <v>0.3125</v>
      </c>
      <c r="J530" s="6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>
        <f>IF(Table13[[#This Row],[Sex]]="male",1,0)</f>
        <v>1</v>
      </c>
      <c r="P530">
        <v>1</v>
      </c>
      <c r="AC530" s="5">
        <f>SUMPRODUCT(Table13[[#This Row],[SibSp]:[Ones]],$R$4:$AA$4)</f>
        <v>0.3207331102596922</v>
      </c>
      <c r="AD530" s="6">
        <f>(AC530-Table13[[#This Row],[Survived]])^2</f>
        <v>0.10286972801685587</v>
      </c>
      <c r="AE530" s="6"/>
    </row>
    <row r="531" spans="1:31" x14ac:dyDescent="0.2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6">
        <f>Table13[[#This Row],[Age]]/$E$1</f>
        <v>0.53749999999999998</v>
      </c>
      <c r="J531" s="6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>
        <f>IF(Table13[[#This Row],[Sex]]="male",1,0)</f>
        <v>1</v>
      </c>
      <c r="P531">
        <v>1</v>
      </c>
      <c r="AC531" s="5">
        <f>SUMPRODUCT(Table13[[#This Row],[SibSp]:[Ones]],$R$4:$AA$4)</f>
        <v>1.3431724771795217E-2</v>
      </c>
      <c r="AD531" s="6">
        <f>(AC531-Table13[[#This Row],[Survived]])^2</f>
        <v>1.8041123034525728E-4</v>
      </c>
      <c r="AE531" s="6"/>
    </row>
    <row r="532" spans="1:31" x14ac:dyDescent="0.2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6">
        <f>Table13[[#This Row],[Age]]/$E$1</f>
        <v>0.5</v>
      </c>
      <c r="J532" s="6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>
        <f>IF(Table13[[#This Row],[Sex]]="male",1,0)</f>
        <v>0</v>
      </c>
      <c r="P532">
        <v>1</v>
      </c>
      <c r="AC532" s="5">
        <f>SUMPRODUCT(Table13[[#This Row],[SibSp]:[Ones]],$R$4:$AA$4)</f>
        <v>0.66114121386767832</v>
      </c>
      <c r="AD532" s="6">
        <f>(AC532-Table13[[#This Row],[Survived]])^2</f>
        <v>0.11482527693907052</v>
      </c>
      <c r="AE532" s="6"/>
    </row>
    <row r="533" spans="1:31" x14ac:dyDescent="0.2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6">
        <f>Table13[[#This Row],[Age]]/$E$1</f>
        <v>0.38750000000000001</v>
      </c>
      <c r="J533" s="6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>
        <f>IF(Table13[[#This Row],[Sex]]="male",1,0)</f>
        <v>1</v>
      </c>
      <c r="P533">
        <v>1</v>
      </c>
      <c r="AC533" s="5">
        <f>SUMPRODUCT(Table13[[#This Row],[SibSp]:[Ones]],$R$4:$AA$4)</f>
        <v>0.42533670912362898</v>
      </c>
      <c r="AD533" s="6">
        <f>(AC533-Table13[[#This Row],[Survived]])^2</f>
        <v>0.18091131612811856</v>
      </c>
      <c r="AE533" s="6"/>
    </row>
    <row r="534" spans="1:31" x14ac:dyDescent="0.2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6">
        <f>Table13[[#This Row],[Age]]/$E$1</f>
        <v>0.875</v>
      </c>
      <c r="J534" s="6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>
        <f>IF(Table13[[#This Row],[Sex]]="male",1,0)</f>
        <v>1</v>
      </c>
      <c r="P534">
        <v>1</v>
      </c>
      <c r="AC534" s="5">
        <f>SUMPRODUCT(Table13[[#This Row],[SibSp]:[Ones]],$R$4:$AA$4)</f>
        <v>2.8505965800413868E-2</v>
      </c>
      <c r="AD534" s="6">
        <f>(AC534-Table13[[#This Row],[Survived]])^2</f>
        <v>8.1259008621436504E-4</v>
      </c>
      <c r="AE534" s="6"/>
    </row>
    <row r="535" spans="1:31" x14ac:dyDescent="0.2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6">
        <f>Table13[[#This Row],[Age]]/$E$1</f>
        <v>0.38750000000000001</v>
      </c>
      <c r="J535" s="6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>
        <f>IF(Table13[[#This Row],[Sex]]="male",1,0)</f>
        <v>1</v>
      </c>
      <c r="P535">
        <v>1</v>
      </c>
      <c r="AC535" s="5">
        <f>SUMPRODUCT(Table13[[#This Row],[SibSp]:[Ones]],$R$4:$AA$4)</f>
        <v>0.28232478772115138</v>
      </c>
      <c r="AD535" s="6">
        <f>(AC535-Table13[[#This Row],[Survived]])^2</f>
        <v>0.51505771031949033</v>
      </c>
      <c r="AE535" s="6"/>
    </row>
    <row r="536" spans="1:31" x14ac:dyDescent="0.2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6">
        <f>Table13[[#This Row],[Age]]/$E$1</f>
        <v>0.22500000000000001</v>
      </c>
      <c r="J536" s="6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>
        <f>IF(Table13[[#This Row],[Sex]]="male",1,0)</f>
        <v>1</v>
      </c>
      <c r="P536">
        <v>1</v>
      </c>
      <c r="AC536" s="5">
        <f>SUMPRODUCT(Table13[[#This Row],[SibSp]:[Ones]],$R$4:$AA$4)</f>
        <v>0.17281308059686429</v>
      </c>
      <c r="AD536" s="6">
        <f>(AC536-Table13[[#This Row],[Survived]])^2</f>
        <v>2.9864360825378314E-2</v>
      </c>
      <c r="AE536" s="6"/>
    </row>
    <row r="537" spans="1:31" x14ac:dyDescent="0.2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6">
        <f>Table13[[#This Row],[Age]]/$E$1</f>
        <v>0.30625000000000002</v>
      </c>
      <c r="J537" s="6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>
        <f>IF(Table13[[#This Row],[Sex]]="male",1,0)</f>
        <v>1</v>
      </c>
      <c r="P537">
        <v>1</v>
      </c>
      <c r="AC537" s="5">
        <f>SUMPRODUCT(Table13[[#This Row],[SibSp]:[Ones]],$R$4:$AA$4)</f>
        <v>0.13185738593229601</v>
      </c>
      <c r="AD537" s="6">
        <f>(AC537-Table13[[#This Row],[Survived]])^2</f>
        <v>1.7386370224898456E-2</v>
      </c>
      <c r="AE537" s="6"/>
    </row>
    <row r="538" spans="1:31" x14ac:dyDescent="0.2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6">
        <f>Table13[[#This Row],[Age]]/$E$1</f>
        <v>0.22500000000000001</v>
      </c>
      <c r="J538" s="6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>
        <f>IF(Table13[[#This Row],[Sex]]="male",1,0)</f>
        <v>0</v>
      </c>
      <c r="P538">
        <v>1</v>
      </c>
      <c r="AC538" s="5">
        <f>SUMPRODUCT(Table13[[#This Row],[SibSp]:[Ones]],$R$4:$AA$4)</f>
        <v>0.66035460837089954</v>
      </c>
      <c r="AD538" s="6">
        <f>(AC538-Table13[[#This Row],[Survived]])^2</f>
        <v>0.11535899205488502</v>
      </c>
      <c r="AE538" s="6"/>
    </row>
    <row r="539" spans="1:31" x14ac:dyDescent="0.2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6">
        <f>Table13[[#This Row],[Age]]/$E$1</f>
        <v>0.53749999999999998</v>
      </c>
      <c r="J539" s="6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>
        <f>IF(Table13[[#This Row],[Sex]]="male",1,0)</f>
        <v>0</v>
      </c>
      <c r="P539">
        <v>1</v>
      </c>
      <c r="AC539" s="5">
        <f>SUMPRODUCT(Table13[[#This Row],[SibSp]:[Ones]],$R$4:$AA$4)</f>
        <v>0.39327899971513181</v>
      </c>
      <c r="AD539" s="6">
        <f>(AC539-Table13[[#This Row],[Survived]])^2</f>
        <v>0.15466837161693464</v>
      </c>
      <c r="AE539" s="6"/>
    </row>
    <row r="540" spans="1:31" x14ac:dyDescent="0.2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6">
        <f>Table13[[#This Row],[Age]]/$E$1</f>
        <v>0.45</v>
      </c>
      <c r="J540" s="6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>
        <f>IF(Table13[[#This Row],[Sex]]="male",1,0)</f>
        <v>1</v>
      </c>
      <c r="P540">
        <v>1</v>
      </c>
      <c r="AC540" s="5">
        <f>SUMPRODUCT(Table13[[#This Row],[SibSp]:[Ones]],$R$4:$AA$4)</f>
        <v>0.54850644207183241</v>
      </c>
      <c r="AD540" s="6">
        <f>(AC540-Table13[[#This Row],[Survived]])^2</f>
        <v>0.20384643285063561</v>
      </c>
      <c r="AE540" s="6"/>
    </row>
    <row r="541" spans="1:31" x14ac:dyDescent="0.2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6">
        <f>Table13[[#This Row],[Age]]/$E$1</f>
        <v>0.33750000000000002</v>
      </c>
      <c r="J541" s="6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>
        <f>IF(Table13[[#This Row],[Sex]]="male",1,0)</f>
        <v>1</v>
      </c>
      <c r="P541">
        <v>1</v>
      </c>
      <c r="AC541" s="5">
        <f>SUMPRODUCT(Table13[[#This Row],[SibSp]:[Ones]],$R$4:$AA$4)</f>
        <v>0.58008000959351802</v>
      </c>
      <c r="AD541" s="6">
        <f>(AC541-Table13[[#This Row],[Survived]])^2</f>
        <v>0.17633279834297991</v>
      </c>
      <c r="AE541" s="6"/>
    </row>
    <row r="542" spans="1:31" x14ac:dyDescent="0.2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6">
        <f>Table13[[#This Row],[Age]]/$E$1</f>
        <v>0.25</v>
      </c>
      <c r="J542" s="6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>
        <f>IF(Table13[[#This Row],[Sex]]="male",1,0)</f>
        <v>1</v>
      </c>
      <c r="P542">
        <v>1</v>
      </c>
      <c r="AC542" s="5">
        <f>SUMPRODUCT(Table13[[#This Row],[SibSp]:[Ones]],$R$4:$AA$4)</f>
        <v>0.16324809839682863</v>
      </c>
      <c r="AD542" s="6">
        <f>(AC542-Table13[[#This Row],[Survived]])^2</f>
        <v>2.6649941630180644E-2</v>
      </c>
      <c r="AE542" s="6"/>
    </row>
    <row r="543" spans="1:31" x14ac:dyDescent="0.2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6">
        <f>Table13[[#This Row],[Age]]/$E$1</f>
        <v>0.17499999999999999</v>
      </c>
      <c r="J543" s="6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>
        <f>IF(Table13[[#This Row],[Sex]]="male",1,0)</f>
        <v>1</v>
      </c>
      <c r="P543">
        <v>1</v>
      </c>
      <c r="AC543" s="5">
        <f>SUMPRODUCT(Table13[[#This Row],[SibSp]:[Ones]],$R$4:$AA$4)</f>
        <v>-6.8175536944652282E-2</v>
      </c>
      <c r="AD543" s="6">
        <f>(AC543-Table13[[#This Row],[Survived]])^2</f>
        <v>4.6479038376916479E-3</v>
      </c>
      <c r="AE543" s="6"/>
    </row>
    <row r="544" spans="1:31" x14ac:dyDescent="0.2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6">
        <f>Table13[[#This Row],[Age]]/$E$1</f>
        <v>0.75</v>
      </c>
      <c r="J544" s="6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>
        <f>IF(Table13[[#This Row],[Sex]]="male",1,0)</f>
        <v>1</v>
      </c>
      <c r="P544">
        <v>1</v>
      </c>
      <c r="AC544" s="5">
        <f>SUMPRODUCT(Table13[[#This Row],[SibSp]:[Ones]],$R$4:$AA$4)</f>
        <v>5.004964815810875E-2</v>
      </c>
      <c r="AD544" s="6">
        <f>(AC544-Table13[[#This Row],[Survived]])^2</f>
        <v>2.5049672807504787E-3</v>
      </c>
      <c r="AE544" s="6"/>
    </row>
    <row r="545" spans="1:31" x14ac:dyDescent="0.2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6">
        <f>Table13[[#This Row],[Age]]/$E$1</f>
        <v>0.3125</v>
      </c>
      <c r="J545" s="6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>
        <f>IF(Table13[[#This Row],[Sex]]="male",1,0)</f>
        <v>1</v>
      </c>
      <c r="P545">
        <v>1</v>
      </c>
      <c r="AC545" s="5">
        <f>SUMPRODUCT(Table13[[#This Row],[SibSp]:[Ones]],$R$4:$AA$4)</f>
        <v>0.32758975035860988</v>
      </c>
      <c r="AD545" s="6">
        <f>(AC545-Table13[[#This Row],[Survived]])^2</f>
        <v>0.10731504454001634</v>
      </c>
      <c r="AE545" s="6"/>
    </row>
    <row r="546" spans="1:31" x14ac:dyDescent="0.2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6">
        <f>Table13[[#This Row],[Age]]/$E$1</f>
        <v>0.17499999999999999</v>
      </c>
      <c r="J546" s="6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>
        <f>IF(Table13[[#This Row],[Sex]]="male",1,0)</f>
        <v>1</v>
      </c>
      <c r="P546">
        <v>1</v>
      </c>
      <c r="AC546" s="5">
        <f>SUMPRODUCT(Table13[[#This Row],[SibSp]:[Ones]],$R$4:$AA$4)</f>
        <v>-2.7690570709849593E-3</v>
      </c>
      <c r="AD546" s="6">
        <f>(AC546-Table13[[#This Row],[Survived]])^2</f>
        <v>7.6676770623718029E-6</v>
      </c>
      <c r="AE546" s="6"/>
    </row>
    <row r="547" spans="1:31" x14ac:dyDescent="0.2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6">
        <f>Table13[[#This Row],[Age]]/$E$1</f>
        <v>0.23749999999999999</v>
      </c>
      <c r="J547" s="6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>
        <f>IF(Table13[[#This Row],[Sex]]="male",1,0)</f>
        <v>1</v>
      </c>
      <c r="P547">
        <v>1</v>
      </c>
      <c r="AC547" s="5">
        <f>SUMPRODUCT(Table13[[#This Row],[SibSp]:[Ones]],$R$4:$AA$4)</f>
        <v>0.1715225087988651</v>
      </c>
      <c r="AD547" s="6">
        <f>(AC547-Table13[[#This Row],[Survived]])^2</f>
        <v>2.9419971024656755E-2</v>
      </c>
      <c r="AE547" s="6"/>
    </row>
    <row r="548" spans="1:31" x14ac:dyDescent="0.2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6">
        <f>Table13[[#This Row],[Age]]/$E$1</f>
        <v>0.22500000000000001</v>
      </c>
      <c r="J548" s="6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>
        <f>IF(Table13[[#This Row],[Sex]]="male",1,0)</f>
        <v>1</v>
      </c>
      <c r="P548">
        <v>1</v>
      </c>
      <c r="AC548" s="5">
        <f>SUMPRODUCT(Table13[[#This Row],[SibSp]:[Ones]],$R$4:$AA$4)</f>
        <v>0.17286320639303432</v>
      </c>
      <c r="AD548" s="6">
        <f>(AC548-Table13[[#This Row],[Survived]])^2</f>
        <v>2.988168812448078E-2</v>
      </c>
      <c r="AE548" s="6"/>
    </row>
    <row r="549" spans="1:31" x14ac:dyDescent="0.2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6">
        <f>Table13[[#This Row],[Age]]/$E$1</f>
        <v>0.1875</v>
      </c>
      <c r="J549" s="6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>
        <f>IF(Table13[[#This Row],[Sex]]="male",1,0)</f>
        <v>0</v>
      </c>
      <c r="P549">
        <v>1</v>
      </c>
      <c r="AC549" s="5">
        <f>SUMPRODUCT(Table13[[#This Row],[SibSp]:[Ones]],$R$4:$AA$4)</f>
        <v>1.0812145880087272</v>
      </c>
      <c r="AD549" s="6">
        <f>(AC549-Table13[[#This Row],[Survived]])^2</f>
        <v>6.5958093054272896E-3</v>
      </c>
      <c r="AE549" s="6"/>
    </row>
    <row r="550" spans="1:31" x14ac:dyDescent="0.2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6">
        <f>Table13[[#This Row],[Age]]/$E$1</f>
        <v>0.38750000000000001</v>
      </c>
      <c r="J550" s="6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>
        <f>IF(Table13[[#This Row],[Sex]]="male",1,0)</f>
        <v>1</v>
      </c>
      <c r="P550">
        <v>1</v>
      </c>
      <c r="AC550" s="5">
        <f>SUMPRODUCT(Table13[[#This Row],[SibSp]:[Ones]],$R$4:$AA$4)</f>
        <v>0.42724537672413315</v>
      </c>
      <c r="AD550" s="6">
        <f>(AC550-Table13[[#This Row],[Survived]])^2</f>
        <v>0.32804785848388024</v>
      </c>
      <c r="AE550" s="6"/>
    </row>
    <row r="551" spans="1:31" x14ac:dyDescent="0.2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6">
        <f>Table13[[#This Row],[Age]]/$E$1</f>
        <v>0.05</v>
      </c>
      <c r="J551" s="6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>
        <f>IF(Table13[[#This Row],[Sex]]="male",1,0)</f>
        <v>0</v>
      </c>
      <c r="P551">
        <v>1</v>
      </c>
      <c r="AC551" s="5">
        <f>SUMPRODUCT(Table13[[#This Row],[SibSp]:[Ones]],$R$4:$AA$4)</f>
        <v>0.80817634528607851</v>
      </c>
      <c r="AD551" s="6">
        <f>(AC551-Table13[[#This Row],[Survived]])^2</f>
        <v>3.6796314507805773E-2</v>
      </c>
      <c r="AE551" s="6"/>
    </row>
    <row r="552" spans="1:31" x14ac:dyDescent="0.2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6">
        <f>Table13[[#This Row],[Age]]/$E$1</f>
        <v>0.3125</v>
      </c>
      <c r="J552" s="6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>
        <f>IF(Table13[[#This Row],[Sex]]="male",1,0)</f>
        <v>1</v>
      </c>
      <c r="P552">
        <v>1</v>
      </c>
      <c r="AC552" s="5">
        <f>SUMPRODUCT(Table13[[#This Row],[SibSp]:[Ones]],$R$4:$AA$4)</f>
        <v>0.19272848767808726</v>
      </c>
      <c r="AD552" s="6">
        <f>(AC552-Table13[[#This Row],[Survived]])^2</f>
        <v>3.7144269962682629E-2</v>
      </c>
      <c r="AE552" s="6"/>
    </row>
    <row r="553" spans="1:31" x14ac:dyDescent="0.2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6">
        <f>Table13[[#This Row],[Age]]/$E$1</f>
        <v>0.75</v>
      </c>
      <c r="J553" s="6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>
        <f>IF(Table13[[#This Row],[Sex]]="male",1,0)</f>
        <v>1</v>
      </c>
      <c r="P553">
        <v>1</v>
      </c>
      <c r="AC553" s="5">
        <f>SUMPRODUCT(Table13[[#This Row],[SibSp]:[Ones]],$R$4:$AA$4)</f>
        <v>0.28077862649060076</v>
      </c>
      <c r="AD553" s="6">
        <f>(AC553-Table13[[#This Row],[Survived]])^2</f>
        <v>7.8836637093948295E-2</v>
      </c>
      <c r="AE553" s="6"/>
    </row>
    <row r="554" spans="1:31" x14ac:dyDescent="0.2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6">
        <f>Table13[[#This Row],[Age]]/$E$1</f>
        <v>0.65</v>
      </c>
      <c r="J554" s="6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>
        <f>IF(Table13[[#This Row],[Sex]]="male",1,0)</f>
        <v>1</v>
      </c>
      <c r="P554">
        <v>1</v>
      </c>
      <c r="AC554" s="5">
        <f>SUMPRODUCT(Table13[[#This Row],[SibSp]:[Ones]],$R$4:$AA$4)</f>
        <v>0.14863860781209792</v>
      </c>
      <c r="AD554" s="6">
        <f>(AC554-Table13[[#This Row],[Survived]])^2</f>
        <v>2.2093435732318659E-2</v>
      </c>
      <c r="AE554" s="6"/>
    </row>
    <row r="555" spans="1:31" x14ac:dyDescent="0.2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6">
        <f>Table13[[#This Row],[Age]]/$E$1</f>
        <v>0.55000000000000004</v>
      </c>
      <c r="J555" s="6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>
        <f>IF(Table13[[#This Row],[Sex]]="male",1,0)</f>
        <v>1</v>
      </c>
      <c r="P555">
        <v>1</v>
      </c>
      <c r="AC555" s="5">
        <f>SUMPRODUCT(Table13[[#This Row],[SibSp]:[Ones]],$R$4:$AA$4)</f>
        <v>7.0303376820384234E-3</v>
      </c>
      <c r="AD555" s="6">
        <f>(AC555-Table13[[#This Row],[Survived]])^2</f>
        <v>4.9425647923489392E-5</v>
      </c>
      <c r="AE555" s="6"/>
    </row>
    <row r="556" spans="1:31" x14ac:dyDescent="0.2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6">
        <f>Table13[[#This Row],[Age]]/$E$1</f>
        <v>0.61250000000000004</v>
      </c>
      <c r="J556" s="6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>
        <f>IF(Table13[[#This Row],[Sex]]="male",1,0)</f>
        <v>1</v>
      </c>
      <c r="P556">
        <v>1</v>
      </c>
      <c r="AC556" s="5">
        <f>SUMPRODUCT(Table13[[#This Row],[SibSp]:[Ones]],$R$4:$AA$4)</f>
        <v>0.37809921211558439</v>
      </c>
      <c r="AD556" s="6">
        <f>(AC556-Table13[[#This Row],[Survived]])^2</f>
        <v>0.14295901420242568</v>
      </c>
      <c r="AE556" s="6"/>
    </row>
    <row r="557" spans="1:31" x14ac:dyDescent="0.2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6">
        <f>Table13[[#This Row],[Age]]/$E$1</f>
        <v>0.52500000000000002</v>
      </c>
      <c r="J557" s="6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>
        <f>IF(Table13[[#This Row],[Sex]]="male",1,0)</f>
        <v>1</v>
      </c>
      <c r="P557">
        <v>1</v>
      </c>
      <c r="AC557" s="5">
        <f>SUMPRODUCT(Table13[[#This Row],[SibSp]:[Ones]],$R$4:$AA$4)</f>
        <v>1.8876028083289587E-2</v>
      </c>
      <c r="AD557" s="6">
        <f>(AC557-Table13[[#This Row],[Survived]])^2</f>
        <v>3.5630443620113716E-4</v>
      </c>
      <c r="AE557" s="6"/>
    </row>
    <row r="558" spans="1:31" x14ac:dyDescent="0.2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6">
        <f>Table13[[#This Row],[Age]]/$E$1</f>
        <v>0.22500000000000001</v>
      </c>
      <c r="J558" s="6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>
        <f>IF(Table13[[#This Row],[Sex]]="male",1,0)</f>
        <v>0</v>
      </c>
      <c r="P558">
        <v>1</v>
      </c>
      <c r="AC558" s="5">
        <f>SUMPRODUCT(Table13[[#This Row],[SibSp]:[Ones]],$R$4:$AA$4)</f>
        <v>1.0886537002706187</v>
      </c>
      <c r="AD558" s="6">
        <f>(AC558-Table13[[#This Row],[Survived]])^2</f>
        <v>7.8594785716726966E-3</v>
      </c>
      <c r="AE558" s="6"/>
    </row>
    <row r="559" spans="1:31" x14ac:dyDescent="0.2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6">
        <f>Table13[[#This Row],[Age]]/$E$1</f>
        <v>0.4375</v>
      </c>
      <c r="J559" s="6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>
        <f>IF(Table13[[#This Row],[Sex]]="male",1,0)</f>
        <v>1</v>
      </c>
      <c r="P559">
        <v>1</v>
      </c>
      <c r="AC559" s="5">
        <f>SUMPRODUCT(Table13[[#This Row],[SibSp]:[Ones]],$R$4:$AA$4)</f>
        <v>0.44061060816369207</v>
      </c>
      <c r="AD559" s="6">
        <f>(AC559-Table13[[#This Row],[Survived]])^2</f>
        <v>0.31291649169899449</v>
      </c>
      <c r="AE559" s="6"/>
    </row>
    <row r="560" spans="1:31" x14ac:dyDescent="0.2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6">
        <f>Table13[[#This Row],[Age]]/$E$1</f>
        <v>0.22500000000000001</v>
      </c>
      <c r="J560" s="6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>
        <f>IF(Table13[[#This Row],[Sex]]="male",1,0)</f>
        <v>0</v>
      </c>
      <c r="P560">
        <v>1</v>
      </c>
      <c r="AC560" s="5">
        <f>SUMPRODUCT(Table13[[#This Row],[SibSp]:[Ones]],$R$4:$AA$4)</f>
        <v>0.72002823475224387</v>
      </c>
      <c r="AD560" s="6">
        <f>(AC560-Table13[[#This Row],[Survived]])^2</f>
        <v>0.51844065884043244</v>
      </c>
      <c r="AE560" s="6"/>
    </row>
    <row r="561" spans="1:31" x14ac:dyDescent="0.2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6">
        <f>Table13[[#This Row],[Age]]/$E$1</f>
        <v>0.3125</v>
      </c>
      <c r="J561" s="6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>
        <f>IF(Table13[[#This Row],[Sex]]="male",1,0)</f>
        <v>1</v>
      </c>
      <c r="P561">
        <v>1</v>
      </c>
      <c r="AC561" s="5">
        <f>SUMPRODUCT(Table13[[#This Row],[SibSp]:[Ones]],$R$4:$AA$4)</f>
        <v>9.7198549232672349E-2</v>
      </c>
      <c r="AD561" s="6">
        <f>(AC561-Table13[[#This Row],[Survived]])^2</f>
        <v>9.4475579729362304E-3</v>
      </c>
      <c r="AE561" s="6"/>
    </row>
    <row r="562" spans="1:31" x14ac:dyDescent="0.2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6">
        <f>Table13[[#This Row],[Age]]/$E$1</f>
        <v>0.32500000000000001</v>
      </c>
      <c r="J562" s="6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>
        <f>IF(Table13[[#This Row],[Sex]]="male",1,0)</f>
        <v>1</v>
      </c>
      <c r="P562">
        <v>1</v>
      </c>
      <c r="AC562" s="5">
        <f>SUMPRODUCT(Table13[[#This Row],[SibSp]:[Ones]],$R$4:$AA$4)</f>
        <v>6.6857541646787255E-2</v>
      </c>
      <c r="AD562" s="6">
        <f>(AC562-Table13[[#This Row],[Survived]])^2</f>
        <v>4.4699308750518925E-3</v>
      </c>
      <c r="AE562" s="6"/>
    </row>
    <row r="563" spans="1:31" x14ac:dyDescent="0.2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6">
        <f>Table13[[#This Row],[Age]]/$E$1</f>
        <v>0.48749999999999999</v>
      </c>
      <c r="J563" s="6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>
        <f>IF(Table13[[#This Row],[Sex]]="male",1,0)</f>
        <v>1</v>
      </c>
      <c r="P563">
        <v>1</v>
      </c>
      <c r="AC563" s="5">
        <f>SUMPRODUCT(Table13[[#This Row],[SibSp]:[Ones]],$R$4:$AA$4)</f>
        <v>0.24501894411232156</v>
      </c>
      <c r="AD563" s="6">
        <f>(AC563-Table13[[#This Row],[Survived]])^2</f>
        <v>6.0034282973916955E-2</v>
      </c>
      <c r="AE563" s="6"/>
    </row>
    <row r="564" spans="1:31" x14ac:dyDescent="0.2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6">
        <f>Table13[[#This Row],[Age]]/$E$1</f>
        <v>0.5625</v>
      </c>
      <c r="J564" s="6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>
        <f>IF(Table13[[#This Row],[Sex]]="male",1,0)</f>
        <v>0</v>
      </c>
      <c r="P564">
        <v>1</v>
      </c>
      <c r="AC564" s="5">
        <f>SUMPRODUCT(Table13[[#This Row],[SibSp]:[Ones]],$R$4:$AA$4)</f>
        <v>0.67651214135482907</v>
      </c>
      <c r="AD564" s="6">
        <f>(AC564-Table13[[#This Row],[Survived]])^2</f>
        <v>0.1046443946908381</v>
      </c>
      <c r="AE564" s="6"/>
    </row>
    <row r="565" spans="1:31" x14ac:dyDescent="0.2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6">
        <f>Table13[[#This Row],[Age]]/$E$1</f>
        <v>0.52500000000000002</v>
      </c>
      <c r="J565" s="6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>
        <f>IF(Table13[[#This Row],[Sex]]="male",1,0)</f>
        <v>1</v>
      </c>
      <c r="P565">
        <v>1</v>
      </c>
      <c r="AC565" s="5">
        <f>SUMPRODUCT(Table13[[#This Row],[SibSp]:[Ones]],$R$4:$AA$4)</f>
        <v>0.39580089853539452</v>
      </c>
      <c r="AD565" s="6">
        <f>(AC565-Table13[[#This Row],[Survived]])^2</f>
        <v>0.36505655421063671</v>
      </c>
      <c r="AE565" s="6"/>
    </row>
    <row r="566" spans="1:31" x14ac:dyDescent="0.2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6">
        <f>Table13[[#This Row],[Age]]/$E$1</f>
        <v>0.27500000000000002</v>
      </c>
      <c r="J566" s="6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>
        <f>IF(Table13[[#This Row],[Sex]]="male",1,0)</f>
        <v>0</v>
      </c>
      <c r="P566">
        <v>1</v>
      </c>
      <c r="AC566" s="5">
        <f>SUMPRODUCT(Table13[[#This Row],[SibSp]:[Ones]],$R$4:$AA$4)</f>
        <v>1.0433306065601187</v>
      </c>
      <c r="AD566" s="6">
        <f>(AC566-Table13[[#This Row],[Survived]])^2</f>
        <v>1.8775414648677989E-3</v>
      </c>
      <c r="AE566" s="6"/>
    </row>
    <row r="567" spans="1:31" x14ac:dyDescent="0.2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6">
        <f>Table13[[#This Row],[Age]]/$E$1</f>
        <v>0.3</v>
      </c>
      <c r="J567" s="6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>
        <f>IF(Table13[[#This Row],[Sex]]="male",1,0)</f>
        <v>0</v>
      </c>
      <c r="P567">
        <v>1</v>
      </c>
      <c r="AC567" s="5">
        <f>SUMPRODUCT(Table13[[#This Row],[SibSp]:[Ones]],$R$4:$AA$4)</f>
        <v>1.0732192231184219</v>
      </c>
      <c r="AD567" s="6">
        <f>(AC567-Table13[[#This Row],[Survived]])^2</f>
        <v>5.3610546340652453E-3</v>
      </c>
      <c r="AE567" s="6"/>
    </row>
    <row r="568" spans="1:31" x14ac:dyDescent="0.2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6">
        <f>Table13[[#This Row],[Age]]/$E$1</f>
        <v>0.6</v>
      </c>
      <c r="J568" s="6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>
        <f>IF(Table13[[#This Row],[Sex]]="male",1,0)</f>
        <v>1</v>
      </c>
      <c r="P568">
        <v>1</v>
      </c>
      <c r="AC568" s="5">
        <f>SUMPRODUCT(Table13[[#This Row],[SibSp]:[Ones]],$R$4:$AA$4)</f>
        <v>0.31651312859776337</v>
      </c>
      <c r="AD568" s="6">
        <f>(AC568-Table13[[#This Row],[Survived]])^2</f>
        <v>0.46715430337921754</v>
      </c>
      <c r="AE568" s="6"/>
    </row>
    <row r="569" spans="1:31" x14ac:dyDescent="0.2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6">
        <f>Table13[[#This Row],[Age]]/$E$1</f>
        <v>0.36249999999999999</v>
      </c>
      <c r="J569" s="6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>
        <f>IF(Table13[[#This Row],[Sex]]="male",1,0)</f>
        <v>1</v>
      </c>
      <c r="P569">
        <v>1</v>
      </c>
      <c r="AC569" s="5">
        <f>SUMPRODUCT(Table13[[#This Row],[SibSp]:[Ones]],$R$4:$AA$4)</f>
        <v>0.10616380652191848</v>
      </c>
      <c r="AD569" s="6">
        <f>(AC569-Table13[[#This Row],[Survived]])^2</f>
        <v>1.1270753815223342E-2</v>
      </c>
      <c r="AE569" s="6"/>
    </row>
    <row r="570" spans="1:31" x14ac:dyDescent="0.2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6">
        <f>Table13[[#This Row],[Age]]/$E$1</f>
        <v>0.65</v>
      </c>
      <c r="J570" s="6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>
        <f>IF(Table13[[#This Row],[Sex]]="male",1,0)</f>
        <v>1</v>
      </c>
      <c r="P570">
        <v>1</v>
      </c>
      <c r="AC570" s="5">
        <f>SUMPRODUCT(Table13[[#This Row],[SibSp]:[Ones]],$R$4:$AA$4)</f>
        <v>0.14789565883625866</v>
      </c>
      <c r="AD570" s="6">
        <f>(AC570-Table13[[#This Row],[Survived]])^2</f>
        <v>2.1873125902611014E-2</v>
      </c>
      <c r="AE570" s="6"/>
    </row>
    <row r="571" spans="1:31" x14ac:dyDescent="0.2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6">
        <f>Table13[[#This Row],[Age]]/$E$1</f>
        <v>0.23749999999999999</v>
      </c>
      <c r="J571" s="6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>
        <f>IF(Table13[[#This Row],[Sex]]="male",1,0)</f>
        <v>1</v>
      </c>
      <c r="P571">
        <v>1</v>
      </c>
      <c r="AC571" s="5">
        <f>SUMPRODUCT(Table13[[#This Row],[SibSp]:[Ones]],$R$4:$AA$4)</f>
        <v>0.16610793114769595</v>
      </c>
      <c r="AD571" s="6">
        <f>(AC571-Table13[[#This Row],[Survived]])^2</f>
        <v>2.7591844790167699E-2</v>
      </c>
      <c r="AE571" s="6"/>
    </row>
    <row r="572" spans="1:31" x14ac:dyDescent="0.2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6">
        <f>Table13[[#This Row],[Age]]/$E$1</f>
        <v>0.47499999999999998</v>
      </c>
      <c r="J572" s="6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>
        <f>IF(Table13[[#This Row],[Sex]]="male",1,0)</f>
        <v>0</v>
      </c>
      <c r="P572">
        <v>1</v>
      </c>
      <c r="AC572" s="5">
        <f>SUMPRODUCT(Table13[[#This Row],[SibSp]:[Ones]],$R$4:$AA$4)</f>
        <v>1.0155606332358056</v>
      </c>
      <c r="AD572" s="6">
        <f>(AC572-Table13[[#This Row],[Survived]])^2</f>
        <v>2.4213330669925747E-4</v>
      </c>
      <c r="AE572" s="6"/>
    </row>
    <row r="573" spans="1:31" x14ac:dyDescent="0.2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6">
        <f>Table13[[#This Row],[Age]]/$E$1</f>
        <v>0.33750000000000002</v>
      </c>
      <c r="J573" s="6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>
        <f>IF(Table13[[#This Row],[Sex]]="male",1,0)</f>
        <v>0</v>
      </c>
      <c r="P573">
        <v>1</v>
      </c>
      <c r="AC573" s="5">
        <f>SUMPRODUCT(Table13[[#This Row],[SibSp]:[Ones]],$R$4:$AA$4)</f>
        <v>0.7868294345743897</v>
      </c>
      <c r="AD573" s="6">
        <f>(AC573-Table13[[#This Row],[Survived]])^2</f>
        <v>4.5441689963874404E-2</v>
      </c>
      <c r="AE573" s="6"/>
    </row>
    <row r="574" spans="1:31" x14ac:dyDescent="0.2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6">
        <f>Table13[[#This Row],[Age]]/$E$1</f>
        <v>0.41249999999999998</v>
      </c>
      <c r="J574" s="6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>
        <f>IF(Table13[[#This Row],[Sex]]="male",1,0)</f>
        <v>1</v>
      </c>
      <c r="P574">
        <v>1</v>
      </c>
      <c r="AC574" s="5">
        <f>SUMPRODUCT(Table13[[#This Row],[SibSp]:[Ones]],$R$4:$AA$4)</f>
        <v>7.6792274250512271E-2</v>
      </c>
      <c r="AD574" s="6">
        <f>(AC574-Table13[[#This Row],[Survived]])^2</f>
        <v>5.8970533845658897E-3</v>
      </c>
      <c r="AE574" s="6"/>
    </row>
    <row r="575" spans="1:31" x14ac:dyDescent="0.2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6">
        <f>Table13[[#This Row],[Age]]/$E$1</f>
        <v>7.4999999999999997E-2</v>
      </c>
      <c r="J575" s="6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>
        <f>IF(Table13[[#This Row],[Sex]]="male",1,0)</f>
        <v>0</v>
      </c>
      <c r="P575">
        <v>1</v>
      </c>
      <c r="AC575" s="5">
        <f>SUMPRODUCT(Table13[[#This Row],[SibSp]:[Ones]],$R$4:$AA$4)</f>
        <v>0.93028221950080914</v>
      </c>
      <c r="AD575" s="6">
        <f>(AC575-Table13[[#This Row],[Survived]])^2</f>
        <v>4.8605689177333581E-3</v>
      </c>
      <c r="AE575" s="6"/>
    </row>
    <row r="576" spans="1:31" x14ac:dyDescent="0.2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6">
        <f>Table13[[#This Row],[Age]]/$E$1</f>
        <v>0.21249999999999999</v>
      </c>
      <c r="J576" s="6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>
        <f>IF(Table13[[#This Row],[Sex]]="male",1,0)</f>
        <v>1</v>
      </c>
      <c r="P576">
        <v>1</v>
      </c>
      <c r="AC576" s="5">
        <f>SUMPRODUCT(Table13[[#This Row],[SibSp]:[Ones]],$R$4:$AA$4)</f>
        <v>0.12246508656820143</v>
      </c>
      <c r="AD576" s="6">
        <f>(AC576-Table13[[#This Row],[Survived]])^2</f>
        <v>1.4997697428157071E-2</v>
      </c>
      <c r="AE576" s="6"/>
    </row>
    <row r="577" spans="1:31" x14ac:dyDescent="0.2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6">
        <f>Table13[[#This Row],[Age]]/$E$1</f>
        <v>0.42499999999999999</v>
      </c>
      <c r="J577" s="6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>
        <f>IF(Table13[[#This Row],[Sex]]="male",1,0)</f>
        <v>1</v>
      </c>
      <c r="P577">
        <v>1</v>
      </c>
      <c r="AC577" s="5">
        <f>SUMPRODUCT(Table13[[#This Row],[SibSp]:[Ones]],$R$4:$AA$4)</f>
        <v>0.26312062645188095</v>
      </c>
      <c r="AD577" s="6">
        <f>(AC577-Table13[[#This Row],[Survived]])^2</f>
        <v>6.9232464064430274E-2</v>
      </c>
      <c r="AE577" s="6"/>
    </row>
    <row r="578" spans="1:31" x14ac:dyDescent="0.2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6">
        <f>Table13[[#This Row],[Age]]/$E$1</f>
        <v>0.625</v>
      </c>
      <c r="J578" s="6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>
        <f>IF(Table13[[#This Row],[Sex]]="male",1,0)</f>
        <v>1</v>
      </c>
      <c r="P578">
        <v>1</v>
      </c>
      <c r="AC578" s="5">
        <f>SUMPRODUCT(Table13[[#This Row],[SibSp]:[Ones]],$R$4:$AA$4)</f>
        <v>0.16069843301577225</v>
      </c>
      <c r="AD578" s="6">
        <f>(AC578-Table13[[#This Row],[Survived]])^2</f>
        <v>2.5823986373724638E-2</v>
      </c>
      <c r="AE578" s="6"/>
    </row>
    <row r="579" spans="1:31" x14ac:dyDescent="0.2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6">
        <f>Table13[[#This Row],[Age]]/$E$1</f>
        <v>0.33750000000000002</v>
      </c>
      <c r="J579" s="6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>
        <f>IF(Table13[[#This Row],[Sex]]="male",1,0)</f>
        <v>1</v>
      </c>
      <c r="P579">
        <v>1</v>
      </c>
      <c r="AC579" s="5">
        <f>SUMPRODUCT(Table13[[#This Row],[SibSp]:[Ones]],$R$4:$AA$4)</f>
        <v>0.45137717586842818</v>
      </c>
      <c r="AD579" s="6">
        <f>(AC579-Table13[[#This Row],[Survived]])^2</f>
        <v>0.30098700315810156</v>
      </c>
      <c r="AE579" s="6"/>
    </row>
    <row r="580" spans="1:31" x14ac:dyDescent="0.2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6">
        <f>Table13[[#This Row],[Age]]/$E$1</f>
        <v>0.25</v>
      </c>
      <c r="J580" s="6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>
        <f>IF(Table13[[#This Row],[Sex]]="male",1,0)</f>
        <v>1</v>
      </c>
      <c r="P580">
        <v>1</v>
      </c>
      <c r="AC580" s="5">
        <f>SUMPRODUCT(Table13[[#This Row],[SibSp]:[Ones]],$R$4:$AA$4)</f>
        <v>0.16205012419390052</v>
      </c>
      <c r="AD580" s="6">
        <f>(AC580-Table13[[#This Row],[Survived]])^2</f>
        <v>2.6260242751258583E-2</v>
      </c>
      <c r="AE580" s="6"/>
    </row>
    <row r="581" spans="1:31" x14ac:dyDescent="0.2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6">
        <f>Table13[[#This Row],[Age]]/$E$1</f>
        <v>0.375</v>
      </c>
      <c r="J581" s="6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>
        <f>IF(Table13[[#This Row],[Sex]]="male",1,0)</f>
        <v>0</v>
      </c>
      <c r="P581">
        <v>1</v>
      </c>
      <c r="AC581" s="5">
        <f>SUMPRODUCT(Table13[[#This Row],[SibSp]:[Ones]],$R$4:$AA$4)</f>
        <v>0.61655534620313057</v>
      </c>
      <c r="AD581" s="6">
        <f>(AC581-Table13[[#This Row],[Survived]])^2</f>
        <v>0.14702980252540104</v>
      </c>
      <c r="AE581" s="6"/>
    </row>
    <row r="582" spans="1:31" x14ac:dyDescent="0.2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6">
        <f>Table13[[#This Row],[Age]]/$E$1</f>
        <v>0.3125</v>
      </c>
      <c r="J582" s="6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>
        <f>IF(Table13[[#This Row],[Sex]]="male",1,0)</f>
        <v>1</v>
      </c>
      <c r="P582">
        <v>1</v>
      </c>
      <c r="AC582" s="5">
        <f>SUMPRODUCT(Table13[[#This Row],[SibSp]:[Ones]],$R$4:$AA$4)</f>
        <v>0.27970368860859385</v>
      </c>
      <c r="AD582" s="6">
        <f>(AC582-Table13[[#This Row],[Survived]])^2</f>
        <v>7.8234153421253227E-2</v>
      </c>
      <c r="AE582" s="6"/>
    </row>
    <row r="583" spans="1:31" x14ac:dyDescent="0.2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6">
        <f>Table13[[#This Row],[Age]]/$E$1</f>
        <v>0.3125</v>
      </c>
      <c r="J583" s="6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>
        <f>IF(Table13[[#This Row],[Sex]]="male",1,0)</f>
        <v>0</v>
      </c>
      <c r="P583">
        <v>1</v>
      </c>
      <c r="AC583" s="5">
        <f>SUMPRODUCT(Table13[[#This Row],[SibSp]:[Ones]],$R$4:$AA$4)</f>
        <v>0.55649137402323934</v>
      </c>
      <c r="AD583" s="6">
        <f>(AC583-Table13[[#This Row],[Survived]])^2</f>
        <v>0.30968264936227285</v>
      </c>
      <c r="AE583" s="6"/>
    </row>
    <row r="584" spans="1:31" x14ac:dyDescent="0.2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6">
        <f>Table13[[#This Row],[Age]]/$E$1</f>
        <v>0.36249999999999999</v>
      </c>
      <c r="J584" s="6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>
        <f>IF(Table13[[#This Row],[Sex]]="male",1,0)</f>
        <v>0</v>
      </c>
      <c r="P584">
        <v>1</v>
      </c>
      <c r="AC584" s="5">
        <f>SUMPRODUCT(Table13[[#This Row],[SibSp]:[Ones]],$R$4:$AA$4)</f>
        <v>1.0055221089253805</v>
      </c>
      <c r="AD584" s="6">
        <f>(AC584-Table13[[#This Row],[Survived]])^2</f>
        <v>3.04936869837672E-5</v>
      </c>
      <c r="AE584" s="6"/>
    </row>
    <row r="585" spans="1:31" x14ac:dyDescent="0.2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6">
        <f>Table13[[#This Row],[Age]]/$E$1</f>
        <v>0.13750000000000001</v>
      </c>
      <c r="J585" s="6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>
        <f>IF(Table13[[#This Row],[Sex]]="male",1,0)</f>
        <v>1</v>
      </c>
      <c r="P585">
        <v>1</v>
      </c>
      <c r="AC585" s="5">
        <f>SUMPRODUCT(Table13[[#This Row],[SibSp]:[Ones]],$R$4:$AA$4)</f>
        <v>0.30093410438567814</v>
      </c>
      <c r="AD585" s="6">
        <f>(AC585-Table13[[#This Row],[Survived]])^2</f>
        <v>9.0561335182410219E-2</v>
      </c>
      <c r="AE585" s="6"/>
    </row>
    <row r="586" spans="1:31" x14ac:dyDescent="0.2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6">
        <f>Table13[[#This Row],[Age]]/$E$1</f>
        <v>0.28749999999999998</v>
      </c>
      <c r="J586" s="6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>
        <f>IF(Table13[[#This Row],[Sex]]="male",1,0)</f>
        <v>1</v>
      </c>
      <c r="P586">
        <v>1</v>
      </c>
      <c r="AC586" s="5">
        <f>SUMPRODUCT(Table13[[#This Row],[SibSp]:[Ones]],$R$4:$AA$4)</f>
        <v>0.33353588443920579</v>
      </c>
      <c r="AD586" s="6">
        <f>(AC586-Table13[[#This Row],[Survived]])^2</f>
        <v>0.11124618620864324</v>
      </c>
      <c r="AE586" s="6"/>
    </row>
    <row r="587" spans="1:31" x14ac:dyDescent="0.2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6">
        <f>Table13[[#This Row],[Age]]/$E$1</f>
        <v>0.28749999999999998</v>
      </c>
      <c r="J587" s="6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>
        <f>IF(Table13[[#This Row],[Sex]]="male",1,0)</f>
        <v>1</v>
      </c>
      <c r="P587">
        <v>1</v>
      </c>
      <c r="AC587" s="5">
        <f>SUMPRODUCT(Table13[[#This Row],[SibSp]:[Ones]],$R$4:$AA$4)</f>
        <v>0.33353588443920579</v>
      </c>
      <c r="AD587" s="6">
        <f>(AC587-Table13[[#This Row],[Survived]])^2</f>
        <v>0.11124618620864324</v>
      </c>
      <c r="AE587" s="6"/>
    </row>
    <row r="588" spans="1:31" x14ac:dyDescent="0.2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6">
        <f>Table13[[#This Row],[Age]]/$E$1</f>
        <v>0.35625000000000001</v>
      </c>
      <c r="J588" s="6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>
        <f>IF(Table13[[#This Row],[Sex]]="male",1,0)</f>
        <v>1</v>
      </c>
      <c r="P588">
        <v>1</v>
      </c>
      <c r="AC588" s="5">
        <f>SUMPRODUCT(Table13[[#This Row],[SibSp]:[Ones]],$R$4:$AA$4)</f>
        <v>0.11972379071087602</v>
      </c>
      <c r="AD588" s="6">
        <f>(AC588-Table13[[#This Row],[Survived]])^2</f>
        <v>1.4333786062181643E-2</v>
      </c>
      <c r="AE588" s="6"/>
    </row>
    <row r="589" spans="1:31" x14ac:dyDescent="0.2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6">
        <f>Table13[[#This Row],[Age]]/$E$1</f>
        <v>0.6</v>
      </c>
      <c r="J589" s="6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>
        <f>IF(Table13[[#This Row],[Sex]]="male",1,0)</f>
        <v>0</v>
      </c>
      <c r="P589">
        <v>1</v>
      </c>
      <c r="AC589" s="5">
        <f>SUMPRODUCT(Table13[[#This Row],[SibSp]:[Ones]],$R$4:$AA$4)</f>
        <v>0.3966354751368934</v>
      </c>
      <c r="AD589" s="6">
        <f>(AC589-Table13[[#This Row],[Survived]])^2</f>
        <v>0.1573197001370692</v>
      </c>
      <c r="AE589" s="6"/>
    </row>
    <row r="590" spans="1:31" x14ac:dyDescent="0.2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6">
        <f>Table13[[#This Row],[Age]]/$E$1</f>
        <v>0.4375</v>
      </c>
      <c r="J590" s="6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>
        <f>IF(Table13[[#This Row],[Sex]]="male",1,0)</f>
        <v>1</v>
      </c>
      <c r="P590">
        <v>1</v>
      </c>
      <c r="AC590" s="5">
        <f>SUMPRODUCT(Table13[[#This Row],[SibSp]:[Ones]],$R$4:$AA$4)</f>
        <v>0.56883476933483756</v>
      </c>
      <c r="AD590" s="6">
        <f>(AC590-Table13[[#This Row],[Survived]])^2</f>
        <v>0.18590345613454273</v>
      </c>
      <c r="AE590" s="6"/>
    </row>
    <row r="591" spans="1:31" x14ac:dyDescent="0.2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6">
        <f>Table13[[#This Row],[Age]]/$E$1</f>
        <v>0.45</v>
      </c>
      <c r="J591" s="6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>
        <f>IF(Table13[[#This Row],[Sex]]="male",1,0)</f>
        <v>1</v>
      </c>
      <c r="P591">
        <v>1</v>
      </c>
      <c r="AC591" s="5">
        <f>SUMPRODUCT(Table13[[#This Row],[SibSp]:[Ones]],$R$4:$AA$4)</f>
        <v>0.40200723448518577</v>
      </c>
      <c r="AD591" s="6">
        <f>(AC591-Table13[[#This Row],[Survived]])^2</f>
        <v>0.16160981657842713</v>
      </c>
      <c r="AE591" s="6"/>
    </row>
    <row r="592" spans="1:31" x14ac:dyDescent="0.2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6">
        <f>Table13[[#This Row],[Age]]/$E$1</f>
        <v>0.26250000000000001</v>
      </c>
      <c r="J592" s="6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>
        <f>IF(Table13[[#This Row],[Sex]]="male",1,0)</f>
        <v>0</v>
      </c>
      <c r="P592">
        <v>1</v>
      </c>
      <c r="AC592" s="5">
        <f>SUMPRODUCT(Table13[[#This Row],[SibSp]:[Ones]],$R$4:$AA$4)</f>
        <v>0.9896659768577456</v>
      </c>
      <c r="AD592" s="6">
        <f>(AC592-Table13[[#This Row],[Survived]])^2</f>
        <v>1.0679203430464951E-4</v>
      </c>
      <c r="AE592" s="6"/>
    </row>
    <row r="593" spans="1:31" x14ac:dyDescent="0.2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6">
        <f>Table13[[#This Row],[Age]]/$E$1</f>
        <v>0.3</v>
      </c>
      <c r="J593" s="6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>
        <f>IF(Table13[[#This Row],[Sex]]="male",1,0)</f>
        <v>1</v>
      </c>
      <c r="P593">
        <v>1</v>
      </c>
      <c r="AC593" s="5">
        <f>SUMPRODUCT(Table13[[#This Row],[SibSp]:[Ones]],$R$4:$AA$4)</f>
        <v>9.3595357854458716E-2</v>
      </c>
      <c r="AD593" s="6">
        <f>(AC593-Table13[[#This Row],[Survived]])^2</f>
        <v>8.7600910119041871E-3</v>
      </c>
      <c r="AE593" s="6"/>
    </row>
    <row r="594" spans="1:31" x14ac:dyDescent="0.2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6">
        <f>Table13[[#This Row],[Age]]/$E$1</f>
        <v>0.38750000000000001</v>
      </c>
      <c r="J594" s="6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>
        <f>IF(Table13[[#This Row],[Sex]]="male",1,0)</f>
        <v>1</v>
      </c>
      <c r="P594">
        <v>1</v>
      </c>
      <c r="AC594" s="5">
        <f>SUMPRODUCT(Table13[[#This Row],[SibSp]:[Ones]],$R$4:$AA$4)</f>
        <v>8.9953902330587976E-2</v>
      </c>
      <c r="AD594" s="6">
        <f>(AC594-Table13[[#This Row],[Survived]])^2</f>
        <v>0.82818389988332497</v>
      </c>
      <c r="AE594" s="6"/>
    </row>
    <row r="595" spans="1:31" x14ac:dyDescent="0.2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6">
        <f>Table13[[#This Row],[Age]]/$E$1</f>
        <v>0.875</v>
      </c>
      <c r="J595" s="6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>
        <f>IF(Table13[[#This Row],[Sex]]="male",1,0)</f>
        <v>1</v>
      </c>
      <c r="P595">
        <v>1</v>
      </c>
      <c r="AC595" s="5">
        <f>SUMPRODUCT(Table13[[#This Row],[SibSp]:[Ones]],$R$4:$AA$4)</f>
        <v>0.16824218830042903</v>
      </c>
      <c r="AD595" s="6">
        <f>(AC595-Table13[[#This Row],[Survived]])^2</f>
        <v>2.830543392411702E-2</v>
      </c>
      <c r="AE595" s="6"/>
    </row>
    <row r="596" spans="1:31" x14ac:dyDescent="0.2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6">
        <f>Table13[[#This Row],[Age]]/$E$1</f>
        <v>0.2</v>
      </c>
      <c r="J596" s="6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>
        <f>IF(Table13[[#This Row],[Sex]]="male",1,0)</f>
        <v>1</v>
      </c>
      <c r="P596">
        <v>1</v>
      </c>
      <c r="AC596" s="5">
        <f>SUMPRODUCT(Table13[[#This Row],[SibSp]:[Ones]],$R$4:$AA$4)</f>
        <v>0.13547970582243973</v>
      </c>
      <c r="AD596" s="6">
        <f>(AC596-Table13[[#This Row],[Survived]])^2</f>
        <v>1.835475068973481E-2</v>
      </c>
      <c r="AE596" s="6"/>
    </row>
    <row r="597" spans="1:31" x14ac:dyDescent="0.2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6">
        <f>Table13[[#This Row],[Age]]/$E$1</f>
        <v>0.375</v>
      </c>
      <c r="J597" s="6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>
        <f>IF(Table13[[#This Row],[Sex]]="male",1,0)</f>
        <v>0</v>
      </c>
      <c r="P597">
        <v>1</v>
      </c>
      <c r="AC597" s="5">
        <f>SUMPRODUCT(Table13[[#This Row],[SibSp]:[Ones]],$R$4:$AA$4)</f>
        <v>0.77178999872534171</v>
      </c>
      <c r="AD597" s="6">
        <f>(AC597-Table13[[#This Row],[Survived]])^2</f>
        <v>5.2079804681779536E-2</v>
      </c>
      <c r="AE597" s="6"/>
    </row>
    <row r="598" spans="1:31" x14ac:dyDescent="0.2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6">
        <f>Table13[[#This Row],[Age]]/$E$1</f>
        <v>0.23749999999999999</v>
      </c>
      <c r="J598" s="6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>
        <f>IF(Table13[[#This Row],[Sex]]="male",1,0)</f>
        <v>1</v>
      </c>
      <c r="P598">
        <v>1</v>
      </c>
      <c r="AC598" s="5">
        <f>SUMPRODUCT(Table13[[#This Row],[SibSp]:[Ones]],$R$4:$AA$4)</f>
        <v>0.50258827258648264</v>
      </c>
      <c r="AD598" s="6">
        <f>(AC598-Table13[[#This Row],[Survived]])^2</f>
        <v>0.25259497174146456</v>
      </c>
      <c r="AE598" s="6"/>
    </row>
    <row r="599" spans="1:31" x14ac:dyDescent="0.2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6">
        <f>Table13[[#This Row],[Age]]/$E$1</f>
        <v>0.38750000000000001</v>
      </c>
      <c r="J599" s="6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>
        <f>IF(Table13[[#This Row],[Sex]]="male",1,0)</f>
        <v>1</v>
      </c>
      <c r="P599">
        <v>1</v>
      </c>
      <c r="AC599" s="5">
        <f>SUMPRODUCT(Table13[[#This Row],[SibSp]:[Ones]],$R$4:$AA$4)</f>
        <v>5.881031925932656E-2</v>
      </c>
      <c r="AD599" s="6">
        <f>(AC599-Table13[[#This Row],[Survived]])^2</f>
        <v>3.4586536513839163E-3</v>
      </c>
      <c r="AE599" s="6"/>
    </row>
    <row r="600" spans="1:31" x14ac:dyDescent="0.2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6">
        <f>Table13[[#This Row],[Age]]/$E$1</f>
        <v>0.05</v>
      </c>
      <c r="J600" s="6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>
        <f>IF(Table13[[#This Row],[Sex]]="male",1,0)</f>
        <v>0</v>
      </c>
      <c r="P600">
        <v>1</v>
      </c>
      <c r="AC600" s="5">
        <f>SUMPRODUCT(Table13[[#This Row],[SibSp]:[Ones]],$R$4:$AA$4)</f>
        <v>0.88077601373067405</v>
      </c>
      <c r="AD600" s="6">
        <f>(AC600-Table13[[#This Row],[Survived]])^2</f>
        <v>1.4214358901948424E-2</v>
      </c>
      <c r="AE600" s="6"/>
    </row>
    <row r="601" spans="1:31" x14ac:dyDescent="0.2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6">
        <f>Table13[[#This Row],[Age]]/$E$1</f>
        <v>7.4999999999999997E-2</v>
      </c>
      <c r="J601" s="6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>
        <f>IF(Table13[[#This Row],[Sex]]="male",1,0)</f>
        <v>1</v>
      </c>
      <c r="P601">
        <v>1</v>
      </c>
      <c r="AC601" s="5">
        <f>SUMPRODUCT(Table13[[#This Row],[SibSp]:[Ones]],$R$4:$AA$4)</f>
        <v>0.24478402328554527</v>
      </c>
      <c r="AD601" s="6">
        <f>(AC601-Table13[[#This Row],[Survived]])^2</f>
        <v>0.57035117148476777</v>
      </c>
      <c r="AE601" s="6"/>
    </row>
    <row r="602" spans="1:31" x14ac:dyDescent="0.2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6">
        <f>Table13[[#This Row],[Age]]/$E$1</f>
        <v>0.41249999999999998</v>
      </c>
      <c r="J602" s="6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>
        <f>IF(Table13[[#This Row],[Sex]]="male",1,0)</f>
        <v>1</v>
      </c>
      <c r="P602">
        <v>1</v>
      </c>
      <c r="AC602" s="5">
        <f>SUMPRODUCT(Table13[[#This Row],[SibSp]:[Ones]],$R$4:$AA$4)</f>
        <v>8.059195832999777E-2</v>
      </c>
      <c r="AD602" s="6">
        <f>(AC602-Table13[[#This Row],[Survived]])^2</f>
        <v>6.4950637474640973E-3</v>
      </c>
      <c r="AE602" s="6"/>
    </row>
    <row r="603" spans="1:31" x14ac:dyDescent="0.2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6">
        <f>Table13[[#This Row],[Age]]/$E$1</f>
        <v>0.28749999999999998</v>
      </c>
      <c r="J603" s="6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>
        <f>IF(Table13[[#This Row],[Sex]]="male",1,0)</f>
        <v>1</v>
      </c>
      <c r="P603">
        <v>1</v>
      </c>
      <c r="AC603" s="5">
        <f>SUMPRODUCT(Table13[[#This Row],[SibSp]:[Ones]],$R$4:$AA$4)</f>
        <v>0.14109561728658004</v>
      </c>
      <c r="AD603" s="6">
        <f>(AC603-Table13[[#This Row],[Survived]])^2</f>
        <v>1.9907973217481067E-2</v>
      </c>
      <c r="AE603" s="6"/>
    </row>
    <row r="604" spans="1:31" x14ac:dyDescent="0.2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6">
        <f>Table13[[#This Row],[Age]]/$E$1</f>
        <v>0.6</v>
      </c>
      <c r="J604" s="6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>
        <f>IF(Table13[[#This Row],[Sex]]="male",1,0)</f>
        <v>0</v>
      </c>
      <c r="P604">
        <v>1</v>
      </c>
      <c r="AC604" s="5">
        <f>SUMPRODUCT(Table13[[#This Row],[SibSp]:[Ones]],$R$4:$AA$4)</f>
        <v>0.60660552790763678</v>
      </c>
      <c r="AD604" s="6">
        <f>(AC604-Table13[[#This Row],[Survived]])^2</f>
        <v>0.15475921067282913</v>
      </c>
      <c r="AE604" s="6"/>
    </row>
    <row r="605" spans="1:31" x14ac:dyDescent="0.2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6">
        <f>Table13[[#This Row],[Age]]/$E$1</f>
        <v>8.3750000000000005E-3</v>
      </c>
      <c r="J605" s="6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>
        <f>IF(Table13[[#This Row],[Sex]]="male",1,0)</f>
        <v>1</v>
      </c>
      <c r="P605">
        <v>1</v>
      </c>
      <c r="AC605" s="5">
        <f>SUMPRODUCT(Table13[[#This Row],[SibSp]:[Ones]],$R$4:$AA$4)</f>
        <v>0.40977217352467527</v>
      </c>
      <c r="AD605" s="6">
        <f>(AC605-Table13[[#This Row],[Survived]])^2</f>
        <v>0.34836888714578595</v>
      </c>
      <c r="AE605" s="6"/>
    </row>
    <row r="606" spans="1:31" x14ac:dyDescent="0.2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6">
        <f>Table13[[#This Row],[Age]]/$E$1</f>
        <v>0.35</v>
      </c>
      <c r="J606" s="6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>
        <f>IF(Table13[[#This Row],[Sex]]="male",1,0)</f>
        <v>1</v>
      </c>
      <c r="P606">
        <v>1</v>
      </c>
      <c r="AC606" s="5">
        <f>SUMPRODUCT(Table13[[#This Row],[SibSp]:[Ones]],$R$4:$AA$4)</f>
        <v>0.10884933549546638</v>
      </c>
      <c r="AD606" s="6">
        <f>(AC606-Table13[[#This Row],[Survived]])^2</f>
        <v>1.1848177837804598E-2</v>
      </c>
      <c r="AE606" s="6"/>
    </row>
    <row r="607" spans="1:31" x14ac:dyDescent="0.2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6">
        <f>Table13[[#This Row],[Age]]/$E$1</f>
        <v>0.22500000000000001</v>
      </c>
      <c r="J607" s="6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>
        <f>IF(Table13[[#This Row],[Sex]]="male",1,0)</f>
        <v>1</v>
      </c>
      <c r="P607">
        <v>1</v>
      </c>
      <c r="AC607" s="5">
        <f>SUMPRODUCT(Table13[[#This Row],[SibSp]:[Ones]],$R$4:$AA$4)</f>
        <v>0.36314343932507887</v>
      </c>
      <c r="AD607" s="6">
        <f>(AC607-Table13[[#This Row],[Survived]])^2</f>
        <v>0.13187315752484724</v>
      </c>
      <c r="AE607" s="6"/>
    </row>
    <row r="608" spans="1:31" x14ac:dyDescent="0.2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6">
        <f>Table13[[#This Row],[Age]]/$E$1</f>
        <v>0.42499999999999999</v>
      </c>
      <c r="J608" s="6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>
        <f>IF(Table13[[#This Row],[Sex]]="male",1,0)</f>
        <v>1</v>
      </c>
      <c r="P608">
        <v>1</v>
      </c>
      <c r="AC608" s="5">
        <f>SUMPRODUCT(Table13[[#This Row],[SibSp]:[Ones]],$R$4:$AA$4)</f>
        <v>7.1044208579606472E-2</v>
      </c>
      <c r="AD608" s="6">
        <f>(AC608-Table13[[#This Row],[Survived]])^2</f>
        <v>5.0472795727026301E-3</v>
      </c>
      <c r="AE608" s="6"/>
    </row>
    <row r="609" spans="1:31" x14ac:dyDescent="0.2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6">
        <f>Table13[[#This Row],[Age]]/$E$1</f>
        <v>0.41249999999999998</v>
      </c>
      <c r="J609" s="6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>
        <f>IF(Table13[[#This Row],[Sex]]="male",1,0)</f>
        <v>0</v>
      </c>
      <c r="P609">
        <v>1</v>
      </c>
      <c r="AC609" s="5">
        <f>SUMPRODUCT(Table13[[#This Row],[SibSp]:[Ones]],$R$4:$AA$4)</f>
        <v>0.96114688622137856</v>
      </c>
      <c r="AD609" s="6">
        <f>(AC609-Table13[[#This Row],[Survived]])^2</f>
        <v>1.5095644502945032E-3</v>
      </c>
      <c r="AE609" s="6"/>
    </row>
    <row r="610" spans="1:31" x14ac:dyDescent="0.2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6">
        <f>Table13[[#This Row],[Age]]/$E$1</f>
        <v>0.51249999999999996</v>
      </c>
      <c r="J610" s="6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>
        <f>IF(Table13[[#This Row],[Sex]]="male",1,0)</f>
        <v>1</v>
      </c>
      <c r="P610">
        <v>1</v>
      </c>
      <c r="AC610" s="5">
        <f>SUMPRODUCT(Table13[[#This Row],[SibSp]:[Ones]],$R$4:$AA$4)</f>
        <v>2.395176812297628E-2</v>
      </c>
      <c r="AD610" s="6">
        <f>(AC610-Table13[[#This Row],[Survived]])^2</f>
        <v>5.7368719621682265E-4</v>
      </c>
      <c r="AE610" s="6"/>
    </row>
    <row r="611" spans="1:31" x14ac:dyDescent="0.2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6">
        <f>Table13[[#This Row],[Age]]/$E$1</f>
        <v>0.25</v>
      </c>
      <c r="J611" s="6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>
        <f>IF(Table13[[#This Row],[Sex]]="male",1,0)</f>
        <v>1</v>
      </c>
      <c r="P611">
        <v>1</v>
      </c>
      <c r="AC611" s="5">
        <f>SUMPRODUCT(Table13[[#This Row],[SibSp]:[Ones]],$R$4:$AA$4)</f>
        <v>0.22474623153684015</v>
      </c>
      <c r="AD611" s="6">
        <f>(AC611-Table13[[#This Row],[Survived]])^2</f>
        <v>0.60101840551633068</v>
      </c>
      <c r="AE611" s="6"/>
    </row>
    <row r="612" spans="1:31" x14ac:dyDescent="0.2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6">
        <f>Table13[[#This Row],[Age]]/$E$1</f>
        <v>0.45</v>
      </c>
      <c r="J612" s="6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>
        <f>IF(Table13[[#This Row],[Sex]]="male",1,0)</f>
        <v>0</v>
      </c>
      <c r="P612">
        <v>1</v>
      </c>
      <c r="AC612" s="5">
        <f>SUMPRODUCT(Table13[[#This Row],[SibSp]:[Ones]],$R$4:$AA$4)</f>
        <v>0.86601706966306047</v>
      </c>
      <c r="AD612" s="6">
        <f>(AC612-Table13[[#This Row],[Survived]])^2</f>
        <v>1.7951425621673192E-2</v>
      </c>
      <c r="AE612" s="6"/>
    </row>
    <row r="613" spans="1:31" x14ac:dyDescent="0.2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6">
        <f>Table13[[#This Row],[Age]]/$E$1</f>
        <v>0.2</v>
      </c>
      <c r="J613" s="6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>
        <f>IF(Table13[[#This Row],[Sex]]="male",1,0)</f>
        <v>1</v>
      </c>
      <c r="P613">
        <v>1</v>
      </c>
      <c r="AC613" s="5">
        <f>SUMPRODUCT(Table13[[#This Row],[SibSp]:[Ones]],$R$4:$AA$4)</f>
        <v>0.18561585477637788</v>
      </c>
      <c r="AD613" s="6">
        <f>(AC613-Table13[[#This Row],[Survived]])^2</f>
        <v>3.44532455443654E-2</v>
      </c>
      <c r="AE613" s="6"/>
    </row>
    <row r="614" spans="1:31" x14ac:dyDescent="0.2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6">
        <f>Table13[[#This Row],[Age]]/$E$1</f>
        <v>0.63749999999999996</v>
      </c>
      <c r="J614" s="6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>
        <f>IF(Table13[[#This Row],[Sex]]="male",1,0)</f>
        <v>0</v>
      </c>
      <c r="P614">
        <v>1</v>
      </c>
      <c r="AC614" s="5">
        <f>SUMPRODUCT(Table13[[#This Row],[SibSp]:[Ones]],$R$4:$AA$4)</f>
        <v>0.78881249171203338</v>
      </c>
      <c r="AD614" s="6">
        <f>(AC614-Table13[[#This Row],[Survived]])^2</f>
        <v>4.4600163656879972E-2</v>
      </c>
      <c r="AE614" s="6"/>
    </row>
    <row r="615" spans="1:31" x14ac:dyDescent="0.2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6">
        <f>Table13[[#This Row],[Age]]/$E$1</f>
        <v>0.38124999999999998</v>
      </c>
      <c r="J615" s="6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>
        <f>IF(Table13[[#This Row],[Sex]]="male",1,0)</f>
        <v>0</v>
      </c>
      <c r="P615">
        <v>1</v>
      </c>
      <c r="AC615" s="5">
        <f>SUMPRODUCT(Table13[[#This Row],[SibSp]:[Ones]],$R$4:$AA$4)</f>
        <v>0.54507483671863843</v>
      </c>
      <c r="AD615" s="6">
        <f>(AC615-Table13[[#This Row],[Survived]])^2</f>
        <v>0.29710657762385034</v>
      </c>
      <c r="AE615" s="6"/>
    </row>
    <row r="616" spans="1:31" x14ac:dyDescent="0.2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6">
        <f>Table13[[#This Row],[Age]]/$E$1</f>
        <v>0.4</v>
      </c>
      <c r="J616" s="6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>
        <f>IF(Table13[[#This Row],[Sex]]="male",1,0)</f>
        <v>1</v>
      </c>
      <c r="P616">
        <v>1</v>
      </c>
      <c r="AC616" s="5">
        <f>SUMPRODUCT(Table13[[#This Row],[SibSp]:[Ones]],$R$4:$AA$4)</f>
        <v>8.4565716856298656E-2</v>
      </c>
      <c r="AD616" s="6">
        <f>(AC616-Table13[[#This Row],[Survived]])^2</f>
        <v>7.1513604674196748E-3</v>
      </c>
      <c r="AE616" s="6"/>
    </row>
    <row r="617" spans="1:31" x14ac:dyDescent="0.2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6">
        <f>Table13[[#This Row],[Age]]/$E$1</f>
        <v>0.3</v>
      </c>
      <c r="J617" s="6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>
        <f>IF(Table13[[#This Row],[Sex]]="male",1,0)</f>
        <v>1</v>
      </c>
      <c r="P617">
        <v>1</v>
      </c>
      <c r="AC617" s="5">
        <f>SUMPRODUCT(Table13[[#This Row],[SibSp]:[Ones]],$R$4:$AA$4)</f>
        <v>0.13820444213780891</v>
      </c>
      <c r="AD617" s="6">
        <f>(AC617-Table13[[#This Row],[Survived]])^2</f>
        <v>1.9100467826622971E-2</v>
      </c>
      <c r="AE617" s="6"/>
    </row>
    <row r="618" spans="1:31" x14ac:dyDescent="0.2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6">
        <f>Table13[[#This Row],[Age]]/$E$1</f>
        <v>0.6</v>
      </c>
      <c r="J618" s="6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>
        <f>IF(Table13[[#This Row],[Sex]]="male",1,0)</f>
        <v>1</v>
      </c>
      <c r="P618">
        <v>1</v>
      </c>
      <c r="AC618" s="5">
        <f>SUMPRODUCT(Table13[[#This Row],[SibSp]:[Ones]],$R$4:$AA$4)</f>
        <v>-1.9038299567539441E-2</v>
      </c>
      <c r="AD618" s="6">
        <f>(AC618-Table13[[#This Row],[Survived]])^2</f>
        <v>3.6245685042337244E-4</v>
      </c>
      <c r="AE618" s="6"/>
    </row>
    <row r="619" spans="1:31" x14ac:dyDescent="0.2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6">
        <f>Table13[[#This Row],[Age]]/$E$1</f>
        <v>0.71250000000000002</v>
      </c>
      <c r="J619" s="6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>
        <f>IF(Table13[[#This Row],[Sex]]="male",1,0)</f>
        <v>0</v>
      </c>
      <c r="P619">
        <v>1</v>
      </c>
      <c r="AC619" s="5">
        <f>SUMPRODUCT(Table13[[#This Row],[SibSp]:[Ones]],$R$4:$AA$4)</f>
        <v>0.59478782188168577</v>
      </c>
      <c r="AD619" s="6">
        <f>(AC619-Table13[[#This Row],[Survived]])^2</f>
        <v>0.35377255305875999</v>
      </c>
      <c r="AE619" s="6"/>
    </row>
    <row r="620" spans="1:31" x14ac:dyDescent="0.2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6">
        <f>Table13[[#This Row],[Age]]/$E$1</f>
        <v>0.67500000000000004</v>
      </c>
      <c r="J620" s="6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>
        <f>IF(Table13[[#This Row],[Sex]]="male",1,0)</f>
        <v>0</v>
      </c>
      <c r="P620">
        <v>1</v>
      </c>
      <c r="AC620" s="5">
        <f>SUMPRODUCT(Table13[[#This Row],[SibSp]:[Ones]],$R$4:$AA$4)</f>
        <v>0.5328527788963372</v>
      </c>
      <c r="AD620" s="6">
        <f>(AC620-Table13[[#This Row],[Survived]])^2</f>
        <v>0.21822652618487443</v>
      </c>
      <c r="AE620" s="6"/>
    </row>
    <row r="621" spans="1:31" x14ac:dyDescent="0.2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6">
        <f>Table13[[#This Row],[Age]]/$E$1</f>
        <v>0.22500000000000001</v>
      </c>
      <c r="J621" s="6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>
        <f>IF(Table13[[#This Row],[Sex]]="male",1,0)</f>
        <v>1</v>
      </c>
      <c r="P621">
        <v>1</v>
      </c>
      <c r="AC621" s="5">
        <f>SUMPRODUCT(Table13[[#This Row],[SibSp]:[Ones]],$R$4:$AA$4)</f>
        <v>0.17275267578194486</v>
      </c>
      <c r="AD621" s="6">
        <f>(AC621-Table13[[#This Row],[Survived]])^2</f>
        <v>2.9843486989821758E-2</v>
      </c>
      <c r="AE621" s="6"/>
    </row>
    <row r="622" spans="1:31" x14ac:dyDescent="0.2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6">
        <f>Table13[[#This Row],[Age]]/$E$1</f>
        <v>6.25E-2</v>
      </c>
      <c r="J622" s="6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>
        <f>IF(Table13[[#This Row],[Sex]]="male",1,0)</f>
        <v>0</v>
      </c>
      <c r="P622">
        <v>1</v>
      </c>
      <c r="AC622" s="5">
        <f>SUMPRODUCT(Table13[[#This Row],[SibSp]:[Ones]],$R$4:$AA$4)</f>
        <v>0.74817617446298401</v>
      </c>
      <c r="AD622" s="6">
        <f>(AC622-Table13[[#This Row],[Survived]])^2</f>
        <v>6.341523910809746E-2</v>
      </c>
      <c r="AE622" s="6"/>
    </row>
    <row r="623" spans="1:31" x14ac:dyDescent="0.2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6">
        <f>Table13[[#This Row],[Age]]/$E$1</f>
        <v>0.53749999999999998</v>
      </c>
      <c r="J623" s="6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>
        <f>IF(Table13[[#This Row],[Sex]]="male",1,0)</f>
        <v>0</v>
      </c>
      <c r="P623">
        <v>1</v>
      </c>
      <c r="AC623" s="5">
        <f>SUMPRODUCT(Table13[[#This Row],[SibSp]:[Ones]],$R$4:$AA$4)</f>
        <v>0.90197574949553694</v>
      </c>
      <c r="AD623" s="6">
        <f>(AC623-Table13[[#This Row],[Survived]])^2</f>
        <v>9.6087536869617265E-3</v>
      </c>
      <c r="AE623" s="6"/>
    </row>
    <row r="624" spans="1:31" x14ac:dyDescent="0.2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6">
        <f>Table13[[#This Row],[Age]]/$E$1</f>
        <v>0.16250000000000001</v>
      </c>
      <c r="J624" s="6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>
        <f>IF(Table13[[#This Row],[Sex]]="male",1,0)</f>
        <v>0</v>
      </c>
      <c r="P624">
        <v>1</v>
      </c>
      <c r="AC624" s="5">
        <f>SUMPRODUCT(Table13[[#This Row],[SibSp]:[Ones]],$R$4:$AA$4)</f>
        <v>0.75261976507957129</v>
      </c>
      <c r="AD624" s="6">
        <f>(AC624-Table13[[#This Row],[Survived]])^2</f>
        <v>6.1196980629286496E-2</v>
      </c>
      <c r="AE624" s="6"/>
    </row>
    <row r="625" spans="1:31" x14ac:dyDescent="0.2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6">
        <f>Table13[[#This Row],[Age]]/$E$1</f>
        <v>0.21249999999999999</v>
      </c>
      <c r="J625" s="6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>
        <f>IF(Table13[[#This Row],[Sex]]="male",1,0)</f>
        <v>0</v>
      </c>
      <c r="P625">
        <v>1</v>
      </c>
      <c r="AC625" s="5">
        <f>SUMPRODUCT(Table13[[#This Row],[SibSp]:[Ones]],$R$4:$AA$4)</f>
        <v>0.9999286198951618</v>
      </c>
      <c r="AD625" s="6">
        <f>(AC625-Table13[[#This Row],[Survived]])^2</f>
        <v>5.0951193667129157E-9</v>
      </c>
      <c r="AE625" s="6"/>
    </row>
    <row r="626" spans="1:31" x14ac:dyDescent="0.2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6">
        <f>Table13[[#This Row],[Age]]/$E$1</f>
        <v>0.36249999999999999</v>
      </c>
      <c r="J626" s="6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>
        <f>IF(Table13[[#This Row],[Sex]]="male",1,0)</f>
        <v>1</v>
      </c>
      <c r="P626">
        <v>1</v>
      </c>
      <c r="AC626" s="5">
        <f>SUMPRODUCT(Table13[[#This Row],[SibSp]:[Ones]],$R$4:$AA$4)</f>
        <v>0.48171958273024795</v>
      </c>
      <c r="AD626" s="6">
        <f>(AC626-Table13[[#This Row],[Survived]])^2</f>
        <v>0.23205375638580419</v>
      </c>
      <c r="AE626" s="6"/>
    </row>
    <row r="627" spans="1:31" x14ac:dyDescent="0.2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6">
        <f>Table13[[#This Row],[Age]]/$E$1</f>
        <v>0.3125</v>
      </c>
      <c r="J627" s="6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>
        <f>IF(Table13[[#This Row],[Sex]]="male",1,0)</f>
        <v>1</v>
      </c>
      <c r="P627">
        <v>1</v>
      </c>
      <c r="AC627" s="5">
        <f>SUMPRODUCT(Table13[[#This Row],[SibSp]:[Ones]],$R$4:$AA$4)</f>
        <v>0.1261776212963357</v>
      </c>
      <c r="AD627" s="6">
        <f>(AC627-Table13[[#This Row],[Survived]])^2</f>
        <v>1.5920792116001507E-2</v>
      </c>
      <c r="AE627" s="6"/>
    </row>
    <row r="628" spans="1:31" x14ac:dyDescent="0.2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6">
        <f>Table13[[#This Row],[Age]]/$E$1</f>
        <v>0.3125</v>
      </c>
      <c r="J628" s="6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>
        <f>IF(Table13[[#This Row],[Sex]]="male",1,0)</f>
        <v>1</v>
      </c>
      <c r="P628">
        <v>1</v>
      </c>
      <c r="AC628" s="5">
        <f>SUMPRODUCT(Table13[[#This Row],[SibSp]:[Ones]],$R$4:$AA$4)</f>
        <v>0.12669720254415573</v>
      </c>
      <c r="AD628" s="6">
        <f>(AC628-Table13[[#This Row],[Survived]])^2</f>
        <v>1.6052181132514821E-2</v>
      </c>
      <c r="AE628" s="6"/>
    </row>
    <row r="629" spans="1:31" x14ac:dyDescent="0.2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6">
        <f>Table13[[#This Row],[Age]]/$E$1</f>
        <v>0.22500000000000001</v>
      </c>
      <c r="J629" s="6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>
        <f>IF(Table13[[#This Row],[Sex]]="male",1,0)</f>
        <v>0</v>
      </c>
      <c r="P629">
        <v>1</v>
      </c>
      <c r="AC629" s="5">
        <f>SUMPRODUCT(Table13[[#This Row],[SibSp]:[Ones]],$R$4:$AA$4)</f>
        <v>0.65519231525772137</v>
      </c>
      <c r="AD629" s="6">
        <f>(AC629-Table13[[#This Row],[Survived]])^2</f>
        <v>0.1188923394573306</v>
      </c>
      <c r="AE629" s="6"/>
    </row>
    <row r="630" spans="1:31" x14ac:dyDescent="0.2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6">
        <f>Table13[[#This Row],[Age]]/$E$1</f>
        <v>0.1</v>
      </c>
      <c r="J630" s="6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>
        <f>IF(Table13[[#This Row],[Sex]]="male",1,0)</f>
        <v>1</v>
      </c>
      <c r="P630">
        <v>1</v>
      </c>
      <c r="AC630" s="5">
        <f>SUMPRODUCT(Table13[[#This Row],[SibSp]:[Ones]],$R$4:$AA$4)</f>
        <v>-1.4485941590131057E-3</v>
      </c>
      <c r="AD630" s="6">
        <f>(AC630-Table13[[#This Row],[Survived]])^2</f>
        <v>2.0984250375268869E-6</v>
      </c>
      <c r="AE630" s="6"/>
    </row>
    <row r="631" spans="1:31" x14ac:dyDescent="0.2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6">
        <f>Table13[[#This Row],[Age]]/$E$1</f>
        <v>1.2500000000000001E-2</v>
      </c>
      <c r="J631" s="6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>
        <f>IF(Table13[[#This Row],[Sex]]="male",1,0)</f>
        <v>1</v>
      </c>
      <c r="P631">
        <v>1</v>
      </c>
      <c r="AC631" s="5">
        <f>SUMPRODUCT(Table13[[#This Row],[SibSp]:[Ones]],$R$4:$AA$4)</f>
        <v>0.21789492592029203</v>
      </c>
      <c r="AD631" s="6">
        <f>(AC631-Table13[[#This Row],[Survived]])^2</f>
        <v>0.61168834690122553</v>
      </c>
      <c r="AE631" s="6"/>
    </row>
    <row r="632" spans="1:31" x14ac:dyDescent="0.2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6">
        <f>Table13[[#This Row],[Age]]/$E$1</f>
        <v>0.57499999999999996</v>
      </c>
      <c r="J632" s="6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>
        <f>IF(Table13[[#This Row],[Sex]]="male",1,0)</f>
        <v>1</v>
      </c>
      <c r="P632">
        <v>1</v>
      </c>
      <c r="AC632" s="5">
        <f>SUMPRODUCT(Table13[[#This Row],[SibSp]:[Ones]],$R$4:$AA$4)</f>
        <v>0.45911617623456075</v>
      </c>
      <c r="AD632" s="6">
        <f>(AC632-Table13[[#This Row],[Survived]])^2</f>
        <v>0.21078766328024423</v>
      </c>
      <c r="AE632" s="6"/>
    </row>
    <row r="633" spans="1:31" x14ac:dyDescent="0.2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6">
        <f>Table13[[#This Row],[Age]]/$E$1</f>
        <v>0.2</v>
      </c>
      <c r="J633" s="6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>
        <f>IF(Table13[[#This Row],[Sex]]="male",1,0)</f>
        <v>1</v>
      </c>
      <c r="P633">
        <v>1</v>
      </c>
      <c r="AC633" s="5">
        <f>SUMPRODUCT(Table13[[#This Row],[SibSp]:[Ones]],$R$4:$AA$4)</f>
        <v>0.39225084717672798</v>
      </c>
      <c r="AD633" s="6">
        <f>(AC633-Table13[[#This Row],[Survived]])^2</f>
        <v>0.1538607271108608</v>
      </c>
      <c r="AE633" s="6"/>
    </row>
    <row r="634" spans="1:31" x14ac:dyDescent="0.2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6">
        <f>Table13[[#This Row],[Age]]/$E$1</f>
        <v>0.3125</v>
      </c>
      <c r="J634" s="6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>
        <f>IF(Table13[[#This Row],[Sex]]="male",1,0)</f>
        <v>1</v>
      </c>
      <c r="P634">
        <v>1</v>
      </c>
      <c r="AC634" s="5">
        <f>SUMPRODUCT(Table13[[#This Row],[SibSp]:[Ones]],$R$4:$AA$4)</f>
        <v>0.12829284310706635</v>
      </c>
      <c r="AD634" s="6">
        <f>(AC634-Table13[[#This Row],[Survived]])^2</f>
        <v>1.645905359249434E-2</v>
      </c>
      <c r="AE634" s="6"/>
    </row>
    <row r="635" spans="1:31" x14ac:dyDescent="0.2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6">
        <f>Table13[[#This Row],[Age]]/$E$1</f>
        <v>0.48749999999999999</v>
      </c>
      <c r="J635" s="6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>
        <f>IF(Table13[[#This Row],[Sex]]="male",1,0)</f>
        <v>1</v>
      </c>
      <c r="P635">
        <v>1</v>
      </c>
      <c r="AC635" s="5">
        <f>SUMPRODUCT(Table13[[#This Row],[SibSp]:[Ones]],$R$4:$AA$4)</f>
        <v>0.23111369100309698</v>
      </c>
      <c r="AD635" s="6">
        <f>(AC635-Table13[[#This Row],[Survived]])^2</f>
        <v>5.3413538169074987E-2</v>
      </c>
      <c r="AE635" s="6"/>
    </row>
    <row r="636" spans="1:31" x14ac:dyDescent="0.2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6">
        <f>Table13[[#This Row],[Age]]/$E$1</f>
        <v>0.61250000000000004</v>
      </c>
      <c r="J636" s="6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>
        <f>IF(Table13[[#This Row],[Sex]]="male",1,0)</f>
        <v>0</v>
      </c>
      <c r="P636">
        <v>1</v>
      </c>
      <c r="AC636" s="5">
        <f>SUMPRODUCT(Table13[[#This Row],[SibSp]:[Ones]],$R$4:$AA$4)</f>
        <v>0.83377517311785565</v>
      </c>
      <c r="AD636" s="6">
        <f>(AC636-Table13[[#This Row],[Survived]])^2</f>
        <v>2.763069307199886E-2</v>
      </c>
      <c r="AE636" s="6"/>
    </row>
    <row r="637" spans="1:31" x14ac:dyDescent="0.2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6">
        <f>Table13[[#This Row],[Age]]/$E$1</f>
        <v>0.38750000000000001</v>
      </c>
      <c r="J637" s="6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>
        <f>IF(Table13[[#This Row],[Sex]]="male",1,0)</f>
        <v>0</v>
      </c>
      <c r="P637">
        <v>1</v>
      </c>
      <c r="AC637" s="5">
        <f>SUMPRODUCT(Table13[[#This Row],[SibSp]:[Ones]],$R$4:$AA$4)</f>
        <v>0.57474421681245202</v>
      </c>
      <c r="AD637" s="6">
        <f>(AC637-Table13[[#This Row],[Survived]])^2</f>
        <v>0.18084248113445481</v>
      </c>
      <c r="AE637" s="6"/>
    </row>
    <row r="638" spans="1:31" x14ac:dyDescent="0.2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6">
        <f>Table13[[#This Row],[Age]]/$E$1</f>
        <v>0.375</v>
      </c>
      <c r="J638" s="6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>
        <f>IF(Table13[[#This Row],[Sex]]="male",1,0)</f>
        <v>1</v>
      </c>
      <c r="P638">
        <v>1</v>
      </c>
      <c r="AC638" s="5">
        <f>SUMPRODUCT(Table13[[#This Row],[SibSp]:[Ones]],$R$4:$AA$4)</f>
        <v>0.16073236063927221</v>
      </c>
      <c r="AD638" s="6">
        <f>(AC638-Table13[[#This Row],[Survived]])^2</f>
        <v>2.5834891756673063E-2</v>
      </c>
      <c r="AE638" s="6"/>
    </row>
    <row r="639" spans="1:31" x14ac:dyDescent="0.2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6">
        <f>Table13[[#This Row],[Age]]/$E$1</f>
        <v>0.375</v>
      </c>
      <c r="J639" s="6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>
        <f>IF(Table13[[#This Row],[Sex]]="male",1,0)</f>
        <v>0</v>
      </c>
      <c r="P639">
        <v>1</v>
      </c>
      <c r="AC639" s="5">
        <f>SUMPRODUCT(Table13[[#This Row],[SibSp]:[Ones]],$R$4:$AA$4)</f>
        <v>0.53249159232263654</v>
      </c>
      <c r="AD639" s="6">
        <f>(AC639-Table13[[#This Row],[Survived]])^2</f>
        <v>0.28354729589429695</v>
      </c>
      <c r="AE639" s="6"/>
    </row>
    <row r="640" spans="1:31" x14ac:dyDescent="0.2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6">
        <f>Table13[[#This Row],[Age]]/$E$1</f>
        <v>0.42499999999999999</v>
      </c>
      <c r="J640" s="6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>
        <f>IF(Table13[[#This Row],[Sex]]="male",1,0)</f>
        <v>1</v>
      </c>
      <c r="P640">
        <v>1</v>
      </c>
      <c r="AC640" s="5">
        <f>SUMPRODUCT(Table13[[#This Row],[SibSp]:[Ones]],$R$4:$AA$4)</f>
        <v>0.26312062645188095</v>
      </c>
      <c r="AD640" s="6">
        <f>(AC640-Table13[[#This Row],[Survived]])^2</f>
        <v>6.9232464064430274E-2</v>
      </c>
      <c r="AE640" s="6"/>
    </row>
    <row r="641" spans="1:31" x14ac:dyDescent="0.2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6">
        <f>Table13[[#This Row],[Age]]/$E$1</f>
        <v>0.38750000000000001</v>
      </c>
      <c r="J641" s="6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>
        <f>IF(Table13[[#This Row],[Sex]]="male",1,0)</f>
        <v>0</v>
      </c>
      <c r="P641">
        <v>1</v>
      </c>
      <c r="AC641" s="5">
        <f>SUMPRODUCT(Table13[[#This Row],[SibSp]:[Ones]],$R$4:$AA$4)</f>
        <v>0.7106273836650715</v>
      </c>
      <c r="AD641" s="6">
        <f>(AC641-Table13[[#This Row],[Survived]])^2</f>
        <v>8.3736511084521723E-2</v>
      </c>
      <c r="AE641" s="6"/>
    </row>
    <row r="642" spans="1:31" x14ac:dyDescent="0.2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6">
        <f>Table13[[#This Row],[Age]]/$E$1</f>
        <v>0.13750000000000001</v>
      </c>
      <c r="J642" s="6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>
        <f>IF(Table13[[#This Row],[Sex]]="male",1,0)</f>
        <v>1</v>
      </c>
      <c r="P642">
        <v>1</v>
      </c>
      <c r="AC642" s="5">
        <f>SUMPRODUCT(Table13[[#This Row],[SibSp]:[Ones]],$R$4:$AA$4)</f>
        <v>0.54298792299254695</v>
      </c>
      <c r="AD642" s="6">
        <f>(AC642-Table13[[#This Row],[Survived]])^2</f>
        <v>0.2088600385306662</v>
      </c>
      <c r="AE642" s="6"/>
    </row>
    <row r="643" spans="1:31" x14ac:dyDescent="0.2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6">
        <f>Table13[[#This Row],[Age]]/$E$1</f>
        <v>5.2499999999999995E-3</v>
      </c>
      <c r="J643" s="6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>
        <f>IF(Table13[[#This Row],[Sex]]="male",1,0)</f>
        <v>1</v>
      </c>
      <c r="P643">
        <v>1</v>
      </c>
      <c r="AC643" s="5">
        <f>SUMPRODUCT(Table13[[#This Row],[SibSp]:[Ones]],$R$4:$AA$4)</f>
        <v>0.33923598022088852</v>
      </c>
      <c r="AD643" s="6">
        <f>(AC643-Table13[[#This Row],[Survived]])^2</f>
        <v>0.43660908983465002</v>
      </c>
      <c r="AE643" s="6"/>
    </row>
    <row r="644" spans="1:31" x14ac:dyDescent="0.2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6">
        <f>Table13[[#This Row],[Age]]/$E$1</f>
        <v>0.33750000000000002</v>
      </c>
      <c r="J644" s="6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>
        <f>IF(Table13[[#This Row],[Sex]]="male",1,0)</f>
        <v>1</v>
      </c>
      <c r="P644">
        <v>1</v>
      </c>
      <c r="AC644" s="5">
        <f>SUMPRODUCT(Table13[[#This Row],[SibSp]:[Ones]],$R$4:$AA$4)</f>
        <v>0.11317666900898737</v>
      </c>
      <c r="AD644" s="6">
        <f>(AC644-Table13[[#This Row],[Survived]])^2</f>
        <v>0.78645562038999517</v>
      </c>
      <c r="AE644" s="6"/>
    </row>
    <row r="645" spans="1:31" x14ac:dyDescent="0.2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6">
        <f>Table13[[#This Row],[Age]]/$E$1</f>
        <v>0.38750000000000001</v>
      </c>
      <c r="J645" s="6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>
        <f>IF(Table13[[#This Row],[Sex]]="male",1,0)</f>
        <v>1</v>
      </c>
      <c r="P645">
        <v>1</v>
      </c>
      <c r="AC645" s="5">
        <f>SUMPRODUCT(Table13[[#This Row],[SibSp]:[Ones]],$R$4:$AA$4)</f>
        <v>8.9595048430025859E-2</v>
      </c>
      <c r="AD645" s="6">
        <f>(AC645-Table13[[#This Row],[Survived]])^2</f>
        <v>8.0272727031786787E-3</v>
      </c>
      <c r="AE645" s="6"/>
    </row>
    <row r="646" spans="1:31" x14ac:dyDescent="0.2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6">
        <f>Table13[[#This Row],[Age]]/$E$1</f>
        <v>0.48749999999999999</v>
      </c>
      <c r="J646" s="6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>
        <f>IF(Table13[[#This Row],[Sex]]="male",1,0)</f>
        <v>1</v>
      </c>
      <c r="P646">
        <v>1</v>
      </c>
      <c r="AC646" s="5">
        <f>SUMPRODUCT(Table13[[#This Row],[SibSp]:[Ones]],$R$4:$AA$4)</f>
        <v>0.34500176993654014</v>
      </c>
      <c r="AD646" s="6">
        <f>(AC646-Table13[[#This Row],[Survived]])^2</f>
        <v>0.11902622125934537</v>
      </c>
      <c r="AE646" s="6"/>
    </row>
    <row r="647" spans="1:31" x14ac:dyDescent="0.2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6">
        <f>Table13[[#This Row],[Age]]/$E$1</f>
        <v>0.22500000000000001</v>
      </c>
      <c r="J647" s="6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>
        <f>IF(Table13[[#This Row],[Sex]]="male",1,0)</f>
        <v>0</v>
      </c>
      <c r="P647">
        <v>1</v>
      </c>
      <c r="AC647" s="5">
        <f>SUMPRODUCT(Table13[[#This Row],[SibSp]:[Ones]],$R$4:$AA$4)</f>
        <v>0.65587690451129776</v>
      </c>
      <c r="AD647" s="6">
        <f>(AC647-Table13[[#This Row],[Survived]])^2</f>
        <v>0.430174513871322</v>
      </c>
      <c r="AE647" s="6"/>
    </row>
    <row r="648" spans="1:31" x14ac:dyDescent="0.2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6">
        <f>Table13[[#This Row],[Age]]/$E$1</f>
        <v>0.48749999999999999</v>
      </c>
      <c r="J648" s="6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>
        <f>IF(Table13[[#This Row],[Sex]]="male",1,0)</f>
        <v>1</v>
      </c>
      <c r="P648">
        <v>1</v>
      </c>
      <c r="AC648" s="5">
        <f>SUMPRODUCT(Table13[[#This Row],[SibSp]:[Ones]],$R$4:$AA$4)</f>
        <v>0.23111369100309698</v>
      </c>
      <c r="AD648" s="6">
        <f>(AC648-Table13[[#This Row],[Survived]])^2</f>
        <v>5.3413538169074987E-2</v>
      </c>
      <c r="AE648" s="6"/>
    </row>
    <row r="649" spans="1:31" x14ac:dyDescent="0.2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6">
        <f>Table13[[#This Row],[Age]]/$E$1</f>
        <v>0.41249999999999998</v>
      </c>
      <c r="J649" s="6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>
        <f>IF(Table13[[#This Row],[Sex]]="male",1,0)</f>
        <v>0</v>
      </c>
      <c r="P649">
        <v>1</v>
      </c>
      <c r="AC649" s="5">
        <f>SUMPRODUCT(Table13[[#This Row],[SibSp]:[Ones]],$R$4:$AA$4)</f>
        <v>0.89603267724432101</v>
      </c>
      <c r="AD649" s="6">
        <f>(AC649-Table13[[#This Row],[Survived]])^2</f>
        <v>1.0809204200983526E-2</v>
      </c>
      <c r="AE649" s="6"/>
    </row>
    <row r="650" spans="1:31" x14ac:dyDescent="0.2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6">
        <f>Table13[[#This Row],[Age]]/$E$1</f>
        <v>0.32500000000000001</v>
      </c>
      <c r="J650" s="6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>
        <f>IF(Table13[[#This Row],[Sex]]="male",1,0)</f>
        <v>1</v>
      </c>
      <c r="P650">
        <v>1</v>
      </c>
      <c r="AC650" s="5">
        <f>SUMPRODUCT(Table13[[#This Row],[SibSp]:[Ones]],$R$4:$AA$4)</f>
        <v>0.12187169291812305</v>
      </c>
      <c r="AD650" s="6">
        <f>(AC650-Table13[[#This Row],[Survived]])^2</f>
        <v>1.4852709534729286E-2</v>
      </c>
      <c r="AE650" s="6"/>
    </row>
    <row r="651" spans="1:31" x14ac:dyDescent="0.2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6">
        <f>Table13[[#This Row],[Age]]/$E$1</f>
        <v>0.48749999999999999</v>
      </c>
      <c r="J651" s="6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>
        <f>IF(Table13[[#This Row],[Sex]]="male",1,0)</f>
        <v>1</v>
      </c>
      <c r="P651">
        <v>1</v>
      </c>
      <c r="AC651" s="5">
        <f>SUMPRODUCT(Table13[[#This Row],[SibSp]:[Ones]],$R$4:$AA$4)</f>
        <v>6.0676899533963158E-2</v>
      </c>
      <c r="AD651" s="6">
        <f>(AC651-Table13[[#This Row],[Survived]])^2</f>
        <v>3.6816861370546584E-3</v>
      </c>
      <c r="AE651" s="6"/>
    </row>
    <row r="652" spans="1:31" x14ac:dyDescent="0.2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6">
        <f>Table13[[#This Row],[Age]]/$E$1</f>
        <v>0.4375</v>
      </c>
      <c r="J652" s="6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>
        <f>IF(Table13[[#This Row],[Sex]]="male",1,0)</f>
        <v>1</v>
      </c>
      <c r="P652">
        <v>1</v>
      </c>
      <c r="AC652" s="5">
        <f>SUMPRODUCT(Table13[[#This Row],[SibSp]:[Ones]],$R$4:$AA$4)</f>
        <v>0.25255451394190176</v>
      </c>
      <c r="AD652" s="6">
        <f>(AC652-Table13[[#This Row],[Survived]])^2</f>
        <v>6.3783782512430248E-2</v>
      </c>
      <c r="AE652" s="6"/>
    </row>
    <row r="653" spans="1:31" x14ac:dyDescent="0.2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6">
        <f>Table13[[#This Row],[Age]]/$E$1</f>
        <v>7.4999999999999997E-2</v>
      </c>
      <c r="J653" s="6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>
        <f>IF(Table13[[#This Row],[Sex]]="male",1,0)</f>
        <v>0</v>
      </c>
      <c r="P653">
        <v>1</v>
      </c>
      <c r="AC653" s="5">
        <f>SUMPRODUCT(Table13[[#This Row],[SibSp]:[Ones]],$R$4:$AA$4)</f>
        <v>0.51267492508193557</v>
      </c>
      <c r="AD653" s="6">
        <f>(AC653-Table13[[#This Row],[Survived]])^2</f>
        <v>0.26283557880776826</v>
      </c>
      <c r="AE653" s="6"/>
    </row>
    <row r="654" spans="1:31" x14ac:dyDescent="0.2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6">
        <f>Table13[[#This Row],[Age]]/$E$1</f>
        <v>0.38124999999999998</v>
      </c>
      <c r="J654" s="6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>
        <f>IF(Table13[[#This Row],[Sex]]="male",1,0)</f>
        <v>1</v>
      </c>
      <c r="P654">
        <v>1</v>
      </c>
      <c r="AC654" s="5">
        <f>SUMPRODUCT(Table13[[#This Row],[SibSp]:[Ones]],$R$4:$AA$4)</f>
        <v>9.344906339375525E-2</v>
      </c>
      <c r="AD654" s="6">
        <f>(AC654-Table13[[#This Row],[Survived]])^2</f>
        <v>8.7327274491700874E-3</v>
      </c>
      <c r="AE654" s="6"/>
    </row>
    <row r="655" spans="1:31" x14ac:dyDescent="0.2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6">
        <f>Table13[[#This Row],[Age]]/$E$1</f>
        <v>0.28749999999999998</v>
      </c>
      <c r="J655" s="6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>
        <f>IF(Table13[[#This Row],[Sex]]="male",1,0)</f>
        <v>0</v>
      </c>
      <c r="P655">
        <v>1</v>
      </c>
      <c r="AC655" s="5">
        <f>SUMPRODUCT(Table13[[#This Row],[SibSp]:[Ones]],$R$4:$AA$4)</f>
        <v>0.62422882296307591</v>
      </c>
      <c r="AD655" s="6">
        <f>(AC655-Table13[[#This Row],[Survived]])^2</f>
        <v>0.3896616234178672</v>
      </c>
      <c r="AE655" s="6"/>
    </row>
    <row r="656" spans="1:31" x14ac:dyDescent="0.2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6">
        <f>Table13[[#This Row],[Age]]/$E$1</f>
        <v>0.38750000000000001</v>
      </c>
      <c r="J656" s="6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>
        <f>IF(Table13[[#This Row],[Sex]]="male",1,0)</f>
        <v>1</v>
      </c>
      <c r="P656">
        <v>1</v>
      </c>
      <c r="AC656" s="5">
        <f>SUMPRODUCT(Table13[[#This Row],[SibSp]:[Ones]],$R$4:$AA$4)</f>
        <v>0.30070177828298839</v>
      </c>
      <c r="AD656" s="6">
        <f>(AC656-Table13[[#This Row],[Survived]])^2</f>
        <v>9.042155946255151E-2</v>
      </c>
      <c r="AE656" s="6"/>
    </row>
    <row r="657" spans="1:31" x14ac:dyDescent="0.2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6">
        <f>Table13[[#This Row],[Age]]/$E$1</f>
        <v>0.53749999999999998</v>
      </c>
      <c r="J657" s="6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>
        <f>IF(Table13[[#This Row],[Sex]]="male",1,0)</f>
        <v>1</v>
      </c>
      <c r="P657">
        <v>1</v>
      </c>
      <c r="AC657" s="5">
        <f>SUMPRODUCT(Table13[[#This Row],[SibSp]:[Ones]],$R$4:$AA$4)</f>
        <v>9.3127214711803408E-3</v>
      </c>
      <c r="AD657" s="6">
        <f>(AC657-Table13[[#This Row],[Survived]])^2</f>
        <v>8.6726781199783325E-5</v>
      </c>
      <c r="AE657" s="6"/>
    </row>
    <row r="658" spans="1:31" x14ac:dyDescent="0.2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6">
        <f>Table13[[#This Row],[Age]]/$E$1</f>
        <v>0.125</v>
      </c>
      <c r="J658" s="6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>
        <f>IF(Table13[[#This Row],[Sex]]="male",1,0)</f>
        <v>1</v>
      </c>
      <c r="P658">
        <v>1</v>
      </c>
      <c r="AC658" s="5">
        <f>SUMPRODUCT(Table13[[#This Row],[SibSp]:[Ones]],$R$4:$AA$4)</f>
        <v>5.6601765761895906E-2</v>
      </c>
      <c r="AD658" s="6">
        <f>(AC658-Table13[[#This Row],[Survived]])^2</f>
        <v>3.2037598873645317E-3</v>
      </c>
      <c r="AE658" s="6"/>
    </row>
    <row r="659" spans="1:31" x14ac:dyDescent="0.2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6">
        <f>Table13[[#This Row],[Age]]/$E$1</f>
        <v>0.65</v>
      </c>
      <c r="J659" s="6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>
        <f>IF(Table13[[#This Row],[Sex]]="male",1,0)</f>
        <v>0</v>
      </c>
      <c r="P659">
        <v>1</v>
      </c>
      <c r="AC659" s="5">
        <f>SUMPRODUCT(Table13[[#This Row],[SibSp]:[Ones]],$R$4:$AA$4)</f>
        <v>0.77228832599190977</v>
      </c>
      <c r="AD659" s="6">
        <f>(AC659-Table13[[#This Row],[Survived]])^2</f>
        <v>5.1852606479566757E-2</v>
      </c>
      <c r="AE659" s="6"/>
    </row>
    <row r="660" spans="1:31" x14ac:dyDescent="0.2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6">
        <f>Table13[[#This Row],[Age]]/$E$1</f>
        <v>0.33750000000000002</v>
      </c>
      <c r="J660" s="6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>
        <f>IF(Table13[[#This Row],[Sex]]="male",1,0)</f>
        <v>1</v>
      </c>
      <c r="P660">
        <v>1</v>
      </c>
      <c r="AC660" s="5">
        <f>SUMPRODUCT(Table13[[#This Row],[SibSp]:[Ones]],$R$4:$AA$4)</f>
        <v>0.11724041456560286</v>
      </c>
      <c r="AD660" s="6">
        <f>(AC660-Table13[[#This Row],[Survived]])^2</f>
        <v>0.77926448567630868</v>
      </c>
      <c r="AE660" s="6"/>
    </row>
    <row r="661" spans="1:31" x14ac:dyDescent="0.2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6">
        <f>Table13[[#This Row],[Age]]/$E$1</f>
        <v>0.47499999999999998</v>
      </c>
      <c r="J661" s="6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>
        <f>IF(Table13[[#This Row],[Sex]]="male",1,0)</f>
        <v>1</v>
      </c>
      <c r="P661">
        <v>1</v>
      </c>
      <c r="AC661" s="5">
        <f>SUMPRODUCT(Table13[[#This Row],[SibSp]:[Ones]],$R$4:$AA$4)</f>
        <v>0.35140315702629699</v>
      </c>
      <c r="AD661" s="6">
        <f>(AC661-Table13[[#This Row],[Survived]])^2</f>
        <v>0.12348417876804833</v>
      </c>
      <c r="AE661" s="6"/>
    </row>
    <row r="662" spans="1:31" x14ac:dyDescent="0.2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6">
        <f>Table13[[#This Row],[Age]]/$E$1</f>
        <v>0.33750000000000002</v>
      </c>
      <c r="J662" s="6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>
        <f>IF(Table13[[#This Row],[Sex]]="male",1,0)</f>
        <v>0</v>
      </c>
      <c r="P662">
        <v>1</v>
      </c>
      <c r="AC662" s="5">
        <f>SUMPRODUCT(Table13[[#This Row],[SibSp]:[Ones]],$R$4:$AA$4)</f>
        <v>0.59341871831508608</v>
      </c>
      <c r="AD662" s="6">
        <f>(AC662-Table13[[#This Row],[Survived]])^2</f>
        <v>0.16530833861654731</v>
      </c>
      <c r="AE662" s="6"/>
    </row>
    <row r="663" spans="1:31" x14ac:dyDescent="0.2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6">
        <f>Table13[[#This Row],[Age]]/$E$1</f>
        <v>2.5000000000000001E-2</v>
      </c>
      <c r="J663" s="6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>
        <f>IF(Table13[[#This Row],[Sex]]="male",1,0)</f>
        <v>1</v>
      </c>
      <c r="P663">
        <v>1</v>
      </c>
      <c r="AC663" s="5">
        <f>SUMPRODUCT(Table13[[#This Row],[SibSp]:[Ones]],$R$4:$AA$4)</f>
        <v>7.4047588006096565E-2</v>
      </c>
      <c r="AD663" s="6">
        <f>(AC663-Table13[[#This Row],[Survived]])^2</f>
        <v>5.4830452895206156E-3</v>
      </c>
      <c r="AE663" s="6"/>
    </row>
    <row r="664" spans="1:31" x14ac:dyDescent="0.2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6">
        <f>Table13[[#This Row],[Age]]/$E$1</f>
        <v>1.2500000000000001E-2</v>
      </c>
      <c r="J664" s="6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>
        <f>IF(Table13[[#This Row],[Sex]]="male",1,0)</f>
        <v>1</v>
      </c>
      <c r="P664">
        <v>1</v>
      </c>
      <c r="AC664" s="5">
        <f>SUMPRODUCT(Table13[[#This Row],[SibSp]:[Ones]],$R$4:$AA$4)</f>
        <v>0.53375112556276672</v>
      </c>
      <c r="AD664" s="6">
        <f>(AC664-Table13[[#This Row],[Survived]])^2</f>
        <v>0.21738801291398693</v>
      </c>
      <c r="AE664" s="6"/>
    </row>
    <row r="665" spans="1:31" x14ac:dyDescent="0.2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6">
        <f>Table13[[#This Row],[Age]]/$E$1</f>
        <v>0.1875</v>
      </c>
      <c r="J665" s="6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>
        <f>IF(Table13[[#This Row],[Sex]]="male",1,0)</f>
        <v>0</v>
      </c>
      <c r="P665">
        <v>1</v>
      </c>
      <c r="AC665" s="5">
        <f>SUMPRODUCT(Table13[[#This Row],[SibSp]:[Ones]],$R$4:$AA$4)</f>
        <v>0.69822466143443984</v>
      </c>
      <c r="AD665" s="6">
        <f>(AC665-Table13[[#This Row],[Survived]])^2</f>
        <v>9.1068354966358456E-2</v>
      </c>
      <c r="AE665" s="6"/>
    </row>
    <row r="666" spans="1:31" x14ac:dyDescent="0.2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6">
        <f>Table13[[#This Row],[Age]]/$E$1</f>
        <v>1.0374999999999999E-2</v>
      </c>
      <c r="J666" s="6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>
        <f>IF(Table13[[#This Row],[Sex]]="male",1,0)</f>
        <v>1</v>
      </c>
      <c r="P666">
        <v>1</v>
      </c>
      <c r="AC666" s="5">
        <f>SUMPRODUCT(Table13[[#This Row],[SibSp]:[Ones]],$R$4:$AA$4)</f>
        <v>0.41387818161361956</v>
      </c>
      <c r="AD666" s="6">
        <f>(AC666-Table13[[#This Row],[Survived]])^2</f>
        <v>0.34353878598855714</v>
      </c>
      <c r="AE666" s="6"/>
    </row>
    <row r="667" spans="1:31" x14ac:dyDescent="0.2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6">
        <f>Table13[[#This Row],[Age]]/$E$1</f>
        <v>0.28749999999999998</v>
      </c>
      <c r="J667" s="6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>
        <f>IF(Table13[[#This Row],[Sex]]="male",1,0)</f>
        <v>1</v>
      </c>
      <c r="P667">
        <v>1</v>
      </c>
      <c r="AC667" s="5">
        <f>SUMPRODUCT(Table13[[#This Row],[SibSp]:[Ones]],$R$4:$AA$4)</f>
        <v>0.14099637767638051</v>
      </c>
      <c r="AD667" s="6">
        <f>(AC667-Table13[[#This Row],[Survived]])^2</f>
        <v>1.9879978517860532E-2</v>
      </c>
      <c r="AE667" s="6"/>
    </row>
    <row r="668" spans="1:31" x14ac:dyDescent="0.2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6">
        <f>Table13[[#This Row],[Age]]/$E$1</f>
        <v>0.22500000000000001</v>
      </c>
      <c r="J668" s="6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>
        <f>IF(Table13[[#This Row],[Sex]]="male",1,0)</f>
        <v>1</v>
      </c>
      <c r="P668">
        <v>1</v>
      </c>
      <c r="AC668" s="5">
        <f>SUMPRODUCT(Table13[[#This Row],[SibSp]:[Ones]],$R$4:$AA$4)</f>
        <v>0.17404332799220024</v>
      </c>
      <c r="AD668" s="6">
        <f>(AC668-Table13[[#This Row],[Survived]])^2</f>
        <v>3.0291080018600591E-2</v>
      </c>
      <c r="AE668" s="6"/>
    </row>
    <row r="669" spans="1:31" x14ac:dyDescent="0.2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6">
        <f>Table13[[#This Row],[Age]]/$E$1</f>
        <v>0.48749999999999999</v>
      </c>
      <c r="J669" s="6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>
        <f>IF(Table13[[#This Row],[Sex]]="male",1,0)</f>
        <v>0</v>
      </c>
      <c r="P669">
        <v>1</v>
      </c>
      <c r="AC669" s="5">
        <f>SUMPRODUCT(Table13[[#This Row],[SibSp]:[Ones]],$R$4:$AA$4)</f>
        <v>0.91914807173631363</v>
      </c>
      <c r="AD669" s="6">
        <f>(AC669-Table13[[#This Row],[Survived]])^2</f>
        <v>6.5370343039562869E-3</v>
      </c>
      <c r="AE669" s="6"/>
    </row>
    <row r="670" spans="1:31" x14ac:dyDescent="0.2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6">
        <f>Table13[[#This Row],[Age]]/$E$1</f>
        <v>0.26250000000000001</v>
      </c>
      <c r="J670" s="6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>
        <f>IF(Table13[[#This Row],[Sex]]="male",1,0)</f>
        <v>1</v>
      </c>
      <c r="P670">
        <v>1</v>
      </c>
      <c r="AC670" s="5">
        <f>SUMPRODUCT(Table13[[#This Row],[SibSp]:[Ones]],$R$4:$AA$4)</f>
        <v>0.15564873710414373</v>
      </c>
      <c r="AD670" s="6">
        <f>(AC670-Table13[[#This Row],[Survived]])^2</f>
        <v>2.4226529362114849E-2</v>
      </c>
      <c r="AE670" s="6"/>
    </row>
    <row r="671" spans="1:31" x14ac:dyDescent="0.2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6">
        <f>Table13[[#This Row],[Age]]/$E$1</f>
        <v>0.4</v>
      </c>
      <c r="J671" s="6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>
        <f>IF(Table13[[#This Row],[Sex]]="male",1,0)</f>
        <v>1</v>
      </c>
      <c r="P671">
        <v>1</v>
      </c>
      <c r="AC671" s="5">
        <f>SUMPRODUCT(Table13[[#This Row],[SibSp]:[Ones]],$R$4:$AA$4)</f>
        <v>0.12299265736934173</v>
      </c>
      <c r="AD671" s="6">
        <f>(AC671-Table13[[#This Row],[Survived]])^2</f>
        <v>0.76914187902808884</v>
      </c>
      <c r="AE671" s="6"/>
    </row>
    <row r="672" spans="1:31" x14ac:dyDescent="0.2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6">
        <f>Table13[[#This Row],[Age]]/$E$1</f>
        <v>0.25</v>
      </c>
      <c r="J672" s="6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>
        <f>IF(Table13[[#This Row],[Sex]]="male",1,0)</f>
        <v>1</v>
      </c>
      <c r="P672">
        <v>1</v>
      </c>
      <c r="AC672" s="5">
        <f>SUMPRODUCT(Table13[[#This Row],[SibSp]:[Ones]],$R$4:$AA$4)</f>
        <v>0.16036916031791271</v>
      </c>
      <c r="AD672" s="6">
        <f>(AC672-Table13[[#This Row],[Survived]])^2</f>
        <v>2.5718267581072388E-2</v>
      </c>
      <c r="AE672" s="6"/>
    </row>
    <row r="673" spans="1:31" x14ac:dyDescent="0.2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6">
        <f>Table13[[#This Row],[Age]]/$E$1</f>
        <v>0.2</v>
      </c>
      <c r="J673" s="6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>
        <f>IF(Table13[[#This Row],[Sex]]="male",1,0)</f>
        <v>1</v>
      </c>
      <c r="P673">
        <v>1</v>
      </c>
      <c r="AC673" s="5">
        <f>SUMPRODUCT(Table13[[#This Row],[SibSp]:[Ones]],$R$4:$AA$4)</f>
        <v>0.37418086864728095</v>
      </c>
      <c r="AD673" s="6">
        <f>(AC673-Table13[[#This Row],[Survived]])^2</f>
        <v>0.14001132246163372</v>
      </c>
      <c r="AE673" s="6"/>
    </row>
    <row r="674" spans="1:31" x14ac:dyDescent="0.2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6">
        <f>Table13[[#This Row],[Age]]/$E$1</f>
        <v>0.375</v>
      </c>
      <c r="J674" s="6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>
        <f>IF(Table13[[#This Row],[Sex]]="male",1,0)</f>
        <v>0</v>
      </c>
      <c r="P674">
        <v>1</v>
      </c>
      <c r="AC674" s="5">
        <f>SUMPRODUCT(Table13[[#This Row],[SibSp]:[Ones]],$R$4:$AA$4)</f>
        <v>1.0251497387023991</v>
      </c>
      <c r="AD674" s="6">
        <f>(AC674-Table13[[#This Row],[Survived]])^2</f>
        <v>6.3250935679895199E-4</v>
      </c>
      <c r="AE674" s="6"/>
    </row>
    <row r="675" spans="1:31" x14ac:dyDescent="0.2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6">
        <f>Table13[[#This Row],[Age]]/$E$1</f>
        <v>0.43125000000000002</v>
      </c>
      <c r="J675" s="6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>
        <f>IF(Table13[[#This Row],[Sex]]="male",1,0)</f>
        <v>1</v>
      </c>
      <c r="P675">
        <v>1</v>
      </c>
      <c r="AC675" s="5">
        <f>SUMPRODUCT(Table13[[#This Row],[SibSp]:[Ones]],$R$4:$AA$4)</f>
        <v>0.12978449835237915</v>
      </c>
      <c r="AD675" s="6">
        <f>(AC675-Table13[[#This Row],[Survived]])^2</f>
        <v>1.6844016012578705E-2</v>
      </c>
      <c r="AE675" s="6"/>
    </row>
    <row r="676" spans="1:31" x14ac:dyDescent="0.2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6">
        <f>Table13[[#This Row],[Age]]/$E$1</f>
        <v>0.21249999999999999</v>
      </c>
      <c r="J676" s="6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>
        <f>IF(Table13[[#This Row],[Sex]]="male",1,0)</f>
        <v>1</v>
      </c>
      <c r="P676">
        <v>1</v>
      </c>
      <c r="AC676" s="5">
        <f>SUMPRODUCT(Table13[[#This Row],[SibSp]:[Ones]],$R$4:$AA$4)</f>
        <v>0.18125428546317091</v>
      </c>
      <c r="AD676" s="6">
        <f>(AC676-Table13[[#This Row],[Survived]])^2</f>
        <v>3.285311599876465E-2</v>
      </c>
      <c r="AE676" s="6"/>
    </row>
    <row r="677" spans="1:31" x14ac:dyDescent="0.2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6">
        <f>Table13[[#This Row],[Age]]/$E$1</f>
        <v>0.52500000000000002</v>
      </c>
      <c r="J677" s="6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>
        <f>IF(Table13[[#This Row],[Sex]]="male",1,0)</f>
        <v>1</v>
      </c>
      <c r="P677">
        <v>1</v>
      </c>
      <c r="AC677" s="5">
        <f>SUMPRODUCT(Table13[[#This Row],[SibSp]:[Ones]],$R$4:$AA$4)</f>
        <v>1.862984073650531E-2</v>
      </c>
      <c r="AD677" s="6">
        <f>(AC677-Table13[[#This Row],[Survived]])^2</f>
        <v>3.4707096586755271E-4</v>
      </c>
      <c r="AE677" s="6"/>
    </row>
    <row r="678" spans="1:31" x14ac:dyDescent="0.2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6">
        <f>Table13[[#This Row],[Age]]/$E$1</f>
        <v>0.4375</v>
      </c>
      <c r="J678" s="6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>
        <f>IF(Table13[[#This Row],[Sex]]="male",1,0)</f>
        <v>1</v>
      </c>
      <c r="P678">
        <v>1</v>
      </c>
      <c r="AC678" s="5">
        <f>SUMPRODUCT(Table13[[#This Row],[SibSp]:[Ones]],$R$4:$AA$4)</f>
        <v>0.13037451193984329</v>
      </c>
      <c r="AD678" s="6">
        <f>(AC678-Table13[[#This Row],[Survived]])^2</f>
        <v>1.699751336355234E-2</v>
      </c>
      <c r="AE678" s="6"/>
    </row>
    <row r="679" spans="1:31" x14ac:dyDescent="0.2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6">
        <f>Table13[[#This Row],[Age]]/$E$1</f>
        <v>0.35</v>
      </c>
      <c r="J679" s="6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>
        <f>IF(Table13[[#This Row],[Sex]]="male",1,0)</f>
        <v>1</v>
      </c>
      <c r="P679">
        <v>1</v>
      </c>
      <c r="AC679" s="5">
        <f>SUMPRODUCT(Table13[[#This Row],[SibSp]:[Ones]],$R$4:$AA$4)</f>
        <v>0.30638787961172598</v>
      </c>
      <c r="AD679" s="6">
        <f>(AC679-Table13[[#This Row],[Survived]])^2</f>
        <v>9.387353277296949E-2</v>
      </c>
      <c r="AE679" s="6"/>
    </row>
    <row r="680" spans="1:31" x14ac:dyDescent="0.2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6">
        <f>Table13[[#This Row],[Age]]/$E$1</f>
        <v>0.05</v>
      </c>
      <c r="J680" s="6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>
        <f>IF(Table13[[#This Row],[Sex]]="male",1,0)</f>
        <v>1</v>
      </c>
      <c r="P680">
        <v>1</v>
      </c>
      <c r="AC680" s="5">
        <f>SUMPRODUCT(Table13[[#This Row],[SibSp]:[Ones]],$R$4:$AA$4)</f>
        <v>4.2413875347015684E-2</v>
      </c>
      <c r="AD680" s="6">
        <f>(AC680-Table13[[#This Row],[Survived]])^2</f>
        <v>1.7989368219521848E-3</v>
      </c>
      <c r="AE680" s="6"/>
    </row>
    <row r="681" spans="1:31" x14ac:dyDescent="0.2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6">
        <f>Table13[[#This Row],[Age]]/$E$1</f>
        <v>0.92500000000000004</v>
      </c>
      <c r="J681" s="6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>
        <f>IF(Table13[[#This Row],[Sex]]="male",1,0)</f>
        <v>1</v>
      </c>
      <c r="P681">
        <v>1</v>
      </c>
      <c r="AC681" s="5">
        <f>SUMPRODUCT(Table13[[#This Row],[SibSp]:[Ones]],$R$4:$AA$4)</f>
        <v>-0.1856645964295166</v>
      </c>
      <c r="AD681" s="6">
        <f>(AC681-Table13[[#This Row],[Survived]])^2</f>
        <v>3.4471342367335268E-2</v>
      </c>
      <c r="AE681" s="6"/>
    </row>
    <row r="682" spans="1:31" x14ac:dyDescent="0.2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6">
        <f>Table13[[#This Row],[Age]]/$E$1</f>
        <v>0.1125</v>
      </c>
      <c r="J682" s="6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>
        <f>IF(Table13[[#This Row],[Sex]]="male",1,0)</f>
        <v>0</v>
      </c>
      <c r="P682">
        <v>1</v>
      </c>
      <c r="AC682" s="5">
        <f>SUMPRODUCT(Table13[[#This Row],[SibSp]:[Ones]],$R$4:$AA$4)</f>
        <v>0.7237636551468305</v>
      </c>
      <c r="AD682" s="6">
        <f>(AC682-Table13[[#This Row],[Survived]])^2</f>
        <v>0.52383382851150018</v>
      </c>
      <c r="AE682" s="6"/>
    </row>
    <row r="683" spans="1:31" x14ac:dyDescent="0.2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6">
        <f>Table13[[#This Row],[Age]]/$E$1</f>
        <v>0.2</v>
      </c>
      <c r="J683" s="6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>
        <f>IF(Table13[[#This Row],[Sex]]="male",1,0)</f>
        <v>0</v>
      </c>
      <c r="P683">
        <v>1</v>
      </c>
      <c r="AC683" s="5">
        <f>SUMPRODUCT(Table13[[#This Row],[SibSp]:[Ones]],$R$4:$AA$4)</f>
        <v>1.0396817121881166</v>
      </c>
      <c r="AD683" s="6">
        <f>(AC683-Table13[[#This Row],[Survived]])^2</f>
        <v>1.5746382821805183E-3</v>
      </c>
      <c r="AE683" s="6"/>
    </row>
    <row r="684" spans="1:31" x14ac:dyDescent="0.2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6">
        <f>Table13[[#This Row],[Age]]/$E$1</f>
        <v>0.55000000000000004</v>
      </c>
      <c r="J684" s="6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>
        <f>IF(Table13[[#This Row],[Sex]]="male",1,0)</f>
        <v>0</v>
      </c>
      <c r="P684">
        <v>1</v>
      </c>
      <c r="AC684" s="5">
        <f>SUMPRODUCT(Table13[[#This Row],[SibSp]:[Ones]],$R$4:$AA$4)</f>
        <v>0.64114115781764824</v>
      </c>
      <c r="AD684" s="6">
        <f>(AC684-Table13[[#This Row],[Survived]])^2</f>
        <v>0.41106198424775453</v>
      </c>
      <c r="AE684" s="6"/>
    </row>
    <row r="685" spans="1:31" x14ac:dyDescent="0.2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6">
        <f>Table13[[#This Row],[Age]]/$E$1</f>
        <v>0.22500000000000001</v>
      </c>
      <c r="J685" s="6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>
        <f>IF(Table13[[#This Row],[Sex]]="male",1,0)</f>
        <v>0</v>
      </c>
      <c r="P685">
        <v>1</v>
      </c>
      <c r="AC685" s="5">
        <f>SUMPRODUCT(Table13[[#This Row],[SibSp]:[Ones]],$R$4:$AA$4)</f>
        <v>0.64544501189171721</v>
      </c>
      <c r="AD685" s="6">
        <f>(AC685-Table13[[#This Row],[Survived]])^2</f>
        <v>0.12570923959246455</v>
      </c>
      <c r="AE685" s="6"/>
    </row>
    <row r="686" spans="1:31" x14ac:dyDescent="0.2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6">
        <f>Table13[[#This Row],[Age]]/$E$1</f>
        <v>0.5625</v>
      </c>
      <c r="J686" s="6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>
        <f>IF(Table13[[#This Row],[Sex]]="male",1,0)</f>
        <v>0</v>
      </c>
      <c r="P686">
        <v>1</v>
      </c>
      <c r="AC686" s="5">
        <f>SUMPRODUCT(Table13[[#This Row],[SibSp]:[Ones]],$R$4:$AA$4)</f>
        <v>0.82900900588070769</v>
      </c>
      <c r="AD686" s="6">
        <f>(AC686-Table13[[#This Row],[Survived]])^2</f>
        <v>2.9237920069903854E-2</v>
      </c>
      <c r="AE686" s="6"/>
    </row>
    <row r="687" spans="1:31" x14ac:dyDescent="0.2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6">
        <f>Table13[[#This Row],[Age]]/$E$1</f>
        <v>0.63749999999999996</v>
      </c>
      <c r="J687" s="6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>
        <f>IF(Table13[[#This Row],[Sex]]="male",1,0)</f>
        <v>1</v>
      </c>
      <c r="P687">
        <v>1</v>
      </c>
      <c r="AC687" s="5">
        <f>SUMPRODUCT(Table13[[#This Row],[SibSp]:[Ones]],$R$4:$AA$4)</f>
        <v>0.33839111029841196</v>
      </c>
      <c r="AD687" s="6">
        <f>(AC687-Table13[[#This Row],[Survived]])^2</f>
        <v>0.43772632293216807</v>
      </c>
      <c r="AE687" s="6"/>
    </row>
    <row r="688" spans="1:31" x14ac:dyDescent="0.2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6">
        <f>Table13[[#This Row],[Age]]/$E$1</f>
        <v>0.3</v>
      </c>
      <c r="J688" s="6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>
        <f>IF(Table13[[#This Row],[Sex]]="male",1,0)</f>
        <v>0</v>
      </c>
      <c r="P688">
        <v>1</v>
      </c>
      <c r="AC688" s="5">
        <f>SUMPRODUCT(Table13[[#This Row],[SibSp]:[Ones]],$R$4:$AA$4)</f>
        <v>0.65949691444835623</v>
      </c>
      <c r="AD688" s="6">
        <f>(AC688-Table13[[#This Row],[Survived]])^2</f>
        <v>0.11594235127019004</v>
      </c>
      <c r="AE688" s="6"/>
    </row>
    <row r="689" spans="1:31" x14ac:dyDescent="0.2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6">
        <f>Table13[[#This Row],[Age]]/$E$1</f>
        <v>0.51249999999999996</v>
      </c>
      <c r="J689" s="6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>
        <f>IF(Table13[[#This Row],[Sex]]="male",1,0)</f>
        <v>1</v>
      </c>
      <c r="P689">
        <v>1</v>
      </c>
      <c r="AC689" s="5">
        <f>SUMPRODUCT(Table13[[#This Row],[SibSp]:[Ones]],$R$4:$AA$4)</f>
        <v>-7.2784699458995683E-2</v>
      </c>
      <c r="AD689" s="6">
        <f>(AC689-Table13[[#This Row],[Survived]])^2</f>
        <v>5.2976124753363269E-3</v>
      </c>
      <c r="AE689" s="6"/>
    </row>
    <row r="690" spans="1:31" x14ac:dyDescent="0.2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6">
        <f>Table13[[#This Row],[Age]]/$E$1</f>
        <v>0.26250000000000001</v>
      </c>
      <c r="J690" s="6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>
        <f>IF(Table13[[#This Row],[Sex]]="male",1,0)</f>
        <v>1</v>
      </c>
      <c r="P690">
        <v>1</v>
      </c>
      <c r="AC690" s="5">
        <f>SUMPRODUCT(Table13[[#This Row],[SibSp]:[Ones]],$R$4:$AA$4)</f>
        <v>0.28900460329548561</v>
      </c>
      <c r="AD690" s="6">
        <f>(AC690-Table13[[#This Row],[Survived]])^2</f>
        <v>8.3523660725981011E-2</v>
      </c>
      <c r="AE690" s="6"/>
    </row>
    <row r="691" spans="1:31" x14ac:dyDescent="0.2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6">
        <f>Table13[[#This Row],[Age]]/$E$1</f>
        <v>0.6</v>
      </c>
      <c r="J691" s="6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>
        <f>IF(Table13[[#This Row],[Sex]]="male",1,0)</f>
        <v>0</v>
      </c>
      <c r="P691">
        <v>1</v>
      </c>
      <c r="AC691" s="5">
        <f>SUMPRODUCT(Table13[[#This Row],[SibSp]:[Ones]],$R$4:$AA$4)</f>
        <v>0.84017656020761244</v>
      </c>
      <c r="AD691" s="6">
        <f>(AC691-Table13[[#This Row],[Survived]])^2</f>
        <v>2.554353190707093E-2</v>
      </c>
      <c r="AE691" s="6"/>
    </row>
    <row r="692" spans="1:31" x14ac:dyDescent="0.2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6">
        <f>Table13[[#This Row],[Age]]/$E$1</f>
        <v>0.3</v>
      </c>
      <c r="J692" s="6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>
        <f>IF(Table13[[#This Row],[Sex]]="male",1,0)</f>
        <v>1</v>
      </c>
      <c r="P692">
        <v>1</v>
      </c>
      <c r="AC692" s="5">
        <f>SUMPRODUCT(Table13[[#This Row],[SibSp]:[Ones]],$R$4:$AA$4)</f>
        <v>0.32713449734944899</v>
      </c>
      <c r="AD692" s="6">
        <f>(AC692-Table13[[#This Row],[Survived]])^2</f>
        <v>0.10701697935607665</v>
      </c>
      <c r="AE692" s="6"/>
    </row>
    <row r="693" spans="1:31" x14ac:dyDescent="0.2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6">
        <f>Table13[[#This Row],[Age]]/$E$1</f>
        <v>0.52500000000000002</v>
      </c>
      <c r="J693" s="6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>
        <f>IF(Table13[[#This Row],[Sex]]="male",1,0)</f>
        <v>0</v>
      </c>
      <c r="P693">
        <v>1</v>
      </c>
      <c r="AC693" s="5">
        <f>SUMPRODUCT(Table13[[#This Row],[SibSp]:[Ones]],$R$4:$AA$4)</f>
        <v>0.69497335364826007</v>
      </c>
      <c r="AD693" s="6">
        <f>(AC693-Table13[[#This Row],[Survived]])^2</f>
        <v>9.3041254984589414E-2</v>
      </c>
      <c r="AE693" s="6"/>
    </row>
    <row r="694" spans="1:31" x14ac:dyDescent="0.2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6">
        <f>Table13[[#This Row],[Age]]/$E$1</f>
        <v>0.33750000000000002</v>
      </c>
      <c r="J694" s="6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>
        <f>IF(Table13[[#This Row],[Sex]]="male",1,0)</f>
        <v>0</v>
      </c>
      <c r="P694">
        <v>1</v>
      </c>
      <c r="AC694" s="5">
        <f>SUMPRODUCT(Table13[[#This Row],[SibSp]:[Ones]],$R$4:$AA$4)</f>
        <v>0.80341477899096836</v>
      </c>
      <c r="AD694" s="6">
        <f>(AC694-Table13[[#This Row],[Survived]])^2</f>
        <v>3.8645749119169813E-2</v>
      </c>
      <c r="AE694" s="6"/>
    </row>
    <row r="695" spans="1:31" x14ac:dyDescent="0.2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6">
        <f>Table13[[#This Row],[Age]]/$E$1</f>
        <v>0.38750000000000001</v>
      </c>
      <c r="J695" s="6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>
        <f>IF(Table13[[#This Row],[Sex]]="male",1,0)</f>
        <v>1</v>
      </c>
      <c r="P695">
        <v>1</v>
      </c>
      <c r="AC695" s="5">
        <f>SUMPRODUCT(Table13[[#This Row],[SibSp]:[Ones]],$R$4:$AA$4)</f>
        <v>0.47966181045208911</v>
      </c>
      <c r="AD695" s="6">
        <f>(AC695-Table13[[#This Row],[Survived]])^2</f>
        <v>0.23007545240617586</v>
      </c>
      <c r="AE695" s="6"/>
    </row>
    <row r="696" spans="1:31" x14ac:dyDescent="0.2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6">
        <f>Table13[[#This Row],[Age]]/$E$1</f>
        <v>0.05</v>
      </c>
      <c r="J696" s="6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>
        <f>IF(Table13[[#This Row],[Sex]]="male",1,0)</f>
        <v>1</v>
      </c>
      <c r="P696">
        <v>1</v>
      </c>
      <c r="AC696" s="5">
        <f>SUMPRODUCT(Table13[[#This Row],[SibSp]:[Ones]],$R$4:$AA$4)</f>
        <v>0.20043156628807857</v>
      </c>
      <c r="AD696" s="6">
        <f>(AC696-Table13[[#This Row],[Survived]])^2</f>
        <v>0.63930968018853529</v>
      </c>
      <c r="AE696" s="6"/>
    </row>
    <row r="697" spans="1:31" x14ac:dyDescent="0.2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6">
        <f>Table13[[#This Row],[Age]]/$E$1</f>
        <v>0.32500000000000001</v>
      </c>
      <c r="J697" s="6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>
        <f>IF(Table13[[#This Row],[Sex]]="male",1,0)</f>
        <v>1</v>
      </c>
      <c r="P697">
        <v>1</v>
      </c>
      <c r="AC697" s="5">
        <f>SUMPRODUCT(Table13[[#This Row],[SibSp]:[Ones]],$R$4:$AA$4)</f>
        <v>0.12189145601730955</v>
      </c>
      <c r="AD697" s="6">
        <f>(AC697-Table13[[#This Row],[Survived]])^2</f>
        <v>1.4857527050019709E-2</v>
      </c>
      <c r="AE697" s="6"/>
    </row>
    <row r="698" spans="1:31" x14ac:dyDescent="0.2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6">
        <f>Table13[[#This Row],[Age]]/$E$1</f>
        <v>0.58750000000000002</v>
      </c>
      <c r="J698" s="6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>
        <f>IF(Table13[[#This Row],[Sex]]="male",1,0)</f>
        <v>0</v>
      </c>
      <c r="P698">
        <v>1</v>
      </c>
      <c r="AC698" s="5">
        <f>SUMPRODUCT(Table13[[#This Row],[SibSp]:[Ones]],$R$4:$AA$4)</f>
        <v>0.79227163585240856</v>
      </c>
      <c r="AD698" s="6">
        <f>(AC698-Table13[[#This Row],[Survived]])^2</f>
        <v>4.3151073271434352E-2</v>
      </c>
      <c r="AE698" s="6"/>
    </row>
    <row r="699" spans="1:31" x14ac:dyDescent="0.2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6">
        <f>Table13[[#This Row],[Age]]/$E$1</f>
        <v>0.41249999999999998</v>
      </c>
      <c r="J699" s="6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>
        <f>IF(Table13[[#This Row],[Sex]]="male",1,0)</f>
        <v>1</v>
      </c>
      <c r="P699">
        <v>1</v>
      </c>
      <c r="AC699" s="5">
        <f>SUMPRODUCT(Table13[[#This Row],[SibSp]:[Ones]],$R$4:$AA$4)</f>
        <v>0.42134499688371452</v>
      </c>
      <c r="AD699" s="6">
        <f>(AC699-Table13[[#This Row],[Survived]])^2</f>
        <v>0.17753160639893739</v>
      </c>
      <c r="AE699" s="6"/>
    </row>
    <row r="700" spans="1:31" x14ac:dyDescent="0.2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6">
        <f>Table13[[#This Row],[Age]]/$E$1</f>
        <v>0.58750000000000002</v>
      </c>
      <c r="J700" s="6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>
        <f>IF(Table13[[#This Row],[Sex]]="male",1,0)</f>
        <v>1</v>
      </c>
      <c r="P700">
        <v>1</v>
      </c>
      <c r="AC700" s="5">
        <f>SUMPRODUCT(Table13[[#This Row],[SibSp]:[Ones]],$R$4:$AA$4)</f>
        <v>-1.0060440099101231E-2</v>
      </c>
      <c r="AD700" s="6">
        <f>(AC700-Table13[[#This Row],[Survived]])^2</f>
        <v>1.0121245498760398E-4</v>
      </c>
      <c r="AE700" s="6"/>
    </row>
    <row r="701" spans="1:31" x14ac:dyDescent="0.2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6">
        <f>Table13[[#This Row],[Age]]/$E$1</f>
        <v>0.35</v>
      </c>
      <c r="J701" s="6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>
        <f>IF(Table13[[#This Row],[Sex]]="male",1,0)</f>
        <v>0</v>
      </c>
      <c r="P701">
        <v>1</v>
      </c>
      <c r="AC701" s="5">
        <f>SUMPRODUCT(Table13[[#This Row],[SibSp]:[Ones]],$R$4:$AA$4)</f>
        <v>0.80802948157462029</v>
      </c>
      <c r="AD701" s="6">
        <f>(AC701-Table13[[#This Row],[Survived]])^2</f>
        <v>3.6852679944509054E-2</v>
      </c>
      <c r="AE701" s="6"/>
    </row>
    <row r="702" spans="1:31" x14ac:dyDescent="0.2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6">
        <f>Table13[[#This Row],[Age]]/$E$1</f>
        <v>0.1875</v>
      </c>
      <c r="J702" s="6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>
        <f>IF(Table13[[#This Row],[Sex]]="male",1,0)</f>
        <v>0</v>
      </c>
      <c r="P702">
        <v>1</v>
      </c>
      <c r="AC702" s="5">
        <f>SUMPRODUCT(Table13[[#This Row],[SibSp]:[Ones]],$R$4:$AA$4)</f>
        <v>0.73980618249008878</v>
      </c>
      <c r="AD702" s="6">
        <f>(AC702-Table13[[#This Row],[Survived]])^2</f>
        <v>6.7700822670380981E-2</v>
      </c>
      <c r="AE702" s="6"/>
    </row>
    <row r="703" spans="1:31" x14ac:dyDescent="0.2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6">
        <f>Table13[[#This Row],[Age]]/$E$1</f>
        <v>0.25</v>
      </c>
      <c r="J703" s="6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>
        <f>IF(Table13[[#This Row],[Sex]]="male",1,0)</f>
        <v>1</v>
      </c>
      <c r="P703">
        <v>1</v>
      </c>
      <c r="AC703" s="5">
        <f>SUMPRODUCT(Table13[[#This Row],[SibSp]:[Ones]],$R$4:$AA$4)</f>
        <v>0.16449601531962044</v>
      </c>
      <c r="AD703" s="6">
        <f>(AC703-Table13[[#This Row],[Survived]])^2</f>
        <v>2.7058939056032801E-2</v>
      </c>
      <c r="AE703" s="6"/>
    </row>
    <row r="704" spans="1:31" x14ac:dyDescent="0.2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6">
        <f>Table13[[#This Row],[Age]]/$E$1</f>
        <v>0.23749999999999999</v>
      </c>
      <c r="J704" s="6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>
        <f>IF(Table13[[#This Row],[Sex]]="male",1,0)</f>
        <v>1</v>
      </c>
      <c r="P704">
        <v>1</v>
      </c>
      <c r="AC704" s="5">
        <f>SUMPRODUCT(Table13[[#This Row],[SibSp]:[Ones]],$R$4:$AA$4)</f>
        <v>0.16670116564560722</v>
      </c>
      <c r="AD704" s="6">
        <f>(AC704-Table13[[#This Row],[Survived]])^2</f>
        <v>2.7789278627604178E-2</v>
      </c>
      <c r="AE704" s="6"/>
    </row>
    <row r="705" spans="1:31" x14ac:dyDescent="0.2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6">
        <f>Table13[[#This Row],[Age]]/$E$1</f>
        <v>0.7</v>
      </c>
      <c r="J705" s="6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>
        <f>IF(Table13[[#This Row],[Sex]]="male",1,0)</f>
        <v>0</v>
      </c>
      <c r="P705">
        <v>1</v>
      </c>
      <c r="AC705" s="5">
        <f>SUMPRODUCT(Table13[[#This Row],[SibSp]:[Ones]],$R$4:$AA$4)</f>
        <v>0.8652591659707709</v>
      </c>
      <c r="AD705" s="6">
        <f>(AC705-Table13[[#This Row],[Survived]])^2</f>
        <v>1.8155092354892263E-2</v>
      </c>
      <c r="AE705" s="6"/>
    </row>
    <row r="706" spans="1:31" x14ac:dyDescent="0.2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6">
        <f>Table13[[#This Row],[Age]]/$E$1</f>
        <v>0.3125</v>
      </c>
      <c r="J706" s="6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>
        <f>IF(Table13[[#This Row],[Sex]]="male",1,0)</f>
        <v>0</v>
      </c>
      <c r="P706">
        <v>1</v>
      </c>
      <c r="AC706" s="5">
        <f>SUMPRODUCT(Table13[[#This Row],[SibSp]:[Ones]],$R$4:$AA$4)</f>
        <v>0.80377524711010184</v>
      </c>
      <c r="AD706" s="6">
        <f>(AC706-Table13[[#This Row],[Survived]])^2</f>
        <v>3.8504153646701594E-2</v>
      </c>
      <c r="AE706" s="6"/>
    </row>
    <row r="707" spans="1:31" x14ac:dyDescent="0.2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6">
        <f>Table13[[#This Row],[Age]]/$E$1</f>
        <v>0.41249999999999998</v>
      </c>
      <c r="J707" s="6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>
        <f>IF(Table13[[#This Row],[Sex]]="male",1,0)</f>
        <v>1</v>
      </c>
      <c r="P707">
        <v>1</v>
      </c>
      <c r="AC707" s="5">
        <f>SUMPRODUCT(Table13[[#This Row],[SibSp]:[Ones]],$R$4:$AA$4)</f>
        <v>7.7081746389011996E-2</v>
      </c>
      <c r="AD707" s="6">
        <f>(AC707-Table13[[#This Row],[Survived]])^2</f>
        <v>5.9415956263799636E-3</v>
      </c>
      <c r="AE707" s="6"/>
    </row>
    <row r="708" spans="1:31" x14ac:dyDescent="0.2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6">
        <f>Table13[[#This Row],[Age]]/$E$1</f>
        <v>0.27500000000000002</v>
      </c>
      <c r="J708" s="6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>
        <f>IF(Table13[[#This Row],[Sex]]="male",1,0)</f>
        <v>0</v>
      </c>
      <c r="P708">
        <v>1</v>
      </c>
      <c r="AC708" s="5">
        <f>SUMPRODUCT(Table13[[#This Row],[SibSp]:[Ones]],$R$4:$AA$4)</f>
        <v>0.63602780613078047</v>
      </c>
      <c r="AD708" s="6">
        <f>(AC708-Table13[[#This Row],[Survived]])^2</f>
        <v>0.40453137017153368</v>
      </c>
      <c r="AE708" s="6"/>
    </row>
    <row r="709" spans="1:31" x14ac:dyDescent="0.2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6">
        <f>Table13[[#This Row],[Age]]/$E$1</f>
        <v>0.35</v>
      </c>
      <c r="J709" s="6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>
        <f>IF(Table13[[#This Row],[Sex]]="male",1,0)</f>
        <v>1</v>
      </c>
      <c r="P709">
        <v>1</v>
      </c>
      <c r="AC709" s="5">
        <f>SUMPRODUCT(Table13[[#This Row],[SibSp]:[Ones]],$R$4:$AA$4)</f>
        <v>0.29736422357019943</v>
      </c>
      <c r="AD709" s="6">
        <f>(AC709-Table13[[#This Row],[Survived]])^2</f>
        <v>8.8425481459507543E-2</v>
      </c>
      <c r="AE709" s="6"/>
    </row>
    <row r="710" spans="1:31" x14ac:dyDescent="0.2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6">
        <f>Table13[[#This Row],[Age]]/$E$1</f>
        <v>0.3125</v>
      </c>
      <c r="J710" s="6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>
        <f>IF(Table13[[#This Row],[Sex]]="male",1,0)</f>
        <v>1</v>
      </c>
      <c r="P710">
        <v>1</v>
      </c>
      <c r="AC710" s="5">
        <f>SUMPRODUCT(Table13[[#This Row],[SibSp]:[Ones]],$R$4:$AA$4)</f>
        <v>0.1261776212963357</v>
      </c>
      <c r="AD710" s="6">
        <f>(AC710-Table13[[#This Row],[Survived]])^2</f>
        <v>1.5920792116001507E-2</v>
      </c>
      <c r="AE710" s="6"/>
    </row>
    <row r="711" spans="1:31" x14ac:dyDescent="0.2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6">
        <f>Table13[[#This Row],[Age]]/$E$1</f>
        <v>0.48749999999999999</v>
      </c>
      <c r="J711" s="6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>
        <f>IF(Table13[[#This Row],[Sex]]="male",1,0)</f>
        <v>0</v>
      </c>
      <c r="P711">
        <v>1</v>
      </c>
      <c r="AC711" s="5">
        <f>SUMPRODUCT(Table13[[#This Row],[SibSp]:[Ones]],$R$4:$AA$4)</f>
        <v>0.4472031683212575</v>
      </c>
      <c r="AD711" s="6">
        <f>(AC711-Table13[[#This Row],[Survived]])^2</f>
        <v>0.19999067375657098</v>
      </c>
      <c r="AE711" s="6"/>
    </row>
    <row r="712" spans="1:31" x14ac:dyDescent="0.2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6">
        <f>Table13[[#This Row],[Age]]/$E$1</f>
        <v>0.33750000000000002</v>
      </c>
      <c r="J712" s="6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>
        <f>IF(Table13[[#This Row],[Sex]]="male",1,0)</f>
        <v>1</v>
      </c>
      <c r="P712">
        <v>1</v>
      </c>
      <c r="AC712" s="5">
        <f>SUMPRODUCT(Table13[[#This Row],[SibSp]:[Ones]],$R$4:$AA$4)</f>
        <v>0.30793033608017856</v>
      </c>
      <c r="AD712" s="6">
        <f>(AC712-Table13[[#This Row],[Survived]])^2</f>
        <v>9.482109187845171E-2</v>
      </c>
      <c r="AE712" s="6"/>
    </row>
    <row r="713" spans="1:31" x14ac:dyDescent="0.2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6">
        <f>Table13[[#This Row],[Age]]/$E$1</f>
        <v>0.23749999999999999</v>
      </c>
      <c r="J713" s="6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>
        <f>IF(Table13[[#This Row],[Sex]]="male",1,0)</f>
        <v>0</v>
      </c>
      <c r="P713">
        <v>1</v>
      </c>
      <c r="AC713" s="5">
        <f>SUMPRODUCT(Table13[[#This Row],[SibSp]:[Ones]],$R$4:$AA$4)</f>
        <v>1.0287972775422496</v>
      </c>
      <c r="AD713" s="6">
        <f>(AC713-Table13[[#This Row],[Survived]])^2</f>
        <v>8.2928319384535253E-4</v>
      </c>
      <c r="AE713" s="6"/>
    </row>
    <row r="714" spans="1:31" x14ac:dyDescent="0.2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6">
        <f>Table13[[#This Row],[Age]]/$E$1</f>
        <v>0.32500000000000001</v>
      </c>
      <c r="J714" s="6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>
        <f>IF(Table13[[#This Row],[Sex]]="male",1,0)</f>
        <v>1</v>
      </c>
      <c r="P714">
        <v>1</v>
      </c>
      <c r="AC714" s="5">
        <f>SUMPRODUCT(Table13[[#This Row],[SibSp]:[Ones]],$R$4:$AA$4)</f>
        <v>0.56701928372986321</v>
      </c>
      <c r="AD714" s="6">
        <f>(AC714-Table13[[#This Row],[Survived]])^2</f>
        <v>0.18747230066180071</v>
      </c>
      <c r="AE714" s="6"/>
    </row>
    <row r="715" spans="1:31" x14ac:dyDescent="0.2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6">
        <f>Table13[[#This Row],[Age]]/$E$1</f>
        <v>0.4</v>
      </c>
      <c r="J715" s="6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>
        <f>IF(Table13[[#This Row],[Sex]]="male",1,0)</f>
        <v>1</v>
      </c>
      <c r="P715">
        <v>1</v>
      </c>
      <c r="AC715" s="5">
        <f>SUMPRODUCT(Table13[[#This Row],[SibSp]:[Ones]],$R$4:$AA$4)</f>
        <v>5.2408932169569766E-2</v>
      </c>
      <c r="AD715" s="6">
        <f>(AC715-Table13[[#This Row],[Survived]])^2</f>
        <v>2.7466961711545648E-3</v>
      </c>
      <c r="AE715" s="6"/>
    </row>
    <row r="716" spans="1:31" x14ac:dyDescent="0.2">
      <c r="F716" s="1"/>
      <c r="I716" s="6"/>
      <c r="J716" s="6"/>
      <c r="AC716" s="5"/>
      <c r="AD716" s="6"/>
      <c r="AE716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0.1640625" bestFit="1" customWidth="1"/>
    <col min="2" max="2" width="8.1640625" bestFit="1" customWidth="1"/>
    <col min="3" max="3" width="6.5" bestFit="1" customWidth="1"/>
    <col min="4" max="4" width="6.1640625" bestFit="1" customWidth="1"/>
    <col min="5" max="5" width="7.5" bestFit="1" customWidth="1"/>
    <col min="6" max="6" width="7.83203125" bestFit="1" customWidth="1"/>
    <col min="7" max="7" width="7.33203125" bestFit="1" customWidth="1"/>
    <col min="8" max="8" width="11.6640625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2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2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2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2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2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2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2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2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2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2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2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2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2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2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2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2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2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2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2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2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2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2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2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2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2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2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2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2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2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2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2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2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2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2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2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2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2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2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2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2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2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2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2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2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2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2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2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2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2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2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2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2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2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2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2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2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2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2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2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2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2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2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2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2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2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2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2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2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2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2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2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2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2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2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2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2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2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2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2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2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2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2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2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2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2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2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2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2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2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2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2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2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2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2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2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2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2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2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2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2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2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2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2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2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2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2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2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2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2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2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2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2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2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2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2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2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2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2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2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2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2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2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2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2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2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2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2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2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2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2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2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2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2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2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2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2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2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2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2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2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2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2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2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2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2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2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2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2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2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2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2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2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2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2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2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2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2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2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2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2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2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2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2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2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2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2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2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2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2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2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2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2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2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2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2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2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2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2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2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2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2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2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2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2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2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2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2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2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2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2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2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2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2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2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2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2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2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2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2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2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2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2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2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2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2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2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2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2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2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2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2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2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2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2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2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2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2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2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2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2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2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2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2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2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2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2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2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2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2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2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2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2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2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2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2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2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2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2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2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2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2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2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2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2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2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2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2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2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2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2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2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2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2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2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2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2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2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2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2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2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2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2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2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2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2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2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2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2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2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2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2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2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2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2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2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2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2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2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2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2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2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2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2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2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2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2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2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2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2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2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2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2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2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2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2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2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2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2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2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2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2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2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2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2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2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2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2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2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2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2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2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2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2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2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2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2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2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2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2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2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2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2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2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2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2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2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2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2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2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2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2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2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2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2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2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2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2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2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2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2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2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2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2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2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2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2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2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2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2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2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2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2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2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2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2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2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2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2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2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2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2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2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2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2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2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2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2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2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2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2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2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2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2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2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2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2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2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2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2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2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2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2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2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2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2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2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2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2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2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2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2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2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2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2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2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2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2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2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2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2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2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2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2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2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2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2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2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2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2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2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2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2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2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2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2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2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2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2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2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2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2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2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2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2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2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2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2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2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2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2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2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2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2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2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2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2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2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2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2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2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2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2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2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2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2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2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2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2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2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2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2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2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2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2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2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2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2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2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2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2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2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2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2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2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2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2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2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2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2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2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2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2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2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2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2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2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2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2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2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2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2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2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2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2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2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2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2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2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2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2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2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2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2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2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2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2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2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2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2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2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2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2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2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2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2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2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2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2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2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2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2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2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2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2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2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2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2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2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2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2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2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2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2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2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2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2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2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2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2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2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2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2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2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2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2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2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2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2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2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2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2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2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2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2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2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2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2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2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2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2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2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2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2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2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2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2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2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2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2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2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2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2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2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2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2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2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2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2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2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2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2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2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2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2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2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2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2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2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2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2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2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2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2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2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2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2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2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2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2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2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2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2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2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2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2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2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2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2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2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2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2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2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2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2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2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2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2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2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2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2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2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2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2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2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2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2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2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2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2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2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2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2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2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2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2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2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2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2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2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2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2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2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2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2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2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2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2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2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2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2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2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2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2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2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2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2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2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2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2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2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2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2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2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2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2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2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2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2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2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2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2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2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2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2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2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2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2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2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2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2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2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2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2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2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2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2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2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2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2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2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2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2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2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2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2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2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2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2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2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2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2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2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2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2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2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2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2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2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2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2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2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2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2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2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2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2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2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2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2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2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2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2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2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2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2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2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2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2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2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2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2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2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2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2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2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2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2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2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2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2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2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2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2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2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2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2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2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2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2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2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2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2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2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2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2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2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2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2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2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2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2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2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2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2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2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2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2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2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2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2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2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2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2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2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2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2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2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2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2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2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2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2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2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2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2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2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2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2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2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2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2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2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2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2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2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2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2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2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2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2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2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2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2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2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2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2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2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2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2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2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2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2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2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2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2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2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2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2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2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2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2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2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2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2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2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2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2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2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2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2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2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2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2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2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2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2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2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2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2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2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2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2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2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2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2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2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2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2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2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2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2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2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2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2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2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2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2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2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2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2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2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2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2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2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2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2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2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2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2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2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2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2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2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2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2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2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2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2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2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2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2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2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2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2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2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2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2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2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2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2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2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2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2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2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2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2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2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2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2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2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Roozbeh Aghili</cp:lastModifiedBy>
  <dcterms:created xsi:type="dcterms:W3CDTF">2022-05-09T20:10:59Z</dcterms:created>
  <dcterms:modified xsi:type="dcterms:W3CDTF">2024-11-13T20:11:20Z</dcterms:modified>
</cp:coreProperties>
</file>