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wnloads\"/>
    </mc:Choice>
  </mc:AlternateContent>
  <xr:revisionPtr revIDLastSave="0" documentId="13_ncr:1_{F961349B-ABFE-4FD2-8C73-5F3F70DA732E}" xr6:coauthVersionLast="46" xr6:coauthVersionMax="46" xr10:uidLastSave="{00000000-0000-0000-0000-000000000000}"/>
  <bookViews>
    <workbookView xWindow="-120" yWindow="-120" windowWidth="29040" windowHeight="15840" activeTab="2" xr2:uid="{AABB27F9-2BDB-F142-9B9E-4E009DA05DAB}"/>
  </bookViews>
  <sheets>
    <sheet name="Sheet1" sheetId="6" r:id="rId1"/>
    <sheet name="Sheet2" sheetId="7" r:id="rId2"/>
    <sheet name="Sheet3" sheetId="8" r:id="rId3"/>
    <sheet name="Margen de utilid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4" l="1"/>
  <c r="F24" i="4"/>
  <c r="F22" i="4"/>
  <c r="O22" i="4"/>
  <c r="C41" i="4" l="1"/>
  <c r="B41" i="4"/>
  <c r="D39" i="4"/>
  <c r="D40" i="4"/>
  <c r="D30" i="4"/>
  <c r="D31" i="4"/>
  <c r="D41" i="4" s="1"/>
  <c r="D32" i="4"/>
  <c r="D33" i="4"/>
  <c r="D34" i="4"/>
  <c r="D35" i="4"/>
  <c r="D36" i="4"/>
  <c r="D37" i="4"/>
  <c r="D38" i="4"/>
  <c r="D29" i="4"/>
</calcChain>
</file>

<file path=xl/sharedStrings.xml><?xml version="1.0" encoding="utf-8"?>
<sst xmlns="http://schemas.openxmlformats.org/spreadsheetml/2006/main" count="60" uniqueCount="33">
  <si>
    <t>Facturación</t>
  </si>
  <si>
    <t>Notas de crédito</t>
  </si>
  <si>
    <t>Ventas netas</t>
  </si>
  <si>
    <t>% nc/fac bruta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</si>
  <si>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</si>
  <si>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</si>
  <si>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</si>
  <si>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</si>
  <si>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</si>
  <si>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</si>
  <si>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</si>
  <si>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</si>
  <si>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</si>
  <si>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</si>
  <si>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</si>
  <si>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</si>
  <si>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</si>
  <si>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Mes</t>
  </si>
  <si>
    <t>Concepto gasto</t>
  </si>
  <si>
    <t>% /Total</t>
  </si>
  <si>
    <t>Nómina general</t>
  </si>
  <si>
    <t>Gastos de venta</t>
  </si>
  <si>
    <t>Gastos de administración</t>
  </si>
  <si>
    <t>Gastos fabricación</t>
  </si>
  <si>
    <t>Gastos financieros</t>
  </si>
  <si>
    <t xml:space="preserve">Promedio </t>
  </si>
  <si>
    <t>Acumulado</t>
  </si>
  <si>
    <t>Gastos totales</t>
  </si>
  <si>
    <t>Margen de utilidad</t>
  </si>
  <si>
    <t>NaN</t>
  </si>
  <si>
    <t>NAN</t>
  </si>
  <si>
    <t>-</t>
  </si>
  <si>
    <t xml:space="preserve"> $-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</si>
</sst>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RD$&quot;* #,##0.00_);_(&quot;RD$&quot;* \(#,##0.00\);_(&quot;RD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4" fontId="0" fillId="0" borderId="1" xfId="0" applyNumberFormat="1" applyBorder="1"/>
    <xf numFmtId="10" fontId="0" fillId="0" borderId="1" xfId="0" applyNumberFormat="1" applyBorder="1"/>
    <xf numFmtId="44" fontId="0" fillId="0" borderId="1" xfId="1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164" fontId="2" fillId="0" borderId="3" xfId="0" applyNumberFormat="1" applyFont="1" applyBorder="1"/>
    <xf numFmtId="9" fontId="2" fillId="0" borderId="3" xfId="0" applyNumberFormat="1" applyFont="1" applyBorder="1"/>
    <xf numFmtId="0" fontId="2" fillId="0" borderId="4" xfId="0" applyFont="1" applyBorder="1"/>
    <xf numFmtId="164" fontId="2" fillId="0" borderId="1" xfId="0" applyNumberFormat="1" applyFont="1" applyBorder="1"/>
    <xf numFmtId="10" fontId="0" fillId="0" borderId="1" xfId="2" applyNumberFormat="1" applyFont="1" applyBorder="1"/>
    <xf numFmtId="0" fontId="0" fillId="2" borderId="1" xfId="0" applyFill="1" applyBorder="1"/>
    <xf numFmtId="44" fontId="3" fillId="0" borderId="5" xfId="1" applyNumberFormat="1" applyFont="1" applyFill="1" applyBorder="1"/>
    <xf numFmtId="164" fontId="0" fillId="0" borderId="1" xfId="1" applyFont="1" applyBorder="1"/>
    <xf numFmtId="164" fontId="0" fillId="0" borderId="6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8255-3320-4773-90C9-04B611D255F8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2F5-9E2F-43E6-BDE2-7089C305FAD4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A046-DD98-4CCD-B999-58169F6A91F5}">
  <dimension ref="A1"/>
  <sheetViews>
    <sheetView tabSelected="1"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A7EB-4BFB-0147-BD87-A4B6CB68C3EC}">
  <dimension ref="A2:P41"/>
  <sheetViews>
    <sheetView zoomScale="90" zoomScaleNormal="90" workbookViewId="0">
      <selection activeCell="J22" sqref="J22"/>
    </sheetView>
  </sheetViews>
  <sheetFormatPr defaultColWidth="11" defaultRowHeight="15.75" x14ac:dyDescent="0.25"/>
  <cols>
    <col min="2" max="2" width="16.5" bestFit="1" customWidth="1"/>
    <col min="3" max="3" width="14.625" bestFit="1" customWidth="1"/>
    <col min="4" max="4" width="16.5" bestFit="1" customWidth="1"/>
    <col min="5" max="5" width="13.125" bestFit="1" customWidth="1"/>
    <col min="6" max="7" width="13" bestFit="1" customWidth="1"/>
    <col min="8" max="14" width="12.5" bestFit="1" customWidth="1"/>
    <col min="15" max="15" width="14" bestFit="1" customWidth="1"/>
  </cols>
  <sheetData>
    <row r="2" spans="1:5" x14ac:dyDescent="0.25">
      <c r="A2" s="5"/>
      <c r="B2" s="6" t="s">
        <v>0</v>
      </c>
      <c r="C2" s="7" t="s">
        <v>1</v>
      </c>
      <c r="D2" s="7" t="s">
        <v>2</v>
      </c>
      <c r="E2" s="7" t="s">
        <v>3</v>
      </c>
    </row>
    <row r="3" spans="1:5" x14ac:dyDescent="0.25">
      <c r="A3" s="8" t="s">
        <v>4</v>
      </c>
      <c r="B3" s="9">
        <v>452189.17</v>
      </c>
      <c r="C3" s="9">
        <v>22124.71</v>
      </c>
      <c r="D3" s="9">
        <v>430064.46</v>
      </c>
      <c r="E3" s="10">
        <v>0.05</v>
      </c>
    </row>
    <row r="4" spans="1:5" x14ac:dyDescent="0.25">
      <c r="A4" s="11" t="s">
        <v>5</v>
      </c>
      <c r="B4" s="9">
        <v>209551.14</v>
      </c>
      <c r="C4" s="9" t="s">
        <v>31</v>
      </c>
      <c r="D4" s="9" t="s">
        <v>31</v>
      </c>
      <c r="E4" s="10">
        <v>0</v>
      </c>
    </row>
    <row r="5" spans="1:5" x14ac:dyDescent="0.25">
      <c r="A5" s="11" t="s">
        <v>6</v>
      </c>
      <c r="B5" s="9">
        <v>520354.22</v>
      </c>
      <c r="C5" s="9"/>
      <c r="D5" s="9">
        <v>520354.22</v>
      </c>
      <c r="E5" s="10">
        <v>0</v>
      </c>
    </row>
    <row r="6" spans="1:5" x14ac:dyDescent="0.25">
      <c r="A6" s="11" t="s">
        <v>7</v>
      </c>
      <c r="B6" s="9">
        <v>264427.52000000002</v>
      </c>
      <c r="C6" s="9"/>
      <c r="D6" s="9">
        <v>264427.52000000002</v>
      </c>
      <c r="E6" s="10">
        <v>0</v>
      </c>
    </row>
    <row r="7" spans="1:5" x14ac:dyDescent="0.25">
      <c r="A7" s="11" t="s">
        <v>8</v>
      </c>
      <c r="B7" s="9">
        <v>266783.74</v>
      </c>
      <c r="C7" s="9"/>
      <c r="D7" s="9">
        <v>266783.74</v>
      </c>
      <c r="E7" s="10">
        <v>0</v>
      </c>
    </row>
    <row r="8" spans="1:5" x14ac:dyDescent="0.25">
      <c r="A8" s="11" t="s">
        <v>9</v>
      </c>
      <c r="B8" s="9">
        <v>268996.90000000002</v>
      </c>
      <c r="C8" s="9"/>
      <c r="D8" s="9">
        <v>268996.90000000002</v>
      </c>
      <c r="E8" s="10">
        <v>0</v>
      </c>
    </row>
    <row r="9" spans="1:5" x14ac:dyDescent="0.25">
      <c r="A9" s="11" t="s">
        <v>10</v>
      </c>
      <c r="B9" s="9">
        <v>443393.59</v>
      </c>
      <c r="C9" s="9"/>
      <c r="D9" s="9">
        <v>443393.59</v>
      </c>
      <c r="E9" s="10">
        <v>0</v>
      </c>
    </row>
    <row r="10" spans="1:5" x14ac:dyDescent="0.25">
      <c r="A10" s="11" t="s">
        <v>11</v>
      </c>
      <c r="B10" s="9">
        <v>398065.01</v>
      </c>
      <c r="C10" s="9">
        <v>35013.339999999997</v>
      </c>
      <c r="D10" s="9" t="s">
        <v>29</v>
      </c>
      <c r="E10" s="10">
        <v>0.09</v>
      </c>
    </row>
    <row r="11" spans="1:5" x14ac:dyDescent="0.25">
      <c r="A11" s="11" t="s">
        <v>12</v>
      </c>
      <c r="B11" s="9">
        <v>606151.96</v>
      </c>
      <c r="C11" s="9">
        <v>3426.56</v>
      </c>
      <c r="D11" s="9">
        <v>602725.4</v>
      </c>
      <c r="E11" s="10">
        <v>0.01</v>
      </c>
    </row>
    <row r="12" spans="1:5" x14ac:dyDescent="0.25">
      <c r="A12" s="11" t="s">
        <v>13</v>
      </c>
      <c r="B12" s="9">
        <v>555986.16</v>
      </c>
      <c r="C12" s="9">
        <v>2346.7600000000002</v>
      </c>
      <c r="D12" s="9">
        <v>553639.4</v>
      </c>
      <c r="E12" s="10">
        <v>0</v>
      </c>
    </row>
    <row r="13" spans="1:5" x14ac:dyDescent="0.25">
      <c r="A13" s="11" t="s">
        <v>14</v>
      </c>
      <c r="B13" s="9">
        <v>413513.78</v>
      </c>
      <c r="C13" s="9"/>
      <c r="D13" s="9">
        <v>413513.78</v>
      </c>
      <c r="E13" s="10">
        <v>0</v>
      </c>
    </row>
    <row r="14" spans="1:5" x14ac:dyDescent="0.25">
      <c r="A14" s="11" t="s">
        <v>15</v>
      </c>
      <c r="B14" s="9">
        <v>298727.3</v>
      </c>
      <c r="C14" s="9"/>
      <c r="D14" s="9" t="s">
        <v>30</v>
      </c>
      <c r="E14" s="10">
        <v>0</v>
      </c>
    </row>
    <row r="15" spans="1:5" x14ac:dyDescent="0.25">
      <c r="A15" s="11" t="s">
        <v>16</v>
      </c>
      <c r="B15" s="9">
        <v>4698140.49</v>
      </c>
      <c r="C15" s="9">
        <v>62911.37</v>
      </c>
      <c r="D15" s="9">
        <v>4635229.12</v>
      </c>
      <c r="E15" s="10">
        <v>0.01</v>
      </c>
    </row>
    <row r="18" spans="1:16" x14ac:dyDescent="0.25">
      <c r="A18" s="1" t="s">
        <v>18</v>
      </c>
      <c r="B18" s="1"/>
      <c r="C18" s="1" t="s">
        <v>4</v>
      </c>
      <c r="D18" s="1" t="s">
        <v>5</v>
      </c>
      <c r="E18" s="1" t="s">
        <v>6</v>
      </c>
      <c r="F18" s="1" t="s">
        <v>7</v>
      </c>
      <c r="G18" s="1" t="s">
        <v>8</v>
      </c>
      <c r="H18" s="1" t="s">
        <v>9</v>
      </c>
      <c r="I18" s="1" t="s">
        <v>10</v>
      </c>
      <c r="J18" s="1" t="s">
        <v>11</v>
      </c>
      <c r="K18" s="1" t="s">
        <v>12</v>
      </c>
      <c r="L18" s="1" t="s">
        <v>13</v>
      </c>
      <c r="M18" s="1" t="s">
        <v>14</v>
      </c>
      <c r="N18" s="1" t="s">
        <v>15</v>
      </c>
      <c r="O18" s="1" t="s">
        <v>26</v>
      </c>
      <c r="P18" s="1" t="s">
        <v>19</v>
      </c>
    </row>
    <row r="19" spans="1:16" x14ac:dyDescent="0.25">
      <c r="A19" s="1" t="s">
        <v>20</v>
      </c>
      <c r="B19" s="4"/>
      <c r="C19" s="4">
        <v>164801.21765668734</v>
      </c>
      <c r="D19" s="4">
        <v>152680.1346588186</v>
      </c>
      <c r="E19" s="4">
        <v>179382.56200137021</v>
      </c>
      <c r="F19" s="4">
        <v>188582.38564007648</v>
      </c>
      <c r="G19" s="15">
        <v>0</v>
      </c>
      <c r="H19" s="4">
        <v>189866.89864462698</v>
      </c>
      <c r="I19" s="4">
        <v>206458.5834334493</v>
      </c>
      <c r="J19" s="4">
        <v>181502.85682200833</v>
      </c>
      <c r="K19" s="4">
        <v>211310.17424780031</v>
      </c>
      <c r="L19" s="4">
        <v>189873.07025878906</v>
      </c>
      <c r="M19" s="4">
        <v>186795.14373633254</v>
      </c>
      <c r="N19" s="15">
        <v>0</v>
      </c>
      <c r="O19" s="4">
        <v>2328955.086863311</v>
      </c>
      <c r="P19" s="3">
        <v>0.58937023796027799</v>
      </c>
    </row>
    <row r="20" spans="1:16" x14ac:dyDescent="0.25">
      <c r="A20" s="1" t="s">
        <v>21</v>
      </c>
      <c r="B20" s="4"/>
      <c r="C20" s="4">
        <v>21790.144833333332</v>
      </c>
      <c r="D20" s="4">
        <v>16849.512416666665</v>
      </c>
      <c r="E20" s="4">
        <v>17171.724416666664</v>
      </c>
      <c r="F20" s="4">
        <v>15646.174416666665</v>
      </c>
      <c r="G20" s="4">
        <v>12479.349416666664</v>
      </c>
      <c r="H20" s="4">
        <v>11540.888020114946</v>
      </c>
      <c r="I20" s="4">
        <v>24661.657123563222</v>
      </c>
      <c r="J20" s="4">
        <v>33505.10729597701</v>
      </c>
      <c r="K20" s="4">
        <v>16665.960916666663</v>
      </c>
      <c r="L20" s="4" t="e">
        <v>#VALUE!</v>
      </c>
      <c r="M20" s="4">
        <v>15453.596451149424</v>
      </c>
      <c r="N20" s="4">
        <v>19937.114071839074</v>
      </c>
      <c r="O20" s="4" t="e">
        <v>#DIV/0!</v>
      </c>
      <c r="P20" s="3">
        <v>5.6017255701640227E-2</v>
      </c>
    </row>
    <row r="21" spans="1:16" x14ac:dyDescent="0.25">
      <c r="A21" s="1" t="s">
        <v>22</v>
      </c>
      <c r="B21" s="4"/>
      <c r="C21" s="4">
        <v>22249.2415</v>
      </c>
      <c r="D21" s="4">
        <v>17554.774083333334</v>
      </c>
      <c r="E21" s="4">
        <v>16732.946083333332</v>
      </c>
      <c r="F21" s="4">
        <v>16329.711083333334</v>
      </c>
      <c r="G21" s="4">
        <v>13459.506083333334</v>
      </c>
      <c r="H21" s="4">
        <v>41355.808379310351</v>
      </c>
      <c r="I21" s="4">
        <v>22232.640341954022</v>
      </c>
      <c r="J21" s="4">
        <v>19217.507755747127</v>
      </c>
      <c r="K21" s="4">
        <v>15086.512755747126</v>
      </c>
      <c r="L21" s="4">
        <v>14916.417083333332</v>
      </c>
      <c r="M21" s="4">
        <v>21495.740186781608</v>
      </c>
      <c r="N21" s="4">
        <v>34646.483152298846</v>
      </c>
      <c r="O21" s="4">
        <v>255277.28848850576</v>
      </c>
      <c r="P21" s="3">
        <v>6.4601003733806825E-2</v>
      </c>
    </row>
    <row r="22" spans="1:16" x14ac:dyDescent="0.25">
      <c r="A22" s="1" t="s">
        <v>23</v>
      </c>
      <c r="B22" s="4"/>
      <c r="C22" s="4">
        <v>83556.75</v>
      </c>
      <c r="D22" s="4">
        <v>72619.684620689659</v>
      </c>
      <c r="E22" s="4">
        <v>0</v>
      </c>
      <c r="F22" s="17" t="e">
        <f t="shared" ref="F22:F24" si="0">+A22/C22</f>
        <v>#VALUE!</v>
      </c>
      <c r="G22" s="4">
        <v>74475.548551724132</v>
      </c>
      <c r="H22" s="4">
        <v>62037.448689655168</v>
      </c>
      <c r="I22" s="15">
        <v>0</v>
      </c>
      <c r="J22" s="4">
        <v>86212.839172413791</v>
      </c>
      <c r="K22" s="4">
        <v>136382.9891724138</v>
      </c>
      <c r="L22" s="4">
        <v>111483.74237931037</v>
      </c>
      <c r="M22" s="4">
        <v>77125.278948448264</v>
      </c>
      <c r="N22" s="15">
        <v>0</v>
      </c>
      <c r="O22" s="16" t="e">
        <f t="shared" ref="O22" si="1">+M22/N22</f>
        <v>#DIV/0!</v>
      </c>
      <c r="P22" s="3">
        <v>0.24829775261677722</v>
      </c>
    </row>
    <row r="23" spans="1:16" x14ac:dyDescent="0.25">
      <c r="A23" s="1" t="s">
        <v>24</v>
      </c>
      <c r="B23" s="4"/>
      <c r="C23" s="4">
        <v>14476.49</v>
      </c>
      <c r="D23" s="4">
        <v>15608.13</v>
      </c>
      <c r="E23" s="4">
        <v>13576.21</v>
      </c>
      <c r="F23" s="4">
        <v>14468.37</v>
      </c>
      <c r="G23" s="4">
        <v>14532.96</v>
      </c>
      <c r="H23" s="4">
        <v>13248.83</v>
      </c>
      <c r="I23" s="4">
        <v>17810.43</v>
      </c>
      <c r="J23" s="4">
        <v>13077.03</v>
      </c>
      <c r="K23" s="15">
        <v>0</v>
      </c>
      <c r="L23" s="4">
        <v>11133.44</v>
      </c>
      <c r="M23" s="4">
        <v>12508.96</v>
      </c>
      <c r="N23" s="4">
        <v>12178.06</v>
      </c>
      <c r="O23" s="4">
        <v>164836.03</v>
      </c>
      <c r="P23" s="3">
        <v>4.1713749987497856E-2</v>
      </c>
    </row>
    <row r="24" spans="1:16" x14ac:dyDescent="0.25">
      <c r="A24" s="1" t="s">
        <v>16</v>
      </c>
      <c r="B24" s="2"/>
      <c r="C24" s="2">
        <v>306873.84399002069</v>
      </c>
      <c r="D24" s="17" t="e">
        <f t="shared" ref="D24" si="2">+#REF!/A24</f>
        <v>#REF!</v>
      </c>
      <c r="E24" s="2">
        <v>295064.97587137023</v>
      </c>
      <c r="F24" s="17" t="e">
        <f t="shared" si="0"/>
        <v>#VALUE!</v>
      </c>
      <c r="G24" s="2">
        <v>300827.92067420413</v>
      </c>
      <c r="H24" s="2" t="s">
        <v>32</v>
      </c>
      <c r="I24" s="2">
        <v>345993.40262558724</v>
      </c>
      <c r="J24" s="2">
        <v>333515.34104614629</v>
      </c>
      <c r="K24" s="2">
        <v>391662.75709262793</v>
      </c>
      <c r="L24" s="2">
        <v>343063.19513809943</v>
      </c>
      <c r="M24" s="2">
        <v>313378.71932271187</v>
      </c>
      <c r="N24" s="2">
        <v>423441.75943397539</v>
      </c>
      <c r="O24" s="2">
        <v>3951599.4138480346</v>
      </c>
      <c r="P24" s="1"/>
    </row>
    <row r="28" spans="1:16" x14ac:dyDescent="0.25">
      <c r="A28" s="14" t="s">
        <v>17</v>
      </c>
      <c r="B28" s="14" t="s">
        <v>27</v>
      </c>
      <c r="C28" s="14" t="s">
        <v>2</v>
      </c>
      <c r="D28" s="14" t="s">
        <v>28</v>
      </c>
    </row>
    <row r="29" spans="1:16" x14ac:dyDescent="0.25">
      <c r="A29" s="1" t="s">
        <v>4</v>
      </c>
      <c r="B29" s="2">
        <v>306873.84399002069</v>
      </c>
      <c r="C29" s="12">
        <v>430064.46</v>
      </c>
      <c r="D29" s="13">
        <f>(C29-B29)/C29</f>
        <v>0.28644686429094685</v>
      </c>
    </row>
    <row r="30" spans="1:16" x14ac:dyDescent="0.25">
      <c r="A30" s="1" t="s">
        <v>5</v>
      </c>
      <c r="B30" s="2">
        <v>275312.23577950825</v>
      </c>
      <c r="C30" s="12">
        <v>209551.14</v>
      </c>
      <c r="D30" s="13">
        <f t="shared" ref="D30:D40" si="3">(C30-B30)/C30</f>
        <v>-0.3138188404964451</v>
      </c>
    </row>
    <row r="31" spans="1:16" x14ac:dyDescent="0.25">
      <c r="A31" s="1" t="s">
        <v>6</v>
      </c>
      <c r="B31" s="2">
        <v>295064.97587137023</v>
      </c>
      <c r="C31" s="12">
        <v>520354.22</v>
      </c>
      <c r="D31" s="13">
        <f t="shared" si="3"/>
        <v>0.4329536217245048</v>
      </c>
    </row>
    <row r="32" spans="1:16" x14ac:dyDescent="0.25">
      <c r="A32" s="1" t="s">
        <v>7</v>
      </c>
      <c r="B32" s="2">
        <v>304415.38914007647</v>
      </c>
      <c r="C32" s="12">
        <v>264427.52000000002</v>
      </c>
      <c r="D32" s="13">
        <f t="shared" si="3"/>
        <v>-0.15122430955778146</v>
      </c>
    </row>
    <row r="33" spans="1:4" x14ac:dyDescent="0.25">
      <c r="A33" s="1" t="s">
        <v>8</v>
      </c>
      <c r="B33" s="2">
        <v>300827.92067420413</v>
      </c>
      <c r="C33" s="12">
        <v>266783.74</v>
      </c>
      <c r="D33" s="13">
        <f t="shared" si="3"/>
        <v>-0.12760965370004984</v>
      </c>
    </row>
    <row r="34" spans="1:4" x14ac:dyDescent="0.25">
      <c r="A34" s="1" t="s">
        <v>9</v>
      </c>
      <c r="B34" s="2">
        <v>318049.87373370747</v>
      </c>
      <c r="C34" s="12">
        <v>268996.90000000002</v>
      </c>
      <c r="D34" s="13">
        <f t="shared" si="3"/>
        <v>-0.18235516369782492</v>
      </c>
    </row>
    <row r="35" spans="1:4" x14ac:dyDescent="0.25">
      <c r="A35" s="1" t="s">
        <v>10</v>
      </c>
      <c r="B35" s="2">
        <v>345993.40262558724</v>
      </c>
      <c r="C35" s="12">
        <v>443393.59</v>
      </c>
      <c r="D35" s="13">
        <f t="shared" si="3"/>
        <v>0.21966981384284959</v>
      </c>
    </row>
    <row r="36" spans="1:4" x14ac:dyDescent="0.25">
      <c r="A36" s="1" t="s">
        <v>11</v>
      </c>
      <c r="B36" s="2">
        <v>333515.34104614629</v>
      </c>
      <c r="C36" s="12">
        <v>363051.67</v>
      </c>
      <c r="D36" s="13">
        <f t="shared" si="3"/>
        <v>8.1355717090775798E-2</v>
      </c>
    </row>
    <row r="37" spans="1:4" x14ac:dyDescent="0.25">
      <c r="A37" s="1" t="s">
        <v>12</v>
      </c>
      <c r="B37" s="2">
        <v>391662.75709262793</v>
      </c>
      <c r="C37" s="12">
        <v>602725.4</v>
      </c>
      <c r="D37" s="13">
        <f t="shared" si="3"/>
        <v>0.35018043524857601</v>
      </c>
    </row>
    <row r="38" spans="1:4" x14ac:dyDescent="0.25">
      <c r="A38" s="1" t="s">
        <v>13</v>
      </c>
      <c r="B38" s="2">
        <v>343063.19513809943</v>
      </c>
      <c r="C38" s="12">
        <v>553639.4</v>
      </c>
      <c r="D38" s="13">
        <f t="shared" si="3"/>
        <v>0.38034902295953033</v>
      </c>
    </row>
    <row r="39" spans="1:4" x14ac:dyDescent="0.25">
      <c r="A39" s="1" t="s">
        <v>14</v>
      </c>
      <c r="B39" s="2">
        <v>313378.71932271187</v>
      </c>
      <c r="C39" s="12">
        <v>413513.78</v>
      </c>
      <c r="D39" s="13">
        <f>(C39-B39)/C39</f>
        <v>0.24215652662720974</v>
      </c>
    </row>
    <row r="40" spans="1:4" x14ac:dyDescent="0.25">
      <c r="A40" s="1" t="s">
        <v>15</v>
      </c>
      <c r="B40" s="2">
        <v>423441.75943397539</v>
      </c>
      <c r="C40" s="12">
        <v>298727.3</v>
      </c>
      <c r="D40" s="13">
        <f t="shared" si="3"/>
        <v>-0.41748597946680938</v>
      </c>
    </row>
    <row r="41" spans="1:4" x14ac:dyDescent="0.25">
      <c r="A41" s="1" t="s">
        <v>25</v>
      </c>
      <c r="B41" s="2">
        <f>AVERAGE(B29:B40)</f>
        <v>329299.95115400298</v>
      </c>
      <c r="C41" s="2">
        <f t="shared" ref="C41:D41" si="4">AVERAGE(C29:C40)</f>
        <v>386269.09333333327</v>
      </c>
      <c r="D41" s="13">
        <f t="shared" si="4"/>
        <v>6.6718171238790203E-2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Margen de utilidad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erick Garate</cp:lastModifiedBy>
  <dcterms:created xsi:type="dcterms:W3CDTF">2021-02-24T13:51:13Z</dcterms:created>
  <dcterms:modified xsi:type="dcterms:W3CDTF">2021-03-24T04:30:53Z</dcterms:modified>
</cp:coreProperties>
</file>