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8915" windowHeight="11580"/>
  </bookViews>
  <sheets>
    <sheet name="COMPRA " sheetId="4" r:id="rId1"/>
    <sheet name="VENTA" sheetId="2" r:id="rId2"/>
  </sheets>
  <calcPr calcId="145621" iterate="1" iterateCount="10000" iterateDelta="1.0000000000000001E-5"/>
</workbook>
</file>

<file path=xl/calcChain.xml><?xml version="1.0" encoding="utf-8"?>
<calcChain xmlns="http://schemas.openxmlformats.org/spreadsheetml/2006/main">
  <c r="J129" i="2" l="1"/>
  <c r="H127" i="2"/>
  <c r="J129" i="4"/>
  <c r="H127" i="4"/>
  <c r="F118" i="4" l="1"/>
  <c r="F111" i="4"/>
  <c r="F118" i="2"/>
  <c r="F111" i="2"/>
  <c r="F105" i="2"/>
  <c r="F99" i="2"/>
  <c r="F94" i="2"/>
  <c r="F88" i="2"/>
  <c r="F105" i="4"/>
  <c r="F99" i="4"/>
  <c r="F94" i="4"/>
  <c r="F88" i="4"/>
  <c r="F82" i="4"/>
  <c r="F76" i="4"/>
  <c r="F82" i="2"/>
  <c r="F76" i="2"/>
  <c r="H56" i="2"/>
  <c r="H65" i="2" s="1"/>
  <c r="H67" i="2" s="1"/>
  <c r="H48" i="2"/>
  <c r="H40" i="2"/>
  <c r="J125" i="2" l="1"/>
  <c r="H123" i="2" s="1"/>
  <c r="H56" i="4" l="1"/>
  <c r="H65" i="4" s="1"/>
  <c r="H67" i="4" s="1"/>
  <c r="J125" i="4" s="1"/>
  <c r="H123" i="4" s="1"/>
  <c r="H48" i="4"/>
  <c r="H40" i="4"/>
  <c r="D10" i="2" l="1"/>
  <c r="E118" i="2"/>
  <c r="H114" i="2"/>
  <c r="H111" i="2"/>
  <c r="J114" i="2" s="1"/>
  <c r="E111" i="2"/>
  <c r="J105" i="2"/>
  <c r="E105" i="2"/>
  <c r="H99" i="2"/>
  <c r="I99" i="2" s="1"/>
  <c r="E99" i="2"/>
  <c r="J94" i="2"/>
  <c r="E94" i="2"/>
  <c r="H88" i="2"/>
  <c r="E88" i="2"/>
  <c r="J82" i="2"/>
  <c r="E82" i="2"/>
  <c r="H76" i="2"/>
  <c r="I76" i="2" s="1"/>
  <c r="E76" i="2"/>
  <c r="E118" i="4"/>
  <c r="H114" i="4"/>
  <c r="H111" i="4"/>
  <c r="J111" i="4" s="1"/>
  <c r="E111" i="4"/>
  <c r="H105" i="4"/>
  <c r="E105" i="4"/>
  <c r="I99" i="4"/>
  <c r="E99" i="4"/>
  <c r="H94" i="4"/>
  <c r="E94" i="4"/>
  <c r="I88" i="4"/>
  <c r="J88" i="4" s="1"/>
  <c r="E88" i="4"/>
  <c r="H82" i="4"/>
  <c r="E82" i="4"/>
  <c r="I76" i="4"/>
  <c r="J76" i="4" s="1"/>
  <c r="E76" i="4"/>
  <c r="H102" i="4" l="1"/>
  <c r="J99" i="4"/>
  <c r="I111" i="2"/>
  <c r="J91" i="2"/>
  <c r="I88" i="2"/>
  <c r="J102" i="2"/>
  <c r="I79" i="2"/>
  <c r="H91" i="4"/>
  <c r="I114" i="4"/>
  <c r="J79" i="4"/>
  <c r="E35" i="2"/>
  <c r="E34" i="4"/>
  <c r="D8" i="4"/>
  <c r="I23" i="4" s="1"/>
  <c r="I20" i="4"/>
  <c r="H17" i="4"/>
  <c r="H27" i="4" s="1"/>
  <c r="I29" i="4" s="1"/>
  <c r="I20" i="2"/>
  <c r="I29" i="2" s="1"/>
  <c r="H27" i="2" s="1"/>
  <c r="H17" i="2"/>
  <c r="D8" i="2"/>
  <c r="I23" i="2" s="1"/>
  <c r="I118" i="4" l="1"/>
  <c r="J116" i="4" s="1"/>
  <c r="I116" i="2"/>
  <c r="J118" i="2"/>
  <c r="D35" i="2"/>
  <c r="D10" i="4" l="1"/>
</calcChain>
</file>

<file path=xl/sharedStrings.xml><?xml version="1.0" encoding="utf-8"?>
<sst xmlns="http://schemas.openxmlformats.org/spreadsheetml/2006/main" count="358" uniqueCount="93">
  <si>
    <t>Esquemas de Forward</t>
  </si>
  <si>
    <t>Datos</t>
  </si>
  <si>
    <t>Alta</t>
  </si>
  <si>
    <t>Tipo de Cambio del Día</t>
  </si>
  <si>
    <t>Tipo de Cambio Spot del día de la Operación</t>
  </si>
  <si>
    <t>Tipo de Cambio Contrato</t>
  </si>
  <si>
    <t>Perdida por USD</t>
  </si>
  <si>
    <t>Monto ME</t>
  </si>
  <si>
    <t>Plazo en días</t>
  </si>
  <si>
    <t>Fecha de incio</t>
  </si>
  <si>
    <t>Fecha de vencimiento</t>
  </si>
  <si>
    <t>DB</t>
  </si>
  <si>
    <t>USD</t>
  </si>
  <si>
    <t>CR</t>
  </si>
  <si>
    <t>PYG</t>
  </si>
  <si>
    <t>Asientos contables</t>
  </si>
  <si>
    <t>Acreedores x Operaciones de Compra Futura</t>
  </si>
  <si>
    <t xml:space="preserve">Dev.Forward </t>
  </si>
  <si>
    <t>3º Asientos contables</t>
  </si>
  <si>
    <t>Ganancia por USD</t>
  </si>
  <si>
    <t>Deudores por Operaciones de Venta Futura</t>
  </si>
  <si>
    <t>Venta Futura de Moneda Extranjera</t>
  </si>
  <si>
    <t>Devengamiento mensual y al vencimiento</t>
  </si>
  <si>
    <t>TD</t>
  </si>
  <si>
    <t>(por el monto del contrato en M/E)</t>
  </si>
  <si>
    <t>(por el monto del contrato en Gs.)</t>
  </si>
  <si>
    <t>[ por el (Contravalor Hoy de M/E [-] (menos) Valor del Contrato en Gs) ]</t>
  </si>
  <si>
    <t>Compra Futura M/E</t>
  </si>
  <si>
    <t>FUTURO CON DESCUENTO: (divisa x to.co.actual) (-) (divisa x to.co.futuro)</t>
  </si>
  <si>
    <t>Ganancias a Devengar por Operaciones a liquidar</t>
  </si>
  <si>
    <t>FUTURO CON PRIMA: (divisa x to.co.futuro) (-) (divisa x to.co.actual)</t>
  </si>
  <si>
    <t>[ por el (Valor del Contrato en Gs [-] (menos) Contravalor Hoy de M/E ) ]</t>
  </si>
  <si>
    <t>Pago a Acreedores: (por el Monto de Capital del CONTRATO en Gs)</t>
  </si>
  <si>
    <t>Compra M/E: (por el monto de Capital del CONTRATO en M/E)</t>
  </si>
  <si>
    <t>Cobro deudores por ventas: (por el Monto de Capital del CONTRATO en Gs)</t>
  </si>
  <si>
    <t>Venta M/E: (por el monto de Capital del CONTRATO en M/E)</t>
  </si>
  <si>
    <t>Residentes</t>
  </si>
  <si>
    <t>No Residentes</t>
  </si>
  <si>
    <t>N</t>
  </si>
  <si>
    <t>P</t>
  </si>
  <si>
    <t>NO FINANCIERO NI PUBLICO(PRIVADO)</t>
  </si>
  <si>
    <t>PUBLICO</t>
  </si>
  <si>
    <t>FORWARD VENTA GANANCIA</t>
  </si>
  <si>
    <t>Cumplimiento del Contrato al Vencimiento NDF</t>
  </si>
  <si>
    <t>Cot.día:</t>
  </si>
  <si>
    <t>(Dif.entre cotiza.pactada y cot.del día). Si es menor</t>
  </si>
  <si>
    <t>(Dif.entre cotiza.pactada y cot.del día). Si es mayor</t>
  </si>
  <si>
    <t>(Dif.entre cotiza.pactada y cot.del día). Si es igual</t>
  </si>
  <si>
    <t>Cumplimiento del Contrato al Vencimiento FDF</t>
  </si>
  <si>
    <t>Caja/Corresponsales</t>
  </si>
  <si>
    <t>Cta.Cte.</t>
  </si>
  <si>
    <t>Forward Venta Futura Moneda Extranjera</t>
  </si>
  <si>
    <t xml:space="preserve">FORWARD COMPRA </t>
  </si>
  <si>
    <t>Valoracion de Forward Compra</t>
  </si>
  <si>
    <t>Cliente</t>
  </si>
  <si>
    <t>Valoracion dia 1</t>
  </si>
  <si>
    <t>Compra Futura ME - Posicion Activa</t>
  </si>
  <si>
    <t>Compra Futura ME - Posicion Pasiva</t>
  </si>
  <si>
    <t>Dia 1</t>
  </si>
  <si>
    <t>Dia 2</t>
  </si>
  <si>
    <t>Dia 3</t>
  </si>
  <si>
    <t>Valoracion dia 2</t>
  </si>
  <si>
    <t>Valoracion dia 3</t>
  </si>
  <si>
    <t>Dia 4</t>
  </si>
  <si>
    <t>Valoracion dia 4</t>
  </si>
  <si>
    <t>Forward Compra Futura Moneda Extranjera</t>
  </si>
  <si>
    <t>Contratos Forward - Valor Nocional</t>
  </si>
  <si>
    <t>Cumplimiento del Contrato</t>
  </si>
  <si>
    <t>Valoracion de Forward Cancelacion</t>
  </si>
  <si>
    <t>Cancelacion</t>
  </si>
  <si>
    <t>Cr</t>
  </si>
  <si>
    <t>Venta Futura ME - Posicion Activa</t>
  </si>
  <si>
    <t>Venta Futura ME - Posicion Pasiva</t>
  </si>
  <si>
    <t xml:space="preserve">14P30 353TD </t>
  </si>
  <si>
    <t>22P30 190TD</t>
  </si>
  <si>
    <t>22P30 194006</t>
  </si>
  <si>
    <t>51040 695001</t>
  </si>
  <si>
    <t>52040 694001</t>
  </si>
  <si>
    <t>61020 738006</t>
  </si>
  <si>
    <t>22P30 394TD</t>
  </si>
  <si>
    <t>14P30 353TD</t>
  </si>
  <si>
    <t>22110 136TD</t>
  </si>
  <si>
    <t>14P30 363TD</t>
  </si>
  <si>
    <t>22P30 180TD</t>
  </si>
  <si>
    <t>22P30 194TD</t>
  </si>
  <si>
    <t>61020 738004</t>
  </si>
  <si>
    <t>71020 727002</t>
  </si>
  <si>
    <t>Gananc. p/Op.Liq. - Compra</t>
  </si>
  <si>
    <t>Perd. p/Op.Liq. - Compra</t>
  </si>
  <si>
    <t>71020 727006</t>
  </si>
  <si>
    <t>Perd. p/Op.Liq. - Venta</t>
  </si>
  <si>
    <t>Gananc. p/Op.Liq. - Venta</t>
  </si>
  <si>
    <t>14P30 437TD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</si>
</sst>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 * #,##0.00_ ;_ * \-#,##0.00_ ;_ * &quot;-&quot;??_ ;_ @_ "/>
    <numFmt numFmtId="166" formatCode="_-* #,##0\ _P_t_s_-;\-* #,##0\ _P_t_s_-;_-* &quot;-&quot;??\ _P_t_s_-;_-@_-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8"/>
      <color indexed="12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</font>
    <font>
      <b/>
      <u/>
      <sz val="8"/>
      <name val="Tahoma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 applyAlignment="1"/>
    <xf numFmtId="3" fontId="3" fillId="0" borderId="0" xfId="0" applyNumberFormat="1" applyFont="1" applyAlignment="1">
      <alignment horizontal="right"/>
    </xf>
    <xf numFmtId="165" fontId="3" fillId="0" borderId="0" xfId="1" applyNumberFormat="1" applyFont="1"/>
    <xf numFmtId="1" fontId="3" fillId="0" borderId="0" xfId="0" applyNumberFormat="1" applyFont="1"/>
    <xf numFmtId="14" fontId="3" fillId="0" borderId="0" xfId="0" applyNumberFormat="1" applyFont="1"/>
    <xf numFmtId="3" fontId="3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3" fontId="3" fillId="2" borderId="2" xfId="0" applyNumberFormat="1" applyFont="1" applyFill="1" applyBorder="1"/>
    <xf numFmtId="3" fontId="3" fillId="2" borderId="3" xfId="0" applyNumberFormat="1" applyFont="1" applyFill="1" applyBorder="1"/>
    <xf numFmtId="0" fontId="4" fillId="0" borderId="0" xfId="0" applyFont="1"/>
    <xf numFmtId="0" fontId="3" fillId="2" borderId="4" xfId="0" applyFont="1" applyFill="1" applyBorder="1"/>
    <xf numFmtId="0" fontId="3" fillId="2" borderId="0" xfId="0" applyFont="1" applyFill="1" applyBorder="1"/>
    <xf numFmtId="3" fontId="3" fillId="2" borderId="0" xfId="0" applyNumberFormat="1" applyFont="1" applyFill="1" applyBorder="1"/>
    <xf numFmtId="3" fontId="3" fillId="2" borderId="5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5" fillId="2" borderId="0" xfId="0" applyFont="1" applyFill="1" applyBorder="1"/>
    <xf numFmtId="3" fontId="5" fillId="2" borderId="5" xfId="0" applyNumberFormat="1" applyFont="1" applyFill="1" applyBorder="1"/>
    <xf numFmtId="3" fontId="5" fillId="2" borderId="0" xfId="0" applyNumberFormat="1" applyFont="1" applyFill="1" applyBorder="1"/>
    <xf numFmtId="165" fontId="3" fillId="2" borderId="0" xfId="1" applyNumberFormat="1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6" fillId="3" borderId="9" xfId="0" applyFont="1" applyFill="1" applyBorder="1" applyAlignment="1"/>
    <xf numFmtId="0" fontId="6" fillId="3" borderId="10" xfId="0" applyFont="1" applyFill="1" applyBorder="1" applyAlignment="1"/>
    <xf numFmtId="0" fontId="6" fillId="3" borderId="11" xfId="0" applyFont="1" applyFill="1" applyBorder="1" applyAlignment="1"/>
    <xf numFmtId="14" fontId="0" fillId="0" borderId="12" xfId="0" applyNumberFormat="1" applyBorder="1"/>
    <xf numFmtId="166" fontId="0" fillId="0" borderId="0" xfId="1" applyNumberFormat="1" applyFont="1" applyBorder="1"/>
    <xf numFmtId="0" fontId="0" fillId="0" borderId="0" xfId="0" applyBorder="1"/>
    <xf numFmtId="0" fontId="0" fillId="0" borderId="13" xfId="0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Border="1"/>
    <xf numFmtId="3" fontId="3" fillId="0" borderId="0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8" fillId="0" borderId="9" xfId="0" applyFont="1" applyBorder="1"/>
    <xf numFmtId="3" fontId="3" fillId="0" borderId="10" xfId="0" applyNumberFormat="1" applyFont="1" applyBorder="1"/>
    <xf numFmtId="0" fontId="3" fillId="0" borderId="12" xfId="0" applyFont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2" fillId="0" borderId="15" xfId="0" applyFont="1" applyFill="1" applyBorder="1"/>
    <xf numFmtId="3" fontId="2" fillId="0" borderId="15" xfId="0" applyNumberFormat="1" applyFont="1" applyFill="1" applyBorder="1" applyAlignment="1">
      <alignment horizontal="right"/>
    </xf>
    <xf numFmtId="0" fontId="9" fillId="0" borderId="0" xfId="0" applyFont="1"/>
    <xf numFmtId="14" fontId="9" fillId="0" borderId="0" xfId="0" applyNumberFormat="1" applyFont="1"/>
    <xf numFmtId="3" fontId="9" fillId="0" borderId="0" xfId="0" applyNumberFormat="1" applyFont="1"/>
    <xf numFmtId="0" fontId="3" fillId="0" borderId="11" xfId="0" applyFont="1" applyBorder="1"/>
    <xf numFmtId="0" fontId="2" fillId="0" borderId="0" xfId="0" applyFont="1" applyBorder="1"/>
    <xf numFmtId="0" fontId="3" fillId="0" borderId="13" xfId="0" applyFont="1" applyBorder="1"/>
    <xf numFmtId="14" fontId="3" fillId="0" borderId="0" xfId="0" applyNumberFormat="1" applyFont="1" applyBorder="1"/>
    <xf numFmtId="167" fontId="3" fillId="0" borderId="0" xfId="1" applyNumberFormat="1" applyFont="1" applyBorder="1"/>
    <xf numFmtId="0" fontId="9" fillId="0" borderId="14" xfId="0" applyFont="1" applyBorder="1"/>
    <xf numFmtId="0" fontId="9" fillId="0" borderId="15" xfId="0" applyFont="1" applyBorder="1"/>
    <xf numFmtId="167" fontId="9" fillId="0" borderId="15" xfId="0" applyNumberFormat="1" applyFont="1" applyBorder="1"/>
    <xf numFmtId="3" fontId="9" fillId="0" borderId="16" xfId="0" applyNumberFormat="1" applyFont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3" fontId="3" fillId="4" borderId="0" xfId="0" applyNumberFormat="1" applyFont="1" applyFill="1" applyBorder="1" applyAlignment="1">
      <alignment horizontal="right"/>
    </xf>
    <xf numFmtId="0" fontId="7" fillId="5" borderId="0" xfId="0" applyFont="1" applyFill="1" applyBorder="1"/>
    <xf numFmtId="0" fontId="7" fillId="5" borderId="13" xfId="0" applyFont="1" applyFill="1" applyBorder="1"/>
    <xf numFmtId="0" fontId="3" fillId="0" borderId="17" xfId="0" applyFont="1" applyFill="1" applyBorder="1"/>
    <xf numFmtId="0" fontId="3" fillId="6" borderId="17" xfId="0" applyFont="1" applyFill="1" applyBorder="1" applyAlignment="1">
      <alignment horizontal="center"/>
    </xf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right"/>
    </xf>
    <xf numFmtId="0" fontId="2" fillId="7" borderId="10" xfId="0" applyFont="1" applyFill="1" applyBorder="1" applyAlignment="1">
      <alignment horizontal="right"/>
    </xf>
    <xf numFmtId="0" fontId="2" fillId="7" borderId="10" xfId="0" applyFont="1" applyFill="1" applyBorder="1" applyAlignment="1">
      <alignment horizontal="left"/>
    </xf>
    <xf numFmtId="0" fontId="0" fillId="0" borderId="11" xfId="0" applyBorder="1"/>
    <xf numFmtId="3" fontId="2" fillId="6" borderId="13" xfId="0" applyNumberFormat="1" applyFont="1" applyFill="1" applyBorder="1"/>
    <xf numFmtId="3" fontId="2" fillId="6" borderId="13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6" borderId="0" xfId="0" applyNumberFormat="1" applyFont="1" applyFill="1" applyBorder="1"/>
    <xf numFmtId="3" fontId="2" fillId="0" borderId="15" xfId="0" applyNumberFormat="1" applyFont="1" applyFill="1" applyBorder="1"/>
    <xf numFmtId="3" fontId="2" fillId="0" borderId="16" xfId="0" applyNumberFormat="1" applyFont="1" applyFill="1" applyBorder="1" applyAlignment="1">
      <alignment horizontal="right"/>
    </xf>
    <xf numFmtId="3" fontId="2" fillId="6" borderId="0" xfId="0" applyNumberFormat="1" applyFont="1" applyFill="1" applyBorder="1" applyAlignment="1">
      <alignment horizontal="right"/>
    </xf>
    <xf numFmtId="0" fontId="8" fillId="5" borderId="9" xfId="0" applyFont="1" applyFill="1" applyBorder="1"/>
    <xf numFmtId="0" fontId="3" fillId="5" borderId="10" xfId="0" applyFont="1" applyFill="1" applyBorder="1"/>
    <xf numFmtId="0" fontId="2" fillId="5" borderId="10" xfId="0" applyFont="1" applyFill="1" applyBorder="1" applyAlignment="1">
      <alignment horizontal="right"/>
    </xf>
    <xf numFmtId="3" fontId="2" fillId="5" borderId="10" xfId="0" applyNumberFormat="1" applyFont="1" applyFill="1" applyBorder="1" applyAlignment="1">
      <alignment horizontal="left"/>
    </xf>
    <xf numFmtId="3" fontId="3" fillId="5" borderId="10" xfId="0" applyNumberFormat="1" applyFont="1" applyFill="1" applyBorder="1"/>
    <xf numFmtId="0" fontId="0" fillId="5" borderId="11" xfId="0" applyFill="1" applyBorder="1"/>
    <xf numFmtId="0" fontId="3" fillId="5" borderId="12" xfId="0" applyFont="1" applyFill="1" applyBorder="1"/>
    <xf numFmtId="0" fontId="3" fillId="5" borderId="0" xfId="0" applyFont="1" applyFill="1" applyBorder="1"/>
    <xf numFmtId="0" fontId="2" fillId="5" borderId="0" xfId="0" applyFont="1" applyFill="1" applyBorder="1"/>
    <xf numFmtId="4" fontId="2" fillId="5" borderId="0" xfId="0" applyNumberFormat="1" applyFont="1" applyFill="1" applyBorder="1"/>
    <xf numFmtId="0" fontId="0" fillId="5" borderId="13" xfId="0" applyFill="1" applyBorder="1"/>
    <xf numFmtId="4" fontId="2" fillId="5" borderId="0" xfId="0" applyNumberFormat="1" applyFont="1" applyFill="1" applyBorder="1" applyAlignment="1">
      <alignment horizontal="right"/>
    </xf>
    <xf numFmtId="3" fontId="2" fillId="5" borderId="13" xfId="0" applyNumberFormat="1" applyFont="1" applyFill="1" applyBorder="1"/>
    <xf numFmtId="3" fontId="2" fillId="5" borderId="0" xfId="0" applyNumberFormat="1" applyFont="1" applyFill="1" applyBorder="1" applyAlignment="1">
      <alignment horizontal="right"/>
    </xf>
    <xf numFmtId="3" fontId="2" fillId="5" borderId="0" xfId="0" applyNumberFormat="1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2" fillId="5" borderId="15" xfId="0" applyFont="1" applyFill="1" applyBorder="1"/>
    <xf numFmtId="3" fontId="2" fillId="5" borderId="15" xfId="0" applyNumberFormat="1" applyFont="1" applyFill="1" applyBorder="1" applyAlignment="1">
      <alignment horizontal="right"/>
    </xf>
    <xf numFmtId="3" fontId="2" fillId="5" borderId="15" xfId="0" applyNumberFormat="1" applyFont="1" applyFill="1" applyBorder="1"/>
    <xf numFmtId="3" fontId="2" fillId="5" borderId="16" xfId="0" applyNumberFormat="1" applyFont="1" applyFill="1" applyBorder="1" applyAlignment="1">
      <alignment horizontal="right"/>
    </xf>
    <xf numFmtId="0" fontId="9" fillId="0" borderId="11" xfId="0" applyFont="1" applyBorder="1"/>
    <xf numFmtId="0" fontId="9" fillId="0" borderId="13" xfId="0" applyFont="1" applyBorder="1"/>
    <xf numFmtId="0" fontId="9" fillId="0" borderId="16" xfId="0" applyFont="1" applyBorder="1"/>
    <xf numFmtId="0" fontId="9" fillId="0" borderId="0" xfId="0" applyFont="1" applyBorder="1"/>
    <xf numFmtId="0" fontId="2" fillId="5" borderId="10" xfId="0" applyFont="1" applyFill="1" applyBorder="1" applyAlignment="1">
      <alignment horizontal="left"/>
    </xf>
    <xf numFmtId="0" fontId="9" fillId="5" borderId="11" xfId="0" applyFont="1" applyFill="1" applyBorder="1"/>
    <xf numFmtId="0" fontId="9" fillId="5" borderId="13" xfId="0" applyFont="1" applyFill="1" applyBorder="1"/>
    <xf numFmtId="3" fontId="2" fillId="5" borderId="13" xfId="0" applyNumberFormat="1" applyFont="1" applyFill="1" applyBorder="1" applyAlignment="1">
      <alignment horizontal="right"/>
    </xf>
    <xf numFmtId="0" fontId="9" fillId="5" borderId="16" xfId="0" applyFont="1" applyFill="1" applyBorder="1"/>
    <xf numFmtId="0" fontId="3" fillId="2" borderId="7" xfId="0" applyFont="1" applyFill="1" applyBorder="1"/>
    <xf numFmtId="3" fontId="3" fillId="2" borderId="7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0" fontId="0" fillId="0" borderId="16" xfId="0" applyBorder="1"/>
    <xf numFmtId="3" fontId="0" fillId="0" borderId="0" xfId="0" applyNumberFormat="1"/>
    <xf numFmtId="0" fontId="2" fillId="8" borderId="10" xfId="0" applyFont="1" applyFill="1" applyBorder="1" applyAlignment="1">
      <alignment horizontal="right"/>
    </xf>
    <xf numFmtId="0" fontId="2" fillId="8" borderId="10" xfId="0" applyFont="1" applyFill="1" applyBorder="1" applyAlignment="1">
      <alignment horizontal="left"/>
    </xf>
    <xf numFmtId="3" fontId="2" fillId="0" borderId="13" xfId="0" applyNumberFormat="1" applyFont="1" applyFill="1" applyBorder="1" applyAlignment="1">
      <alignment horizontal="right"/>
    </xf>
    <xf numFmtId="0" fontId="0" fillId="0" borderId="0" xfId="0" applyFill="1"/>
    <xf numFmtId="3" fontId="3" fillId="0" borderId="10" xfId="0" applyNumberFormat="1" applyFont="1" applyFill="1" applyBorder="1"/>
    <xf numFmtId="0" fontId="3" fillId="4" borderId="0" xfId="0" applyFont="1" applyFill="1" applyBorder="1" applyAlignment="1">
      <alignment horizontal="right"/>
    </xf>
    <xf numFmtId="4" fontId="3" fillId="2" borderId="0" xfId="0" applyNumberFormat="1" applyFont="1" applyFill="1" applyBorder="1"/>
    <xf numFmtId="4" fontId="3" fillId="2" borderId="5" xfId="0" applyNumberFormat="1" applyFont="1" applyFill="1" applyBorder="1"/>
    <xf numFmtId="0" fontId="8" fillId="4" borderId="1" xfId="0" applyFont="1" applyFill="1" applyBorder="1"/>
    <xf numFmtId="0" fontId="2" fillId="4" borderId="2" xfId="0" applyFont="1" applyFill="1" applyBorder="1"/>
    <xf numFmtId="3" fontId="3" fillId="4" borderId="2" xfId="0" applyNumberFormat="1" applyFont="1" applyFill="1" applyBorder="1"/>
    <xf numFmtId="3" fontId="3" fillId="4" borderId="3" xfId="0" applyNumberFormat="1" applyFont="1" applyFill="1" applyBorder="1"/>
    <xf numFmtId="0" fontId="3" fillId="4" borderId="4" xfId="0" applyFont="1" applyFill="1" applyBorder="1"/>
    <xf numFmtId="3" fontId="3" fillId="4" borderId="5" xfId="0" applyNumberFormat="1" applyFont="1" applyFill="1" applyBorder="1"/>
    <xf numFmtId="3" fontId="3" fillId="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0" fontId="3" fillId="4" borderId="6" xfId="0" applyFont="1" applyFill="1" applyBorder="1"/>
    <xf numFmtId="0" fontId="3" fillId="4" borderId="7" xfId="0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3" fontId="2" fillId="4" borderId="8" xfId="0" applyNumberFormat="1" applyFont="1" applyFill="1" applyBorder="1"/>
    <xf numFmtId="0" fontId="11" fillId="0" borderId="0" xfId="0" applyFont="1" applyFill="1" applyBorder="1"/>
    <xf numFmtId="0" fontId="10" fillId="0" borderId="0" xfId="0" applyFont="1" applyBorder="1"/>
    <xf numFmtId="0" fontId="10" fillId="0" borderId="0" xfId="0" applyFont="1"/>
    <xf numFmtId="3" fontId="3" fillId="0" borderId="0" xfId="0" applyNumberFormat="1" applyFont="1" applyAlignment="1">
      <alignment horizontal="left"/>
    </xf>
    <xf numFmtId="4" fontId="2" fillId="0" borderId="13" xfId="0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86"/>
  <sheetViews>
    <sheetView tabSelected="1" workbookViewId="0">
      <selection activeCell="J129" sqref="J129"/>
    </sheetView>
  </sheetViews>
  <sheetFormatPr baseColWidth="10" defaultRowHeight="15" x14ac:dyDescent="0.25"/>
  <cols>
    <col min="1" max="1" width="1.5703125" customWidth="1"/>
    <col min="2" max="2" width="10.7109375" customWidth="1"/>
    <col min="3" max="3" width="18.28515625" customWidth="1"/>
    <col min="4" max="4" width="12.7109375" bestFit="1" customWidth="1"/>
    <col min="5" max="5" width="16.5703125" customWidth="1"/>
    <col min="6" max="6" width="32.5703125" bestFit="1" customWidth="1"/>
    <col min="7" max="7" width="4.140625" bestFit="1" customWidth="1"/>
    <col min="8" max="8" width="13.42578125" customWidth="1"/>
    <col min="9" max="9" width="12.28515625" customWidth="1"/>
    <col min="10" max="10" width="12.28515625" bestFit="1" customWidth="1"/>
    <col min="11" max="11" width="2.85546875" bestFit="1" customWidth="1"/>
    <col min="12" max="12" width="38.28515625" bestFit="1" customWidth="1"/>
    <col min="258" max="258" width="10.7109375" customWidth="1"/>
    <col min="259" max="259" width="18.28515625" customWidth="1"/>
    <col min="260" max="260" width="19.42578125" customWidth="1"/>
    <col min="261" max="261" width="16.5703125" customWidth="1"/>
    <col min="262" max="262" width="22.85546875" customWidth="1"/>
    <col min="263" max="263" width="4.140625" bestFit="1" customWidth="1"/>
    <col min="264" max="264" width="11.28515625" customWidth="1"/>
    <col min="265" max="265" width="12.28515625" customWidth="1"/>
    <col min="266" max="266" width="12.28515625" bestFit="1" customWidth="1"/>
    <col min="514" max="514" width="10.7109375" customWidth="1"/>
    <col min="515" max="515" width="18.28515625" customWidth="1"/>
    <col min="516" max="516" width="19.42578125" customWidth="1"/>
    <col min="517" max="517" width="16.5703125" customWidth="1"/>
    <col min="518" max="518" width="22.85546875" customWidth="1"/>
    <col min="519" max="519" width="4.140625" bestFit="1" customWidth="1"/>
    <col min="520" max="520" width="11.28515625" customWidth="1"/>
    <col min="521" max="521" width="12.28515625" customWidth="1"/>
    <col min="522" max="522" width="12.28515625" bestFit="1" customWidth="1"/>
    <col min="770" max="770" width="10.7109375" customWidth="1"/>
    <col min="771" max="771" width="18.28515625" customWidth="1"/>
    <col min="772" max="772" width="19.42578125" customWidth="1"/>
    <col min="773" max="773" width="16.5703125" customWidth="1"/>
    <col min="774" max="774" width="22.85546875" customWidth="1"/>
    <col min="775" max="775" width="4.140625" bestFit="1" customWidth="1"/>
    <col min="776" max="776" width="11.28515625" customWidth="1"/>
    <col min="777" max="777" width="12.28515625" customWidth="1"/>
    <col min="778" max="778" width="12.28515625" bestFit="1" customWidth="1"/>
    <col min="1026" max="1026" width="10.7109375" customWidth="1"/>
    <col min="1027" max="1027" width="18.28515625" customWidth="1"/>
    <col min="1028" max="1028" width="19.42578125" customWidth="1"/>
    <col min="1029" max="1029" width="16.5703125" customWidth="1"/>
    <col min="1030" max="1030" width="22.85546875" customWidth="1"/>
    <col min="1031" max="1031" width="4.140625" bestFit="1" customWidth="1"/>
    <col min="1032" max="1032" width="11.28515625" customWidth="1"/>
    <col min="1033" max="1033" width="12.28515625" customWidth="1"/>
    <col min="1034" max="1034" width="12.28515625" bestFit="1" customWidth="1"/>
    <col min="1282" max="1282" width="10.7109375" customWidth="1"/>
    <col min="1283" max="1283" width="18.28515625" customWidth="1"/>
    <col min="1284" max="1284" width="19.42578125" customWidth="1"/>
    <col min="1285" max="1285" width="16.5703125" customWidth="1"/>
    <col min="1286" max="1286" width="22.85546875" customWidth="1"/>
    <col min="1287" max="1287" width="4.140625" bestFit="1" customWidth="1"/>
    <col min="1288" max="1288" width="11.28515625" customWidth="1"/>
    <col min="1289" max="1289" width="12.28515625" customWidth="1"/>
    <col min="1290" max="1290" width="12.28515625" bestFit="1" customWidth="1"/>
    <col min="1538" max="1538" width="10.7109375" customWidth="1"/>
    <col min="1539" max="1539" width="18.28515625" customWidth="1"/>
    <col min="1540" max="1540" width="19.42578125" customWidth="1"/>
    <col min="1541" max="1541" width="16.5703125" customWidth="1"/>
    <col min="1542" max="1542" width="22.85546875" customWidth="1"/>
    <col min="1543" max="1543" width="4.140625" bestFit="1" customWidth="1"/>
    <col min="1544" max="1544" width="11.28515625" customWidth="1"/>
    <col min="1545" max="1545" width="12.28515625" customWidth="1"/>
    <col min="1546" max="1546" width="12.28515625" bestFit="1" customWidth="1"/>
    <col min="1794" max="1794" width="10.7109375" customWidth="1"/>
    <col min="1795" max="1795" width="18.28515625" customWidth="1"/>
    <col min="1796" max="1796" width="19.42578125" customWidth="1"/>
    <col min="1797" max="1797" width="16.5703125" customWidth="1"/>
    <col min="1798" max="1798" width="22.85546875" customWidth="1"/>
    <col min="1799" max="1799" width="4.140625" bestFit="1" customWidth="1"/>
    <col min="1800" max="1800" width="11.28515625" customWidth="1"/>
    <col min="1801" max="1801" width="12.28515625" customWidth="1"/>
    <col min="1802" max="1802" width="12.28515625" bestFit="1" customWidth="1"/>
    <col min="2050" max="2050" width="10.7109375" customWidth="1"/>
    <col min="2051" max="2051" width="18.28515625" customWidth="1"/>
    <col min="2052" max="2052" width="19.42578125" customWidth="1"/>
    <col min="2053" max="2053" width="16.5703125" customWidth="1"/>
    <col min="2054" max="2054" width="22.85546875" customWidth="1"/>
    <col min="2055" max="2055" width="4.140625" bestFit="1" customWidth="1"/>
    <col min="2056" max="2056" width="11.28515625" customWidth="1"/>
    <col min="2057" max="2057" width="12.28515625" customWidth="1"/>
    <col min="2058" max="2058" width="12.28515625" bestFit="1" customWidth="1"/>
    <col min="2306" max="2306" width="10.7109375" customWidth="1"/>
    <col min="2307" max="2307" width="18.28515625" customWidth="1"/>
    <col min="2308" max="2308" width="19.42578125" customWidth="1"/>
    <col min="2309" max="2309" width="16.5703125" customWidth="1"/>
    <col min="2310" max="2310" width="22.85546875" customWidth="1"/>
    <col min="2311" max="2311" width="4.140625" bestFit="1" customWidth="1"/>
    <col min="2312" max="2312" width="11.28515625" customWidth="1"/>
    <col min="2313" max="2313" width="12.28515625" customWidth="1"/>
    <col min="2314" max="2314" width="12.28515625" bestFit="1" customWidth="1"/>
    <col min="2562" max="2562" width="10.7109375" customWidth="1"/>
    <col min="2563" max="2563" width="18.28515625" customWidth="1"/>
    <col min="2564" max="2564" width="19.42578125" customWidth="1"/>
    <col min="2565" max="2565" width="16.5703125" customWidth="1"/>
    <col min="2566" max="2566" width="22.85546875" customWidth="1"/>
    <col min="2567" max="2567" width="4.140625" bestFit="1" customWidth="1"/>
    <col min="2568" max="2568" width="11.28515625" customWidth="1"/>
    <col min="2569" max="2569" width="12.28515625" customWidth="1"/>
    <col min="2570" max="2570" width="12.28515625" bestFit="1" customWidth="1"/>
    <col min="2818" max="2818" width="10.7109375" customWidth="1"/>
    <col min="2819" max="2819" width="18.28515625" customWidth="1"/>
    <col min="2820" max="2820" width="19.42578125" customWidth="1"/>
    <col min="2821" max="2821" width="16.5703125" customWidth="1"/>
    <col min="2822" max="2822" width="22.85546875" customWidth="1"/>
    <col min="2823" max="2823" width="4.140625" bestFit="1" customWidth="1"/>
    <col min="2824" max="2824" width="11.28515625" customWidth="1"/>
    <col min="2825" max="2825" width="12.28515625" customWidth="1"/>
    <col min="2826" max="2826" width="12.28515625" bestFit="1" customWidth="1"/>
    <col min="3074" max="3074" width="10.7109375" customWidth="1"/>
    <col min="3075" max="3075" width="18.28515625" customWidth="1"/>
    <col min="3076" max="3076" width="19.42578125" customWidth="1"/>
    <col min="3077" max="3077" width="16.5703125" customWidth="1"/>
    <col min="3078" max="3078" width="22.85546875" customWidth="1"/>
    <col min="3079" max="3079" width="4.140625" bestFit="1" customWidth="1"/>
    <col min="3080" max="3080" width="11.28515625" customWidth="1"/>
    <col min="3081" max="3081" width="12.28515625" customWidth="1"/>
    <col min="3082" max="3082" width="12.28515625" bestFit="1" customWidth="1"/>
    <col min="3330" max="3330" width="10.7109375" customWidth="1"/>
    <col min="3331" max="3331" width="18.28515625" customWidth="1"/>
    <col min="3332" max="3332" width="19.42578125" customWidth="1"/>
    <col min="3333" max="3333" width="16.5703125" customWidth="1"/>
    <col min="3334" max="3334" width="22.85546875" customWidth="1"/>
    <col min="3335" max="3335" width="4.140625" bestFit="1" customWidth="1"/>
    <col min="3336" max="3336" width="11.28515625" customWidth="1"/>
    <col min="3337" max="3337" width="12.28515625" customWidth="1"/>
    <col min="3338" max="3338" width="12.28515625" bestFit="1" customWidth="1"/>
    <col min="3586" max="3586" width="10.7109375" customWidth="1"/>
    <col min="3587" max="3587" width="18.28515625" customWidth="1"/>
    <col min="3588" max="3588" width="19.42578125" customWidth="1"/>
    <col min="3589" max="3589" width="16.5703125" customWidth="1"/>
    <col min="3590" max="3590" width="22.85546875" customWidth="1"/>
    <col min="3591" max="3591" width="4.140625" bestFit="1" customWidth="1"/>
    <col min="3592" max="3592" width="11.28515625" customWidth="1"/>
    <col min="3593" max="3593" width="12.28515625" customWidth="1"/>
    <col min="3594" max="3594" width="12.28515625" bestFit="1" customWidth="1"/>
    <col min="3842" max="3842" width="10.7109375" customWidth="1"/>
    <col min="3843" max="3843" width="18.28515625" customWidth="1"/>
    <col min="3844" max="3844" width="19.42578125" customWidth="1"/>
    <col min="3845" max="3845" width="16.5703125" customWidth="1"/>
    <col min="3846" max="3846" width="22.85546875" customWidth="1"/>
    <col min="3847" max="3847" width="4.140625" bestFit="1" customWidth="1"/>
    <col min="3848" max="3848" width="11.28515625" customWidth="1"/>
    <col min="3849" max="3849" width="12.28515625" customWidth="1"/>
    <col min="3850" max="3850" width="12.28515625" bestFit="1" customWidth="1"/>
    <col min="4098" max="4098" width="10.7109375" customWidth="1"/>
    <col min="4099" max="4099" width="18.28515625" customWidth="1"/>
    <col min="4100" max="4100" width="19.42578125" customWidth="1"/>
    <col min="4101" max="4101" width="16.5703125" customWidth="1"/>
    <col min="4102" max="4102" width="22.85546875" customWidth="1"/>
    <col min="4103" max="4103" width="4.140625" bestFit="1" customWidth="1"/>
    <col min="4104" max="4104" width="11.28515625" customWidth="1"/>
    <col min="4105" max="4105" width="12.28515625" customWidth="1"/>
    <col min="4106" max="4106" width="12.28515625" bestFit="1" customWidth="1"/>
    <col min="4354" max="4354" width="10.7109375" customWidth="1"/>
    <col min="4355" max="4355" width="18.28515625" customWidth="1"/>
    <col min="4356" max="4356" width="19.42578125" customWidth="1"/>
    <col min="4357" max="4357" width="16.5703125" customWidth="1"/>
    <col min="4358" max="4358" width="22.85546875" customWidth="1"/>
    <col min="4359" max="4359" width="4.140625" bestFit="1" customWidth="1"/>
    <col min="4360" max="4360" width="11.28515625" customWidth="1"/>
    <col min="4361" max="4361" width="12.28515625" customWidth="1"/>
    <col min="4362" max="4362" width="12.28515625" bestFit="1" customWidth="1"/>
    <col min="4610" max="4610" width="10.7109375" customWidth="1"/>
    <col min="4611" max="4611" width="18.28515625" customWidth="1"/>
    <col min="4612" max="4612" width="19.42578125" customWidth="1"/>
    <col min="4613" max="4613" width="16.5703125" customWidth="1"/>
    <col min="4614" max="4614" width="22.85546875" customWidth="1"/>
    <col min="4615" max="4615" width="4.140625" bestFit="1" customWidth="1"/>
    <col min="4616" max="4616" width="11.28515625" customWidth="1"/>
    <col min="4617" max="4617" width="12.28515625" customWidth="1"/>
    <col min="4618" max="4618" width="12.28515625" bestFit="1" customWidth="1"/>
    <col min="4866" max="4866" width="10.7109375" customWidth="1"/>
    <col min="4867" max="4867" width="18.28515625" customWidth="1"/>
    <col min="4868" max="4868" width="19.42578125" customWidth="1"/>
    <col min="4869" max="4869" width="16.5703125" customWidth="1"/>
    <col min="4870" max="4870" width="22.85546875" customWidth="1"/>
    <col min="4871" max="4871" width="4.140625" bestFit="1" customWidth="1"/>
    <col min="4872" max="4872" width="11.28515625" customWidth="1"/>
    <col min="4873" max="4873" width="12.28515625" customWidth="1"/>
    <col min="4874" max="4874" width="12.28515625" bestFit="1" customWidth="1"/>
    <col min="5122" max="5122" width="10.7109375" customWidth="1"/>
    <col min="5123" max="5123" width="18.28515625" customWidth="1"/>
    <col min="5124" max="5124" width="19.42578125" customWidth="1"/>
    <col min="5125" max="5125" width="16.5703125" customWidth="1"/>
    <col min="5126" max="5126" width="22.85546875" customWidth="1"/>
    <col min="5127" max="5127" width="4.140625" bestFit="1" customWidth="1"/>
    <col min="5128" max="5128" width="11.28515625" customWidth="1"/>
    <col min="5129" max="5129" width="12.28515625" customWidth="1"/>
    <col min="5130" max="5130" width="12.28515625" bestFit="1" customWidth="1"/>
    <col min="5378" max="5378" width="10.7109375" customWidth="1"/>
    <col min="5379" max="5379" width="18.28515625" customWidth="1"/>
    <col min="5380" max="5380" width="19.42578125" customWidth="1"/>
    <col min="5381" max="5381" width="16.5703125" customWidth="1"/>
    <col min="5382" max="5382" width="22.85546875" customWidth="1"/>
    <col min="5383" max="5383" width="4.140625" bestFit="1" customWidth="1"/>
    <col min="5384" max="5384" width="11.28515625" customWidth="1"/>
    <col min="5385" max="5385" width="12.28515625" customWidth="1"/>
    <col min="5386" max="5386" width="12.28515625" bestFit="1" customWidth="1"/>
    <col min="5634" max="5634" width="10.7109375" customWidth="1"/>
    <col min="5635" max="5635" width="18.28515625" customWidth="1"/>
    <col min="5636" max="5636" width="19.42578125" customWidth="1"/>
    <col min="5637" max="5637" width="16.5703125" customWidth="1"/>
    <col min="5638" max="5638" width="22.85546875" customWidth="1"/>
    <col min="5639" max="5639" width="4.140625" bestFit="1" customWidth="1"/>
    <col min="5640" max="5640" width="11.28515625" customWidth="1"/>
    <col min="5641" max="5641" width="12.28515625" customWidth="1"/>
    <col min="5642" max="5642" width="12.28515625" bestFit="1" customWidth="1"/>
    <col min="5890" max="5890" width="10.7109375" customWidth="1"/>
    <col min="5891" max="5891" width="18.28515625" customWidth="1"/>
    <col min="5892" max="5892" width="19.42578125" customWidth="1"/>
    <col min="5893" max="5893" width="16.5703125" customWidth="1"/>
    <col min="5894" max="5894" width="22.85546875" customWidth="1"/>
    <col min="5895" max="5895" width="4.140625" bestFit="1" customWidth="1"/>
    <col min="5896" max="5896" width="11.28515625" customWidth="1"/>
    <col min="5897" max="5897" width="12.28515625" customWidth="1"/>
    <col min="5898" max="5898" width="12.28515625" bestFit="1" customWidth="1"/>
    <col min="6146" max="6146" width="10.7109375" customWidth="1"/>
    <col min="6147" max="6147" width="18.28515625" customWidth="1"/>
    <col min="6148" max="6148" width="19.42578125" customWidth="1"/>
    <col min="6149" max="6149" width="16.5703125" customWidth="1"/>
    <col min="6150" max="6150" width="22.85546875" customWidth="1"/>
    <col min="6151" max="6151" width="4.140625" bestFit="1" customWidth="1"/>
    <col min="6152" max="6152" width="11.28515625" customWidth="1"/>
    <col min="6153" max="6153" width="12.28515625" customWidth="1"/>
    <col min="6154" max="6154" width="12.28515625" bestFit="1" customWidth="1"/>
    <col min="6402" max="6402" width="10.7109375" customWidth="1"/>
    <col min="6403" max="6403" width="18.28515625" customWidth="1"/>
    <col min="6404" max="6404" width="19.42578125" customWidth="1"/>
    <col min="6405" max="6405" width="16.5703125" customWidth="1"/>
    <col min="6406" max="6406" width="22.85546875" customWidth="1"/>
    <col min="6407" max="6407" width="4.140625" bestFit="1" customWidth="1"/>
    <col min="6408" max="6408" width="11.28515625" customWidth="1"/>
    <col min="6409" max="6409" width="12.28515625" customWidth="1"/>
    <col min="6410" max="6410" width="12.28515625" bestFit="1" customWidth="1"/>
    <col min="6658" max="6658" width="10.7109375" customWidth="1"/>
    <col min="6659" max="6659" width="18.28515625" customWidth="1"/>
    <col min="6660" max="6660" width="19.42578125" customWidth="1"/>
    <col min="6661" max="6661" width="16.5703125" customWidth="1"/>
    <col min="6662" max="6662" width="22.85546875" customWidth="1"/>
    <col min="6663" max="6663" width="4.140625" bestFit="1" customWidth="1"/>
    <col min="6664" max="6664" width="11.28515625" customWidth="1"/>
    <col min="6665" max="6665" width="12.28515625" customWidth="1"/>
    <col min="6666" max="6666" width="12.28515625" bestFit="1" customWidth="1"/>
    <col min="6914" max="6914" width="10.7109375" customWidth="1"/>
    <col min="6915" max="6915" width="18.28515625" customWidth="1"/>
    <col min="6916" max="6916" width="19.42578125" customWidth="1"/>
    <col min="6917" max="6917" width="16.5703125" customWidth="1"/>
    <col min="6918" max="6918" width="22.85546875" customWidth="1"/>
    <col min="6919" max="6919" width="4.140625" bestFit="1" customWidth="1"/>
    <col min="6920" max="6920" width="11.28515625" customWidth="1"/>
    <col min="6921" max="6921" width="12.28515625" customWidth="1"/>
    <col min="6922" max="6922" width="12.28515625" bestFit="1" customWidth="1"/>
    <col min="7170" max="7170" width="10.7109375" customWidth="1"/>
    <col min="7171" max="7171" width="18.28515625" customWidth="1"/>
    <col min="7172" max="7172" width="19.42578125" customWidth="1"/>
    <col min="7173" max="7173" width="16.5703125" customWidth="1"/>
    <col min="7174" max="7174" width="22.85546875" customWidth="1"/>
    <col min="7175" max="7175" width="4.140625" bestFit="1" customWidth="1"/>
    <col min="7176" max="7176" width="11.28515625" customWidth="1"/>
    <col min="7177" max="7177" width="12.28515625" customWidth="1"/>
    <col min="7178" max="7178" width="12.28515625" bestFit="1" customWidth="1"/>
    <col min="7426" max="7426" width="10.7109375" customWidth="1"/>
    <col min="7427" max="7427" width="18.28515625" customWidth="1"/>
    <col min="7428" max="7428" width="19.42578125" customWidth="1"/>
    <col min="7429" max="7429" width="16.5703125" customWidth="1"/>
    <col min="7430" max="7430" width="22.85546875" customWidth="1"/>
    <col min="7431" max="7431" width="4.140625" bestFit="1" customWidth="1"/>
    <col min="7432" max="7432" width="11.28515625" customWidth="1"/>
    <col min="7433" max="7433" width="12.28515625" customWidth="1"/>
    <col min="7434" max="7434" width="12.28515625" bestFit="1" customWidth="1"/>
    <col min="7682" max="7682" width="10.7109375" customWidth="1"/>
    <col min="7683" max="7683" width="18.28515625" customWidth="1"/>
    <col min="7684" max="7684" width="19.42578125" customWidth="1"/>
    <col min="7685" max="7685" width="16.5703125" customWidth="1"/>
    <col min="7686" max="7686" width="22.85546875" customWidth="1"/>
    <col min="7687" max="7687" width="4.140625" bestFit="1" customWidth="1"/>
    <col min="7688" max="7688" width="11.28515625" customWidth="1"/>
    <col min="7689" max="7689" width="12.28515625" customWidth="1"/>
    <col min="7690" max="7690" width="12.28515625" bestFit="1" customWidth="1"/>
    <col min="7938" max="7938" width="10.7109375" customWidth="1"/>
    <col min="7939" max="7939" width="18.28515625" customWidth="1"/>
    <col min="7940" max="7940" width="19.42578125" customWidth="1"/>
    <col min="7941" max="7941" width="16.5703125" customWidth="1"/>
    <col min="7942" max="7942" width="22.85546875" customWidth="1"/>
    <col min="7943" max="7943" width="4.140625" bestFit="1" customWidth="1"/>
    <col min="7944" max="7944" width="11.28515625" customWidth="1"/>
    <col min="7945" max="7945" width="12.28515625" customWidth="1"/>
    <col min="7946" max="7946" width="12.28515625" bestFit="1" customWidth="1"/>
    <col min="8194" max="8194" width="10.7109375" customWidth="1"/>
    <col min="8195" max="8195" width="18.28515625" customWidth="1"/>
    <col min="8196" max="8196" width="19.42578125" customWidth="1"/>
    <col min="8197" max="8197" width="16.5703125" customWidth="1"/>
    <col min="8198" max="8198" width="22.85546875" customWidth="1"/>
    <col min="8199" max="8199" width="4.140625" bestFit="1" customWidth="1"/>
    <col min="8200" max="8200" width="11.28515625" customWidth="1"/>
    <col min="8201" max="8201" width="12.28515625" customWidth="1"/>
    <col min="8202" max="8202" width="12.28515625" bestFit="1" customWidth="1"/>
    <col min="8450" max="8450" width="10.7109375" customWidth="1"/>
    <col min="8451" max="8451" width="18.28515625" customWidth="1"/>
    <col min="8452" max="8452" width="19.42578125" customWidth="1"/>
    <col min="8453" max="8453" width="16.5703125" customWidth="1"/>
    <col min="8454" max="8454" width="22.85546875" customWidth="1"/>
    <col min="8455" max="8455" width="4.140625" bestFit="1" customWidth="1"/>
    <col min="8456" max="8456" width="11.28515625" customWidth="1"/>
    <col min="8457" max="8457" width="12.28515625" customWidth="1"/>
    <col min="8458" max="8458" width="12.28515625" bestFit="1" customWidth="1"/>
    <col min="8706" max="8706" width="10.7109375" customWidth="1"/>
    <col min="8707" max="8707" width="18.28515625" customWidth="1"/>
    <col min="8708" max="8708" width="19.42578125" customWidth="1"/>
    <col min="8709" max="8709" width="16.5703125" customWidth="1"/>
    <col min="8710" max="8710" width="22.85546875" customWidth="1"/>
    <col min="8711" max="8711" width="4.140625" bestFit="1" customWidth="1"/>
    <col min="8712" max="8712" width="11.28515625" customWidth="1"/>
    <col min="8713" max="8713" width="12.28515625" customWidth="1"/>
    <col min="8714" max="8714" width="12.28515625" bestFit="1" customWidth="1"/>
    <col min="8962" max="8962" width="10.7109375" customWidth="1"/>
    <col min="8963" max="8963" width="18.28515625" customWidth="1"/>
    <col min="8964" max="8964" width="19.42578125" customWidth="1"/>
    <col min="8965" max="8965" width="16.5703125" customWidth="1"/>
    <col min="8966" max="8966" width="22.85546875" customWidth="1"/>
    <col min="8967" max="8967" width="4.140625" bestFit="1" customWidth="1"/>
    <col min="8968" max="8968" width="11.28515625" customWidth="1"/>
    <col min="8969" max="8969" width="12.28515625" customWidth="1"/>
    <col min="8970" max="8970" width="12.28515625" bestFit="1" customWidth="1"/>
    <col min="9218" max="9218" width="10.7109375" customWidth="1"/>
    <col min="9219" max="9219" width="18.28515625" customWidth="1"/>
    <col min="9220" max="9220" width="19.42578125" customWidth="1"/>
    <col min="9221" max="9221" width="16.5703125" customWidth="1"/>
    <col min="9222" max="9222" width="22.85546875" customWidth="1"/>
    <col min="9223" max="9223" width="4.140625" bestFit="1" customWidth="1"/>
    <col min="9224" max="9224" width="11.28515625" customWidth="1"/>
    <col min="9225" max="9225" width="12.28515625" customWidth="1"/>
    <col min="9226" max="9226" width="12.28515625" bestFit="1" customWidth="1"/>
    <col min="9474" max="9474" width="10.7109375" customWidth="1"/>
    <col min="9475" max="9475" width="18.28515625" customWidth="1"/>
    <col min="9476" max="9476" width="19.42578125" customWidth="1"/>
    <col min="9477" max="9477" width="16.5703125" customWidth="1"/>
    <col min="9478" max="9478" width="22.85546875" customWidth="1"/>
    <col min="9479" max="9479" width="4.140625" bestFit="1" customWidth="1"/>
    <col min="9480" max="9480" width="11.28515625" customWidth="1"/>
    <col min="9481" max="9481" width="12.28515625" customWidth="1"/>
    <col min="9482" max="9482" width="12.28515625" bestFit="1" customWidth="1"/>
    <col min="9730" max="9730" width="10.7109375" customWidth="1"/>
    <col min="9731" max="9731" width="18.28515625" customWidth="1"/>
    <col min="9732" max="9732" width="19.42578125" customWidth="1"/>
    <col min="9733" max="9733" width="16.5703125" customWidth="1"/>
    <col min="9734" max="9734" width="22.85546875" customWidth="1"/>
    <col min="9735" max="9735" width="4.140625" bestFit="1" customWidth="1"/>
    <col min="9736" max="9736" width="11.28515625" customWidth="1"/>
    <col min="9737" max="9737" width="12.28515625" customWidth="1"/>
    <col min="9738" max="9738" width="12.28515625" bestFit="1" customWidth="1"/>
    <col min="9986" max="9986" width="10.7109375" customWidth="1"/>
    <col min="9987" max="9987" width="18.28515625" customWidth="1"/>
    <col min="9988" max="9988" width="19.42578125" customWidth="1"/>
    <col min="9989" max="9989" width="16.5703125" customWidth="1"/>
    <col min="9990" max="9990" width="22.85546875" customWidth="1"/>
    <col min="9991" max="9991" width="4.140625" bestFit="1" customWidth="1"/>
    <col min="9992" max="9992" width="11.28515625" customWidth="1"/>
    <col min="9993" max="9993" width="12.28515625" customWidth="1"/>
    <col min="9994" max="9994" width="12.28515625" bestFit="1" customWidth="1"/>
    <col min="10242" max="10242" width="10.7109375" customWidth="1"/>
    <col min="10243" max="10243" width="18.28515625" customWidth="1"/>
    <col min="10244" max="10244" width="19.42578125" customWidth="1"/>
    <col min="10245" max="10245" width="16.5703125" customWidth="1"/>
    <col min="10246" max="10246" width="22.85546875" customWidth="1"/>
    <col min="10247" max="10247" width="4.140625" bestFit="1" customWidth="1"/>
    <col min="10248" max="10248" width="11.28515625" customWidth="1"/>
    <col min="10249" max="10249" width="12.28515625" customWidth="1"/>
    <col min="10250" max="10250" width="12.28515625" bestFit="1" customWidth="1"/>
    <col min="10498" max="10498" width="10.7109375" customWidth="1"/>
    <col min="10499" max="10499" width="18.28515625" customWidth="1"/>
    <col min="10500" max="10500" width="19.42578125" customWidth="1"/>
    <col min="10501" max="10501" width="16.5703125" customWidth="1"/>
    <col min="10502" max="10502" width="22.85546875" customWidth="1"/>
    <col min="10503" max="10503" width="4.140625" bestFit="1" customWidth="1"/>
    <col min="10504" max="10504" width="11.28515625" customWidth="1"/>
    <col min="10505" max="10505" width="12.28515625" customWidth="1"/>
    <col min="10506" max="10506" width="12.28515625" bestFit="1" customWidth="1"/>
    <col min="10754" max="10754" width="10.7109375" customWidth="1"/>
    <col min="10755" max="10755" width="18.28515625" customWidth="1"/>
    <col min="10756" max="10756" width="19.42578125" customWidth="1"/>
    <col min="10757" max="10757" width="16.5703125" customWidth="1"/>
    <col min="10758" max="10758" width="22.85546875" customWidth="1"/>
    <col min="10759" max="10759" width="4.140625" bestFit="1" customWidth="1"/>
    <col min="10760" max="10760" width="11.28515625" customWidth="1"/>
    <col min="10761" max="10761" width="12.28515625" customWidth="1"/>
    <col min="10762" max="10762" width="12.28515625" bestFit="1" customWidth="1"/>
    <col min="11010" max="11010" width="10.7109375" customWidth="1"/>
    <col min="11011" max="11011" width="18.28515625" customWidth="1"/>
    <col min="11012" max="11012" width="19.42578125" customWidth="1"/>
    <col min="11013" max="11013" width="16.5703125" customWidth="1"/>
    <col min="11014" max="11014" width="22.85546875" customWidth="1"/>
    <col min="11015" max="11015" width="4.140625" bestFit="1" customWidth="1"/>
    <col min="11016" max="11016" width="11.28515625" customWidth="1"/>
    <col min="11017" max="11017" width="12.28515625" customWidth="1"/>
    <col min="11018" max="11018" width="12.28515625" bestFit="1" customWidth="1"/>
    <col min="11266" max="11266" width="10.7109375" customWidth="1"/>
    <col min="11267" max="11267" width="18.28515625" customWidth="1"/>
    <col min="11268" max="11268" width="19.42578125" customWidth="1"/>
    <col min="11269" max="11269" width="16.5703125" customWidth="1"/>
    <col min="11270" max="11270" width="22.85546875" customWidth="1"/>
    <col min="11271" max="11271" width="4.140625" bestFit="1" customWidth="1"/>
    <col min="11272" max="11272" width="11.28515625" customWidth="1"/>
    <col min="11273" max="11273" width="12.28515625" customWidth="1"/>
    <col min="11274" max="11274" width="12.28515625" bestFit="1" customWidth="1"/>
    <col min="11522" max="11522" width="10.7109375" customWidth="1"/>
    <col min="11523" max="11523" width="18.28515625" customWidth="1"/>
    <col min="11524" max="11524" width="19.42578125" customWidth="1"/>
    <col min="11525" max="11525" width="16.5703125" customWidth="1"/>
    <col min="11526" max="11526" width="22.85546875" customWidth="1"/>
    <col min="11527" max="11527" width="4.140625" bestFit="1" customWidth="1"/>
    <col min="11528" max="11528" width="11.28515625" customWidth="1"/>
    <col min="11529" max="11529" width="12.28515625" customWidth="1"/>
    <col min="11530" max="11530" width="12.28515625" bestFit="1" customWidth="1"/>
    <col min="11778" max="11778" width="10.7109375" customWidth="1"/>
    <col min="11779" max="11779" width="18.28515625" customWidth="1"/>
    <col min="11780" max="11780" width="19.42578125" customWidth="1"/>
    <col min="11781" max="11781" width="16.5703125" customWidth="1"/>
    <col min="11782" max="11782" width="22.85546875" customWidth="1"/>
    <col min="11783" max="11783" width="4.140625" bestFit="1" customWidth="1"/>
    <col min="11784" max="11784" width="11.28515625" customWidth="1"/>
    <col min="11785" max="11785" width="12.28515625" customWidth="1"/>
    <col min="11786" max="11786" width="12.28515625" bestFit="1" customWidth="1"/>
    <col min="12034" max="12034" width="10.7109375" customWidth="1"/>
    <col min="12035" max="12035" width="18.28515625" customWidth="1"/>
    <col min="12036" max="12036" width="19.42578125" customWidth="1"/>
    <col min="12037" max="12037" width="16.5703125" customWidth="1"/>
    <col min="12038" max="12038" width="22.85546875" customWidth="1"/>
    <col min="12039" max="12039" width="4.140625" bestFit="1" customWidth="1"/>
    <col min="12040" max="12040" width="11.28515625" customWidth="1"/>
    <col min="12041" max="12041" width="12.28515625" customWidth="1"/>
    <col min="12042" max="12042" width="12.28515625" bestFit="1" customWidth="1"/>
    <col min="12290" max="12290" width="10.7109375" customWidth="1"/>
    <col min="12291" max="12291" width="18.28515625" customWidth="1"/>
    <col min="12292" max="12292" width="19.42578125" customWidth="1"/>
    <col min="12293" max="12293" width="16.5703125" customWidth="1"/>
    <col min="12294" max="12294" width="22.85546875" customWidth="1"/>
    <col min="12295" max="12295" width="4.140625" bestFit="1" customWidth="1"/>
    <col min="12296" max="12296" width="11.28515625" customWidth="1"/>
    <col min="12297" max="12297" width="12.28515625" customWidth="1"/>
    <col min="12298" max="12298" width="12.28515625" bestFit="1" customWidth="1"/>
    <col min="12546" max="12546" width="10.7109375" customWidth="1"/>
    <col min="12547" max="12547" width="18.28515625" customWidth="1"/>
    <col min="12548" max="12548" width="19.42578125" customWidth="1"/>
    <col min="12549" max="12549" width="16.5703125" customWidth="1"/>
    <col min="12550" max="12550" width="22.85546875" customWidth="1"/>
    <col min="12551" max="12551" width="4.140625" bestFit="1" customWidth="1"/>
    <col min="12552" max="12552" width="11.28515625" customWidth="1"/>
    <col min="12553" max="12553" width="12.28515625" customWidth="1"/>
    <col min="12554" max="12554" width="12.28515625" bestFit="1" customWidth="1"/>
    <col min="12802" max="12802" width="10.7109375" customWidth="1"/>
    <col min="12803" max="12803" width="18.28515625" customWidth="1"/>
    <col min="12804" max="12804" width="19.42578125" customWidth="1"/>
    <col min="12805" max="12805" width="16.5703125" customWidth="1"/>
    <col min="12806" max="12806" width="22.85546875" customWidth="1"/>
    <col min="12807" max="12807" width="4.140625" bestFit="1" customWidth="1"/>
    <col min="12808" max="12808" width="11.28515625" customWidth="1"/>
    <col min="12809" max="12809" width="12.28515625" customWidth="1"/>
    <col min="12810" max="12810" width="12.28515625" bestFit="1" customWidth="1"/>
    <col min="13058" max="13058" width="10.7109375" customWidth="1"/>
    <col min="13059" max="13059" width="18.28515625" customWidth="1"/>
    <col min="13060" max="13060" width="19.42578125" customWidth="1"/>
    <col min="13061" max="13061" width="16.5703125" customWidth="1"/>
    <col min="13062" max="13062" width="22.85546875" customWidth="1"/>
    <col min="13063" max="13063" width="4.140625" bestFit="1" customWidth="1"/>
    <col min="13064" max="13064" width="11.28515625" customWidth="1"/>
    <col min="13065" max="13065" width="12.28515625" customWidth="1"/>
    <col min="13066" max="13066" width="12.28515625" bestFit="1" customWidth="1"/>
    <col min="13314" max="13314" width="10.7109375" customWidth="1"/>
    <col min="13315" max="13315" width="18.28515625" customWidth="1"/>
    <col min="13316" max="13316" width="19.42578125" customWidth="1"/>
    <col min="13317" max="13317" width="16.5703125" customWidth="1"/>
    <col min="13318" max="13318" width="22.85546875" customWidth="1"/>
    <col min="13319" max="13319" width="4.140625" bestFit="1" customWidth="1"/>
    <col min="13320" max="13320" width="11.28515625" customWidth="1"/>
    <col min="13321" max="13321" width="12.28515625" customWidth="1"/>
    <col min="13322" max="13322" width="12.28515625" bestFit="1" customWidth="1"/>
    <col min="13570" max="13570" width="10.7109375" customWidth="1"/>
    <col min="13571" max="13571" width="18.28515625" customWidth="1"/>
    <col min="13572" max="13572" width="19.42578125" customWidth="1"/>
    <col min="13573" max="13573" width="16.5703125" customWidth="1"/>
    <col min="13574" max="13574" width="22.85546875" customWidth="1"/>
    <col min="13575" max="13575" width="4.140625" bestFit="1" customWidth="1"/>
    <col min="13576" max="13576" width="11.28515625" customWidth="1"/>
    <col min="13577" max="13577" width="12.28515625" customWidth="1"/>
    <col min="13578" max="13578" width="12.28515625" bestFit="1" customWidth="1"/>
    <col min="13826" max="13826" width="10.7109375" customWidth="1"/>
    <col min="13827" max="13827" width="18.28515625" customWidth="1"/>
    <col min="13828" max="13828" width="19.42578125" customWidth="1"/>
    <col min="13829" max="13829" width="16.5703125" customWidth="1"/>
    <col min="13830" max="13830" width="22.85546875" customWidth="1"/>
    <col min="13831" max="13831" width="4.140625" bestFit="1" customWidth="1"/>
    <col min="13832" max="13832" width="11.28515625" customWidth="1"/>
    <col min="13833" max="13833" width="12.28515625" customWidth="1"/>
    <col min="13834" max="13834" width="12.28515625" bestFit="1" customWidth="1"/>
    <col min="14082" max="14082" width="10.7109375" customWidth="1"/>
    <col min="14083" max="14083" width="18.28515625" customWidth="1"/>
    <col min="14084" max="14084" width="19.42578125" customWidth="1"/>
    <col min="14085" max="14085" width="16.5703125" customWidth="1"/>
    <col min="14086" max="14086" width="22.85546875" customWidth="1"/>
    <col min="14087" max="14087" width="4.140625" bestFit="1" customWidth="1"/>
    <col min="14088" max="14088" width="11.28515625" customWidth="1"/>
    <col min="14089" max="14089" width="12.28515625" customWidth="1"/>
    <col min="14090" max="14090" width="12.28515625" bestFit="1" customWidth="1"/>
    <col min="14338" max="14338" width="10.7109375" customWidth="1"/>
    <col min="14339" max="14339" width="18.28515625" customWidth="1"/>
    <col min="14340" max="14340" width="19.42578125" customWidth="1"/>
    <col min="14341" max="14341" width="16.5703125" customWidth="1"/>
    <col min="14342" max="14342" width="22.85546875" customWidth="1"/>
    <col min="14343" max="14343" width="4.140625" bestFit="1" customWidth="1"/>
    <col min="14344" max="14344" width="11.28515625" customWidth="1"/>
    <col min="14345" max="14345" width="12.28515625" customWidth="1"/>
    <col min="14346" max="14346" width="12.28515625" bestFit="1" customWidth="1"/>
    <col min="14594" max="14594" width="10.7109375" customWidth="1"/>
    <col min="14595" max="14595" width="18.28515625" customWidth="1"/>
    <col min="14596" max="14596" width="19.42578125" customWidth="1"/>
    <col min="14597" max="14597" width="16.5703125" customWidth="1"/>
    <col min="14598" max="14598" width="22.85546875" customWidth="1"/>
    <col min="14599" max="14599" width="4.140625" bestFit="1" customWidth="1"/>
    <col min="14600" max="14600" width="11.28515625" customWidth="1"/>
    <col min="14601" max="14601" width="12.28515625" customWidth="1"/>
    <col min="14602" max="14602" width="12.28515625" bestFit="1" customWidth="1"/>
    <col min="14850" max="14850" width="10.7109375" customWidth="1"/>
    <col min="14851" max="14851" width="18.28515625" customWidth="1"/>
    <col min="14852" max="14852" width="19.42578125" customWidth="1"/>
    <col min="14853" max="14853" width="16.5703125" customWidth="1"/>
    <col min="14854" max="14854" width="22.85546875" customWidth="1"/>
    <col min="14855" max="14855" width="4.140625" bestFit="1" customWidth="1"/>
    <col min="14856" max="14856" width="11.28515625" customWidth="1"/>
    <col min="14857" max="14857" width="12.28515625" customWidth="1"/>
    <col min="14858" max="14858" width="12.28515625" bestFit="1" customWidth="1"/>
    <col min="15106" max="15106" width="10.7109375" customWidth="1"/>
    <col min="15107" max="15107" width="18.28515625" customWidth="1"/>
    <col min="15108" max="15108" width="19.42578125" customWidth="1"/>
    <col min="15109" max="15109" width="16.5703125" customWidth="1"/>
    <col min="15110" max="15110" width="22.85546875" customWidth="1"/>
    <col min="15111" max="15111" width="4.140625" bestFit="1" customWidth="1"/>
    <col min="15112" max="15112" width="11.28515625" customWidth="1"/>
    <col min="15113" max="15113" width="12.28515625" customWidth="1"/>
    <col min="15114" max="15114" width="12.28515625" bestFit="1" customWidth="1"/>
    <col min="15362" max="15362" width="10.7109375" customWidth="1"/>
    <col min="15363" max="15363" width="18.28515625" customWidth="1"/>
    <col min="15364" max="15364" width="19.42578125" customWidth="1"/>
    <col min="15365" max="15365" width="16.5703125" customWidth="1"/>
    <col min="15366" max="15366" width="22.85546875" customWidth="1"/>
    <col min="15367" max="15367" width="4.140625" bestFit="1" customWidth="1"/>
    <col min="15368" max="15368" width="11.28515625" customWidth="1"/>
    <col min="15369" max="15369" width="12.28515625" customWidth="1"/>
    <col min="15370" max="15370" width="12.28515625" bestFit="1" customWidth="1"/>
    <col min="15618" max="15618" width="10.7109375" customWidth="1"/>
    <col min="15619" max="15619" width="18.28515625" customWidth="1"/>
    <col min="15620" max="15620" width="19.42578125" customWidth="1"/>
    <col min="15621" max="15621" width="16.5703125" customWidth="1"/>
    <col min="15622" max="15622" width="22.85546875" customWidth="1"/>
    <col min="15623" max="15623" width="4.140625" bestFit="1" customWidth="1"/>
    <col min="15624" max="15624" width="11.28515625" customWidth="1"/>
    <col min="15625" max="15625" width="12.28515625" customWidth="1"/>
    <col min="15626" max="15626" width="12.28515625" bestFit="1" customWidth="1"/>
    <col min="15874" max="15874" width="10.7109375" customWidth="1"/>
    <col min="15875" max="15875" width="18.28515625" customWidth="1"/>
    <col min="15876" max="15876" width="19.42578125" customWidth="1"/>
    <col min="15877" max="15877" width="16.5703125" customWidth="1"/>
    <col min="15878" max="15878" width="22.85546875" customWidth="1"/>
    <col min="15879" max="15879" width="4.140625" bestFit="1" customWidth="1"/>
    <col min="15880" max="15880" width="11.28515625" customWidth="1"/>
    <col min="15881" max="15881" width="12.28515625" customWidth="1"/>
    <col min="15882" max="15882" width="12.28515625" bestFit="1" customWidth="1"/>
    <col min="16130" max="16130" width="10.7109375" customWidth="1"/>
    <col min="16131" max="16131" width="18.28515625" customWidth="1"/>
    <col min="16132" max="16132" width="19.42578125" customWidth="1"/>
    <col min="16133" max="16133" width="16.5703125" customWidth="1"/>
    <col min="16134" max="16134" width="22.85546875" customWidth="1"/>
    <col min="16135" max="16135" width="4.140625" bestFit="1" customWidth="1"/>
    <col min="16136" max="16136" width="11.28515625" customWidth="1"/>
    <col min="16137" max="16137" width="12.28515625" customWidth="1"/>
    <col min="16138" max="16138" width="12.28515625" bestFit="1" customWidth="1"/>
  </cols>
  <sheetData>
    <row r="1" spans="2:12" ht="11.25" customHeight="1" x14ac:dyDescent="0.25">
      <c r="K1" s="65" t="s">
        <v>38</v>
      </c>
      <c r="L1" s="65" t="s">
        <v>40</v>
      </c>
    </row>
    <row r="2" spans="2:12" ht="11.25" customHeight="1" x14ac:dyDescent="0.25">
      <c r="B2" s="1" t="s">
        <v>0</v>
      </c>
      <c r="C2" s="1"/>
      <c r="D2" s="1"/>
      <c r="E2" s="1"/>
      <c r="F2" s="1"/>
      <c r="K2" s="65" t="s">
        <v>39</v>
      </c>
      <c r="L2" s="65" t="s">
        <v>41</v>
      </c>
    </row>
    <row r="3" spans="2:12" ht="11.25" customHeight="1" x14ac:dyDescent="0.25">
      <c r="B3" s="1" t="s">
        <v>65</v>
      </c>
      <c r="C3" s="1"/>
      <c r="D3" s="1"/>
      <c r="E3" s="1"/>
      <c r="F3" s="1"/>
    </row>
    <row r="4" spans="2:12" ht="11.25" customHeight="1" x14ac:dyDescent="0.25">
      <c r="K4" s="65" t="s">
        <v>23</v>
      </c>
    </row>
    <row r="5" spans="2:12" ht="11.25" customHeight="1" x14ac:dyDescent="0.25">
      <c r="B5" s="1" t="s">
        <v>1</v>
      </c>
      <c r="C5" s="1" t="s">
        <v>2</v>
      </c>
      <c r="D5" s="2"/>
      <c r="E5" s="2"/>
      <c r="F5" s="3"/>
      <c r="K5" s="64">
        <v>2</v>
      </c>
      <c r="L5" s="64" t="s">
        <v>36</v>
      </c>
    </row>
    <row r="6" spans="2:12" ht="11.25" customHeight="1" x14ac:dyDescent="0.25">
      <c r="B6" s="1"/>
      <c r="C6" s="2" t="s">
        <v>3</v>
      </c>
      <c r="D6" s="4">
        <v>5700</v>
      </c>
      <c r="E6" s="2" t="s">
        <v>4</v>
      </c>
      <c r="F6" s="1"/>
      <c r="K6" s="64">
        <v>3</v>
      </c>
      <c r="L6" s="64" t="s">
        <v>37</v>
      </c>
    </row>
    <row r="7" spans="2:12" ht="11.25" customHeight="1" x14ac:dyDescent="0.25">
      <c r="B7" s="1"/>
      <c r="C7" s="2" t="s">
        <v>5</v>
      </c>
      <c r="D7" s="4">
        <v>5700</v>
      </c>
      <c r="E7" s="4"/>
      <c r="F7" s="1"/>
    </row>
    <row r="8" spans="2:12" ht="11.25" customHeight="1" x14ac:dyDescent="0.25">
      <c r="B8" s="1"/>
      <c r="C8" s="2" t="s">
        <v>6</v>
      </c>
      <c r="D8" s="4">
        <f>D6-D7</f>
        <v>0</v>
      </c>
      <c r="E8" s="4"/>
      <c r="F8" s="1"/>
    </row>
    <row r="9" spans="2:12" ht="11.25" customHeight="1" x14ac:dyDescent="0.25">
      <c r="B9" s="1"/>
      <c r="C9" s="2" t="s">
        <v>7</v>
      </c>
      <c r="D9" s="5">
        <v>1000000</v>
      </c>
      <c r="E9" s="2"/>
      <c r="F9" s="1"/>
    </row>
    <row r="10" spans="2:12" ht="11.25" customHeight="1" x14ac:dyDescent="0.25">
      <c r="B10" s="1"/>
      <c r="C10" s="2" t="s">
        <v>8</v>
      </c>
      <c r="D10" s="6">
        <f>D13-D11</f>
        <v>353</v>
      </c>
      <c r="E10" s="1"/>
      <c r="F10" s="1"/>
    </row>
    <row r="11" spans="2:12" ht="11.25" customHeight="1" x14ac:dyDescent="0.25">
      <c r="B11" s="1"/>
      <c r="C11" s="2" t="s">
        <v>9</v>
      </c>
      <c r="D11" s="48">
        <v>42730</v>
      </c>
      <c r="E11" s="1"/>
      <c r="F11" s="1"/>
    </row>
    <row r="12" spans="2:12" ht="11.25" customHeight="1" x14ac:dyDescent="0.25">
      <c r="B12" s="1"/>
      <c r="C12" s="2"/>
      <c r="D12" s="7"/>
      <c r="E12" s="2"/>
      <c r="F12" s="1"/>
    </row>
    <row r="13" spans="2:12" ht="11.25" customHeight="1" x14ac:dyDescent="0.25">
      <c r="B13" s="2"/>
      <c r="C13" s="2" t="s">
        <v>10</v>
      </c>
      <c r="D13" s="48">
        <v>43083</v>
      </c>
      <c r="E13" s="1"/>
      <c r="F13" s="2"/>
    </row>
    <row r="14" spans="2:12" ht="11.25" customHeight="1" thickBot="1" x14ac:dyDescent="0.3"/>
    <row r="15" spans="2:12" ht="11.25" customHeight="1" x14ac:dyDescent="0.25">
      <c r="B15" s="9" t="s">
        <v>2</v>
      </c>
      <c r="C15" s="10"/>
      <c r="D15" s="10"/>
      <c r="E15" s="10"/>
      <c r="F15" s="10"/>
      <c r="G15" s="10"/>
      <c r="H15" s="11"/>
      <c r="I15" s="12"/>
      <c r="J15" s="13"/>
    </row>
    <row r="16" spans="2:12" ht="11.25" customHeight="1" x14ac:dyDescent="0.25">
      <c r="B16" s="14" t="s">
        <v>15</v>
      </c>
      <c r="C16" s="18"/>
      <c r="D16" s="19"/>
      <c r="E16" s="19"/>
      <c r="F16" s="19"/>
      <c r="G16" s="19"/>
      <c r="H16" s="21"/>
      <c r="I16" s="20"/>
    </row>
    <row r="17" spans="2:9" ht="11.25" customHeight="1" x14ac:dyDescent="0.25">
      <c r="B17" s="14"/>
      <c r="C17" s="18" t="s">
        <v>11</v>
      </c>
      <c r="D17" s="15"/>
      <c r="E17" s="15" t="s">
        <v>73</v>
      </c>
      <c r="F17" s="15" t="s">
        <v>27</v>
      </c>
      <c r="G17" s="15" t="s">
        <v>12</v>
      </c>
      <c r="H17" s="22">
        <f>D9</f>
        <v>1000000</v>
      </c>
      <c r="I17" s="23"/>
    </row>
    <row r="18" spans="2:9" ht="11.25" customHeight="1" x14ac:dyDescent="0.25">
      <c r="B18" s="14"/>
      <c r="C18" s="18"/>
      <c r="D18" s="15"/>
      <c r="E18" s="15" t="s">
        <v>24</v>
      </c>
      <c r="F18" s="15"/>
      <c r="G18" s="15"/>
      <c r="H18" s="22"/>
      <c r="I18" s="23"/>
    </row>
    <row r="19" spans="2:9" ht="11.25" customHeight="1" x14ac:dyDescent="0.25">
      <c r="B19" s="14"/>
      <c r="C19" s="18"/>
      <c r="D19" s="15"/>
      <c r="E19" s="15"/>
      <c r="F19" s="15"/>
      <c r="G19" s="15"/>
      <c r="H19" s="22"/>
      <c r="I19" s="23"/>
    </row>
    <row r="20" spans="2:9" ht="11.25" customHeight="1" x14ac:dyDescent="0.25">
      <c r="B20" s="14"/>
      <c r="C20" s="18" t="s">
        <v>13</v>
      </c>
      <c r="D20" s="15"/>
      <c r="E20" s="15" t="s">
        <v>74</v>
      </c>
      <c r="F20" s="15" t="s">
        <v>16</v>
      </c>
      <c r="G20" s="15" t="s">
        <v>14</v>
      </c>
      <c r="H20" s="24"/>
      <c r="I20" s="23">
        <f>D9*D7</f>
        <v>5700000000</v>
      </c>
    </row>
    <row r="21" spans="2:9" ht="11.25" customHeight="1" x14ac:dyDescent="0.25">
      <c r="B21" s="14"/>
      <c r="C21" s="18"/>
      <c r="D21" s="15"/>
      <c r="E21" s="15" t="s">
        <v>25</v>
      </c>
      <c r="F21" s="15"/>
      <c r="G21" s="15"/>
      <c r="H21" s="24"/>
      <c r="I21" s="23"/>
    </row>
    <row r="22" spans="2:9" ht="11.25" customHeight="1" x14ac:dyDescent="0.25">
      <c r="B22" s="14"/>
      <c r="C22" s="18"/>
      <c r="D22" s="15"/>
      <c r="E22" s="15"/>
      <c r="F22" s="15"/>
      <c r="G22" s="15"/>
      <c r="H22" s="24"/>
      <c r="I22" s="23"/>
    </row>
    <row r="23" spans="2:9" ht="11.25" customHeight="1" x14ac:dyDescent="0.25">
      <c r="B23" s="14"/>
      <c r="C23" s="18" t="s">
        <v>13</v>
      </c>
      <c r="D23" s="15"/>
      <c r="E23" s="15" t="s">
        <v>75</v>
      </c>
      <c r="F23" s="59" t="s">
        <v>29</v>
      </c>
      <c r="G23" s="15" t="s">
        <v>14</v>
      </c>
      <c r="H23" s="16"/>
      <c r="I23" s="17">
        <f>D9*D8</f>
        <v>0</v>
      </c>
    </row>
    <row r="24" spans="2:9" ht="11.25" customHeight="1" x14ac:dyDescent="0.25">
      <c r="B24" s="14"/>
      <c r="C24" s="18"/>
      <c r="D24" s="15"/>
      <c r="E24" s="15" t="s">
        <v>26</v>
      </c>
      <c r="F24" s="15"/>
      <c r="G24" s="15"/>
      <c r="H24" s="16"/>
      <c r="I24" s="17"/>
    </row>
    <row r="25" spans="2:9" ht="11.25" customHeight="1" x14ac:dyDescent="0.25">
      <c r="B25" s="14"/>
      <c r="C25" s="18"/>
      <c r="D25" s="15"/>
      <c r="E25" s="15" t="s">
        <v>28</v>
      </c>
      <c r="F25" s="15"/>
      <c r="G25" s="15"/>
      <c r="H25" s="16"/>
      <c r="I25" s="17"/>
    </row>
    <row r="26" spans="2:9" ht="11.25" customHeight="1" x14ac:dyDescent="0.25">
      <c r="B26" s="14"/>
      <c r="C26" s="18"/>
      <c r="D26" s="15"/>
      <c r="E26" s="15"/>
      <c r="F26" s="15"/>
      <c r="G26" s="15"/>
      <c r="H26" s="16"/>
      <c r="I26" s="17"/>
    </row>
    <row r="27" spans="2:9" ht="11.25" customHeight="1" x14ac:dyDescent="0.25">
      <c r="B27" s="14"/>
      <c r="C27" s="18" t="s">
        <v>11</v>
      </c>
      <c r="D27" s="15"/>
      <c r="E27" s="15" t="s">
        <v>76</v>
      </c>
      <c r="F27" s="15" t="s">
        <v>66</v>
      </c>
      <c r="G27" s="15" t="s">
        <v>12</v>
      </c>
      <c r="H27" s="22">
        <f>H17</f>
        <v>1000000</v>
      </c>
      <c r="I27" s="17"/>
    </row>
    <row r="28" spans="2:9" ht="11.25" customHeight="1" x14ac:dyDescent="0.25">
      <c r="B28" s="14"/>
      <c r="C28" s="18"/>
      <c r="D28" s="15"/>
      <c r="E28" s="15"/>
      <c r="F28" s="15"/>
      <c r="G28" s="15"/>
      <c r="H28" s="16"/>
      <c r="I28" s="17"/>
    </row>
    <row r="29" spans="2:9" ht="11.25" customHeight="1" x14ac:dyDescent="0.25">
      <c r="B29" s="14"/>
      <c r="C29" s="18" t="s">
        <v>13</v>
      </c>
      <c r="D29" s="15"/>
      <c r="E29" s="15" t="s">
        <v>77</v>
      </c>
      <c r="F29" s="15" t="s">
        <v>66</v>
      </c>
      <c r="G29" s="15" t="s">
        <v>12</v>
      </c>
      <c r="H29" s="16"/>
      <c r="I29" s="121">
        <f>H27</f>
        <v>1000000</v>
      </c>
    </row>
    <row r="30" spans="2:9" ht="11.25" customHeight="1" thickBot="1" x14ac:dyDescent="0.3">
      <c r="B30" s="25"/>
      <c r="C30" s="26"/>
      <c r="D30" s="108"/>
      <c r="E30" s="108"/>
      <c r="F30" s="108"/>
      <c r="G30" s="108"/>
      <c r="H30" s="109"/>
      <c r="I30" s="110"/>
    </row>
    <row r="31" spans="2:9" ht="11.25" customHeight="1" x14ac:dyDescent="0.25"/>
    <row r="32" spans="2:9" ht="11.25" customHeight="1" x14ac:dyDescent="0.25">
      <c r="B32" s="27" t="s">
        <v>52</v>
      </c>
      <c r="C32" s="28"/>
      <c r="D32" s="28"/>
      <c r="E32" s="28" t="s">
        <v>11</v>
      </c>
      <c r="F32" s="29" t="s">
        <v>13</v>
      </c>
    </row>
    <row r="33" spans="2:12" s="47" customFormat="1" ht="11.25" customHeight="1" x14ac:dyDescent="0.25">
      <c r="B33" s="40" t="s">
        <v>22</v>
      </c>
      <c r="C33" s="39"/>
      <c r="D33" s="39"/>
      <c r="E33" s="39"/>
      <c r="F33" s="50"/>
      <c r="G33" s="36"/>
      <c r="K33"/>
      <c r="L33"/>
    </row>
    <row r="34" spans="2:12" ht="11.25" customHeight="1" x14ac:dyDescent="0.25">
      <c r="B34" s="30"/>
      <c r="C34" s="31"/>
      <c r="D34" s="32" t="s">
        <v>17</v>
      </c>
      <c r="E34" s="62" t="str">
        <f>E23</f>
        <v>22P30 194006</v>
      </c>
      <c r="F34" s="63" t="s">
        <v>78</v>
      </c>
    </row>
    <row r="35" spans="2:12" ht="11.25" customHeight="1" x14ac:dyDescent="0.25">
      <c r="B35" s="30"/>
      <c r="C35" s="31"/>
      <c r="D35" s="32"/>
      <c r="E35" s="32"/>
      <c r="F35" s="33"/>
    </row>
    <row r="36" spans="2:12" ht="11.25" customHeight="1" x14ac:dyDescent="0.25">
      <c r="B36" s="30"/>
      <c r="C36" s="31"/>
      <c r="D36" s="32"/>
      <c r="E36" s="32"/>
      <c r="F36" s="33"/>
    </row>
    <row r="37" spans="2:12" ht="11.25" customHeight="1" x14ac:dyDescent="0.25">
      <c r="B37" s="42"/>
      <c r="C37" s="36"/>
      <c r="D37" s="36"/>
      <c r="E37" s="36"/>
      <c r="F37" s="52"/>
      <c r="G37" s="36"/>
      <c r="H37" s="37"/>
      <c r="I37" s="37"/>
    </row>
    <row r="38" spans="2:12" ht="11.25" customHeight="1" x14ac:dyDescent="0.25">
      <c r="B38" s="40" t="s">
        <v>53</v>
      </c>
      <c r="C38" s="39"/>
      <c r="D38" s="39"/>
      <c r="E38" s="114" t="s">
        <v>58</v>
      </c>
      <c r="F38" s="115"/>
      <c r="G38" s="39"/>
      <c r="H38" s="41"/>
      <c r="I38" s="41"/>
      <c r="J38" s="70"/>
    </row>
    <row r="39" spans="2:12" ht="11.25" customHeight="1" x14ac:dyDescent="0.25">
      <c r="B39" s="42" t="s">
        <v>15</v>
      </c>
      <c r="C39" s="36"/>
      <c r="D39" s="43"/>
      <c r="E39" s="43"/>
      <c r="F39" s="43"/>
      <c r="G39" s="43"/>
      <c r="H39" s="66"/>
      <c r="I39" s="66"/>
      <c r="J39" s="33"/>
    </row>
    <row r="40" spans="2:12" ht="11.25" customHeight="1" x14ac:dyDescent="0.25">
      <c r="B40" s="42"/>
      <c r="C40" s="36"/>
      <c r="D40" s="43" t="s">
        <v>11</v>
      </c>
      <c r="E40" s="43" t="s">
        <v>86</v>
      </c>
      <c r="F40" s="43" t="s">
        <v>88</v>
      </c>
      <c r="G40" s="43" t="s">
        <v>14</v>
      </c>
      <c r="H40" s="44">
        <f>J43</f>
        <v>128622874</v>
      </c>
      <c r="I40" s="67"/>
      <c r="J40" s="33"/>
    </row>
    <row r="41" spans="2:12" ht="11.25" customHeight="1" x14ac:dyDescent="0.25">
      <c r="B41" s="42"/>
      <c r="C41" s="36"/>
      <c r="D41" s="43" t="s">
        <v>55</v>
      </c>
      <c r="E41" s="43"/>
      <c r="F41" s="43"/>
      <c r="G41" s="43"/>
      <c r="H41" s="73"/>
      <c r="I41" s="67"/>
      <c r="J41" s="33"/>
    </row>
    <row r="42" spans="2:12" ht="11.25" customHeight="1" x14ac:dyDescent="0.25">
      <c r="B42" s="42"/>
      <c r="C42" s="36"/>
      <c r="D42" s="43"/>
      <c r="E42" s="43"/>
      <c r="F42" s="43"/>
      <c r="G42" s="43"/>
      <c r="H42" s="67"/>
      <c r="I42" s="67"/>
      <c r="J42" s="33"/>
    </row>
    <row r="43" spans="2:12" ht="11.25" customHeight="1" x14ac:dyDescent="0.25">
      <c r="B43" s="42"/>
      <c r="C43" s="36"/>
      <c r="D43" s="43" t="s">
        <v>13</v>
      </c>
      <c r="E43" s="43" t="s">
        <v>79</v>
      </c>
      <c r="F43" s="43" t="s">
        <v>57</v>
      </c>
      <c r="G43" s="43" t="s">
        <v>14</v>
      </c>
      <c r="H43" s="32"/>
      <c r="I43" s="67"/>
      <c r="J43" s="72">
        <v>128622874</v>
      </c>
    </row>
    <row r="44" spans="2:12" ht="11.25" customHeight="1" x14ac:dyDescent="0.25">
      <c r="B44" s="42"/>
      <c r="C44" s="36"/>
      <c r="D44" s="43"/>
      <c r="E44" s="32"/>
      <c r="F44" s="43"/>
      <c r="G44" s="43"/>
      <c r="H44" s="73"/>
      <c r="I44" s="67"/>
      <c r="J44" s="33"/>
    </row>
    <row r="45" spans="2:12" ht="8.25" customHeight="1" x14ac:dyDescent="0.25">
      <c r="B45" s="34"/>
      <c r="C45" s="35"/>
      <c r="D45" s="45"/>
      <c r="E45" s="45"/>
      <c r="F45" s="45"/>
      <c r="G45" s="45"/>
      <c r="H45" s="46"/>
      <c r="I45" s="111"/>
      <c r="J45" s="112"/>
    </row>
    <row r="46" spans="2:12" ht="11.25" customHeight="1" x14ac:dyDescent="0.25">
      <c r="B46" s="40" t="s">
        <v>53</v>
      </c>
      <c r="C46" s="39"/>
      <c r="D46" s="39"/>
      <c r="E46" s="114" t="s">
        <v>59</v>
      </c>
      <c r="F46" s="115"/>
      <c r="G46" s="39"/>
      <c r="H46" s="41"/>
      <c r="I46" s="41"/>
      <c r="J46" s="70"/>
    </row>
    <row r="47" spans="2:12" ht="11.25" customHeight="1" x14ac:dyDescent="0.25">
      <c r="B47" s="42" t="s">
        <v>15</v>
      </c>
      <c r="C47" s="36"/>
      <c r="D47" s="43"/>
      <c r="E47" s="43"/>
      <c r="F47" s="43"/>
      <c r="G47" s="43"/>
      <c r="H47" s="66"/>
      <c r="I47" s="66"/>
      <c r="J47" s="33"/>
    </row>
    <row r="48" spans="2:12" ht="11.25" customHeight="1" x14ac:dyDescent="0.25">
      <c r="B48" s="42"/>
      <c r="C48" s="36"/>
      <c r="D48" s="43" t="s">
        <v>11</v>
      </c>
      <c r="E48" s="43" t="s">
        <v>86</v>
      </c>
      <c r="F48" s="43" t="s">
        <v>88</v>
      </c>
      <c r="G48" s="43" t="s">
        <v>14</v>
      </c>
      <c r="H48" s="44">
        <f>J51</f>
        <v>36554015</v>
      </c>
      <c r="I48" s="67"/>
      <c r="J48" s="33"/>
    </row>
    <row r="49" spans="2:12" ht="11.25" customHeight="1" x14ac:dyDescent="0.25">
      <c r="B49" s="42"/>
      <c r="C49" s="36"/>
      <c r="D49" s="43" t="s">
        <v>61</v>
      </c>
      <c r="E49" s="43"/>
      <c r="F49" s="43"/>
      <c r="G49" s="43"/>
      <c r="H49" s="73"/>
      <c r="I49" s="67"/>
      <c r="J49" s="33"/>
    </row>
    <row r="50" spans="2:12" ht="11.25" customHeight="1" x14ac:dyDescent="0.25">
      <c r="B50" s="42"/>
      <c r="C50" s="36"/>
      <c r="D50" s="43"/>
      <c r="E50" s="43"/>
      <c r="F50" s="43"/>
      <c r="G50" s="43"/>
      <c r="H50" s="67"/>
      <c r="I50" s="67"/>
      <c r="J50" s="33"/>
    </row>
    <row r="51" spans="2:12" ht="11.25" customHeight="1" x14ac:dyDescent="0.25">
      <c r="B51" s="42"/>
      <c r="C51" s="36"/>
      <c r="D51" s="43" t="s">
        <v>13</v>
      </c>
      <c r="E51" s="43" t="s">
        <v>79</v>
      </c>
      <c r="F51" s="43" t="s">
        <v>57</v>
      </c>
      <c r="G51" s="43" t="s">
        <v>14</v>
      </c>
      <c r="H51" s="32"/>
      <c r="I51" s="67"/>
      <c r="J51" s="72">
        <v>36554015</v>
      </c>
    </row>
    <row r="52" spans="2:12" ht="11.25" customHeight="1" x14ac:dyDescent="0.25">
      <c r="B52" s="42"/>
      <c r="C52" s="36"/>
      <c r="D52" s="43"/>
      <c r="E52" s="32"/>
      <c r="F52" s="43"/>
      <c r="G52" s="43"/>
      <c r="H52" s="73"/>
      <c r="I52" s="67"/>
      <c r="J52" s="33"/>
    </row>
    <row r="53" spans="2:12" ht="11.25" customHeight="1" x14ac:dyDescent="0.25">
      <c r="B53" s="34"/>
      <c r="C53" s="35"/>
      <c r="D53" s="45"/>
      <c r="E53" s="45"/>
      <c r="F53" s="45"/>
      <c r="G53" s="45"/>
      <c r="H53" s="46"/>
      <c r="I53" s="111"/>
      <c r="J53" s="112"/>
    </row>
    <row r="54" spans="2:12" ht="11.25" customHeight="1" x14ac:dyDescent="0.25">
      <c r="B54" s="40" t="s">
        <v>53</v>
      </c>
      <c r="C54" s="39"/>
      <c r="D54" s="39"/>
      <c r="E54" s="114" t="s">
        <v>60</v>
      </c>
      <c r="F54" s="115"/>
      <c r="G54" s="39"/>
      <c r="H54" s="41"/>
      <c r="I54" s="41"/>
      <c r="J54" s="70"/>
    </row>
    <row r="55" spans="2:12" ht="11.25" customHeight="1" x14ac:dyDescent="0.25">
      <c r="B55" s="42" t="s">
        <v>15</v>
      </c>
      <c r="C55" s="36"/>
      <c r="D55" s="43"/>
      <c r="E55" s="43"/>
      <c r="F55" s="43"/>
      <c r="G55" s="43"/>
      <c r="H55" s="66"/>
      <c r="I55" s="66"/>
      <c r="J55" s="33"/>
    </row>
    <row r="56" spans="2:12" ht="11.25" customHeight="1" x14ac:dyDescent="0.25">
      <c r="B56" s="42"/>
      <c r="C56" s="36"/>
      <c r="D56" s="43" t="s">
        <v>11</v>
      </c>
      <c r="E56" s="43" t="s">
        <v>79</v>
      </c>
      <c r="F56" s="43" t="s">
        <v>57</v>
      </c>
      <c r="G56" s="43" t="s">
        <v>14</v>
      </c>
      <c r="H56" s="44">
        <f>J59</f>
        <v>92040765</v>
      </c>
      <c r="I56" s="67"/>
      <c r="J56" s="33"/>
      <c r="L56" s="113"/>
    </row>
    <row r="57" spans="2:12" ht="11.25" customHeight="1" x14ac:dyDescent="0.25">
      <c r="B57" s="42"/>
      <c r="C57" s="36"/>
      <c r="D57" s="43" t="s">
        <v>62</v>
      </c>
      <c r="E57" s="43"/>
      <c r="F57" s="43"/>
      <c r="G57" s="43"/>
      <c r="H57" s="73"/>
      <c r="I57" s="67"/>
      <c r="J57" s="33"/>
    </row>
    <row r="58" spans="2:12" ht="11.25" customHeight="1" x14ac:dyDescent="0.25">
      <c r="B58" s="42"/>
      <c r="C58" s="36"/>
      <c r="D58" s="43"/>
      <c r="E58" s="43"/>
      <c r="F58" s="43"/>
      <c r="G58" s="43"/>
      <c r="H58" s="67"/>
      <c r="I58" s="67"/>
      <c r="J58" s="33"/>
    </row>
    <row r="59" spans="2:12" ht="11.25" customHeight="1" x14ac:dyDescent="0.25">
      <c r="B59" s="42"/>
      <c r="C59" s="36"/>
      <c r="D59" s="43" t="s">
        <v>13</v>
      </c>
      <c r="E59" s="43" t="s">
        <v>78</v>
      </c>
      <c r="F59" s="43" t="s">
        <v>87</v>
      </c>
      <c r="G59" s="43" t="s">
        <v>14</v>
      </c>
      <c r="H59" s="32"/>
      <c r="I59" s="67"/>
      <c r="J59" s="72">
        <v>92040765</v>
      </c>
    </row>
    <row r="60" spans="2:12" ht="11.25" customHeight="1" x14ac:dyDescent="0.25">
      <c r="B60" s="42"/>
      <c r="C60" s="36"/>
      <c r="D60" s="43"/>
      <c r="E60" s="32"/>
      <c r="F60" s="43"/>
      <c r="G60" s="43"/>
      <c r="H60" s="73"/>
      <c r="I60" s="67"/>
      <c r="J60" s="33"/>
    </row>
    <row r="61" spans="2:12" ht="11.25" customHeight="1" x14ac:dyDescent="0.25">
      <c r="B61" s="34"/>
      <c r="C61" s="35"/>
      <c r="D61" s="45"/>
      <c r="E61" s="45"/>
      <c r="F61" s="45"/>
      <c r="G61" s="45"/>
      <c r="H61" s="46"/>
      <c r="I61" s="111"/>
      <c r="J61" s="112"/>
    </row>
    <row r="62" spans="2:12" ht="11.25" customHeight="1" x14ac:dyDescent="0.25">
      <c r="B62" s="38"/>
      <c r="C62" s="39"/>
      <c r="D62" s="39"/>
      <c r="E62" s="39"/>
      <c r="F62" s="39"/>
      <c r="G62" s="36"/>
      <c r="H62" s="37"/>
      <c r="I62" s="37"/>
    </row>
    <row r="63" spans="2:12" ht="11.25" customHeight="1" x14ac:dyDescent="0.25">
      <c r="B63" s="40" t="s">
        <v>53</v>
      </c>
      <c r="C63" s="39"/>
      <c r="D63" s="39"/>
      <c r="E63" s="114" t="s">
        <v>63</v>
      </c>
      <c r="F63" s="115"/>
      <c r="G63" s="39"/>
      <c r="H63" s="41"/>
      <c r="I63" s="41"/>
      <c r="J63" s="70"/>
    </row>
    <row r="64" spans="2:12" ht="11.25" customHeight="1" x14ac:dyDescent="0.25">
      <c r="B64" s="42" t="s">
        <v>15</v>
      </c>
      <c r="C64" s="36"/>
      <c r="D64" s="43"/>
      <c r="E64" s="43"/>
      <c r="F64" s="43"/>
      <c r="G64" s="43"/>
      <c r="H64" s="66"/>
      <c r="I64" s="66"/>
      <c r="J64" s="33"/>
    </row>
    <row r="65" spans="2:12" ht="11.25" customHeight="1" x14ac:dyDescent="0.25">
      <c r="B65" s="42"/>
      <c r="C65" s="36"/>
      <c r="D65" s="43" t="s">
        <v>11</v>
      </c>
      <c r="E65" s="43" t="s">
        <v>79</v>
      </c>
      <c r="F65" s="43" t="s">
        <v>57</v>
      </c>
      <c r="G65" s="43" t="s">
        <v>14</v>
      </c>
      <c r="H65" s="44">
        <f>J43+J51-H56</f>
        <v>73136124</v>
      </c>
      <c r="I65" s="67"/>
      <c r="J65" s="33"/>
      <c r="L65" s="113"/>
    </row>
    <row r="66" spans="2:12" ht="11.25" customHeight="1" x14ac:dyDescent="0.25">
      <c r="B66" s="42"/>
      <c r="C66" s="36"/>
      <c r="D66" s="43" t="s">
        <v>64</v>
      </c>
      <c r="E66" s="43"/>
      <c r="F66" s="43"/>
      <c r="G66" s="43"/>
      <c r="H66" s="73"/>
      <c r="I66" s="67"/>
      <c r="J66" s="33"/>
    </row>
    <row r="67" spans="2:12" ht="11.25" customHeight="1" x14ac:dyDescent="0.25">
      <c r="B67" s="42"/>
      <c r="C67" s="36"/>
      <c r="D67" s="43" t="s">
        <v>11</v>
      </c>
      <c r="E67" s="43" t="s">
        <v>80</v>
      </c>
      <c r="F67" s="43" t="s">
        <v>56</v>
      </c>
      <c r="G67" s="43" t="s">
        <v>14</v>
      </c>
      <c r="H67" s="73">
        <f>J70-H65</f>
        <v>6919767</v>
      </c>
      <c r="I67" s="67"/>
      <c r="J67" s="33"/>
    </row>
    <row r="68" spans="2:12" ht="11.25" customHeight="1" x14ac:dyDescent="0.25">
      <c r="B68" s="42"/>
      <c r="C68" s="36"/>
      <c r="D68" s="43"/>
      <c r="E68" s="43"/>
      <c r="F68" s="43"/>
      <c r="G68" s="43"/>
      <c r="H68" s="73"/>
      <c r="I68" s="67"/>
      <c r="J68" s="33"/>
    </row>
    <row r="69" spans="2:12" ht="11.25" customHeight="1" x14ac:dyDescent="0.25">
      <c r="B69" s="42"/>
      <c r="C69" s="36"/>
      <c r="D69" s="43"/>
      <c r="E69" s="43"/>
      <c r="F69" s="43"/>
      <c r="G69" s="43"/>
      <c r="H69" s="67"/>
      <c r="I69" s="67"/>
      <c r="J69" s="33"/>
    </row>
    <row r="70" spans="2:12" ht="11.25" customHeight="1" x14ac:dyDescent="0.25">
      <c r="B70" s="42"/>
      <c r="C70" s="36"/>
      <c r="D70" s="43" t="s">
        <v>13</v>
      </c>
      <c r="E70" s="43" t="s">
        <v>78</v>
      </c>
      <c r="F70" s="43" t="s">
        <v>87</v>
      </c>
      <c r="G70" s="43" t="s">
        <v>14</v>
      </c>
      <c r="H70" s="32"/>
      <c r="I70" s="67"/>
      <c r="J70" s="72">
        <v>80055891</v>
      </c>
    </row>
    <row r="71" spans="2:12" ht="11.25" customHeight="1" x14ac:dyDescent="0.25">
      <c r="B71" s="42"/>
      <c r="C71" s="36"/>
      <c r="D71" s="43"/>
      <c r="E71" s="32"/>
      <c r="F71" s="43"/>
      <c r="G71" s="43"/>
      <c r="H71" s="73"/>
      <c r="I71" s="67"/>
      <c r="J71" s="33"/>
    </row>
    <row r="72" spans="2:12" ht="11.25" customHeight="1" x14ac:dyDescent="0.25">
      <c r="B72" s="34"/>
      <c r="C72" s="35"/>
      <c r="D72" s="45"/>
      <c r="E72" s="45"/>
      <c r="F72" s="45"/>
      <c r="G72" s="45"/>
      <c r="H72" s="46"/>
      <c r="I72" s="111"/>
      <c r="J72" s="112"/>
    </row>
    <row r="73" spans="2:12" ht="11.25" customHeight="1" x14ac:dyDescent="0.25">
      <c r="B73" s="38"/>
      <c r="C73" s="39"/>
      <c r="D73" s="39"/>
      <c r="E73" s="39"/>
      <c r="F73" s="39"/>
      <c r="G73" s="36"/>
      <c r="H73" s="37"/>
      <c r="I73" s="37"/>
    </row>
    <row r="74" spans="2:12" ht="11.25" customHeight="1" x14ac:dyDescent="0.25">
      <c r="B74" s="40" t="s">
        <v>43</v>
      </c>
      <c r="C74" s="39"/>
      <c r="D74" s="39"/>
      <c r="E74" s="68" t="s">
        <v>44</v>
      </c>
      <c r="F74" s="69">
        <v>5600</v>
      </c>
      <c r="G74" s="39"/>
      <c r="H74" s="41"/>
      <c r="I74" s="41"/>
      <c r="J74" s="70"/>
    </row>
    <row r="75" spans="2:12" ht="11.25" customHeight="1" x14ac:dyDescent="0.25">
      <c r="B75" s="42" t="s">
        <v>15</v>
      </c>
      <c r="C75" s="36"/>
      <c r="D75" s="43"/>
      <c r="E75" s="43"/>
      <c r="F75" s="43"/>
      <c r="G75" s="43"/>
      <c r="H75" s="66"/>
      <c r="I75" s="66"/>
      <c r="J75" s="33"/>
    </row>
    <row r="76" spans="2:12" ht="11.25" customHeight="1" x14ac:dyDescent="0.25">
      <c r="B76" s="42"/>
      <c r="C76" s="36"/>
      <c r="D76" s="43" t="s">
        <v>13</v>
      </c>
      <c r="E76" s="43" t="str">
        <f>E17</f>
        <v xml:space="preserve">14P30 353TD </v>
      </c>
      <c r="F76" s="43" t="str">
        <f>F17</f>
        <v>Compra Futura M/E</v>
      </c>
      <c r="G76" s="43" t="s">
        <v>12</v>
      </c>
      <c r="H76" s="67"/>
      <c r="I76" s="67">
        <f>D9</f>
        <v>1000000</v>
      </c>
      <c r="J76" s="71">
        <f>I76*F74</f>
        <v>5600000000</v>
      </c>
    </row>
    <row r="77" spans="2:12" ht="11.25" customHeight="1" x14ac:dyDescent="0.25">
      <c r="B77" s="42"/>
      <c r="C77" s="36"/>
      <c r="D77" s="43" t="s">
        <v>33</v>
      </c>
      <c r="E77" s="43"/>
      <c r="F77" s="43"/>
      <c r="G77" s="43"/>
      <c r="H77" s="67"/>
      <c r="I77" s="67"/>
      <c r="J77" s="33"/>
    </row>
    <row r="78" spans="2:12" ht="11.25" customHeight="1" x14ac:dyDescent="0.25">
      <c r="B78" s="42"/>
      <c r="C78" s="36"/>
      <c r="D78" s="43"/>
      <c r="E78" s="43"/>
      <c r="F78" s="43"/>
      <c r="G78" s="43"/>
      <c r="H78" s="67"/>
      <c r="I78" s="67"/>
      <c r="J78" s="33"/>
    </row>
    <row r="79" spans="2:12" ht="11.25" customHeight="1" x14ac:dyDescent="0.25">
      <c r="B79" s="42"/>
      <c r="C79" s="36"/>
      <c r="D79" s="43" t="s">
        <v>13</v>
      </c>
      <c r="E79" s="43" t="s">
        <v>81</v>
      </c>
      <c r="F79" s="43" t="s">
        <v>54</v>
      </c>
      <c r="G79" s="43" t="s">
        <v>14</v>
      </c>
      <c r="H79" s="32"/>
      <c r="I79" s="67"/>
      <c r="J79" s="72">
        <f>H82-(I76*F74)</f>
        <v>100000000</v>
      </c>
    </row>
    <row r="80" spans="2:12" ht="11.25" customHeight="1" x14ac:dyDescent="0.25">
      <c r="B80" s="42"/>
      <c r="C80" s="36"/>
      <c r="D80" s="135" t="s">
        <v>45</v>
      </c>
      <c r="E80" s="137"/>
      <c r="F80" s="135"/>
      <c r="G80" s="43"/>
      <c r="H80" s="73"/>
      <c r="I80" s="67"/>
      <c r="J80" s="33"/>
    </row>
    <row r="81" spans="2:10" ht="11.25" customHeight="1" x14ac:dyDescent="0.25">
      <c r="B81" s="42"/>
      <c r="C81" s="36"/>
      <c r="D81" s="43"/>
      <c r="E81" s="43"/>
      <c r="F81" s="43"/>
      <c r="G81" s="43"/>
      <c r="H81" s="73"/>
      <c r="I81" s="67"/>
      <c r="J81" s="33"/>
    </row>
    <row r="82" spans="2:10" ht="11.25" customHeight="1" x14ac:dyDescent="0.25">
      <c r="B82" s="42"/>
      <c r="C82" s="36"/>
      <c r="D82" s="43" t="s">
        <v>11</v>
      </c>
      <c r="E82" s="43" t="str">
        <f>E20</f>
        <v>22P30 190TD</v>
      </c>
      <c r="F82" s="43" t="str">
        <f>F20</f>
        <v>Acreedores x Operaciones de Compra Futura</v>
      </c>
      <c r="G82" s="43" t="s">
        <v>14</v>
      </c>
      <c r="H82" s="74">
        <f>D9*D7</f>
        <v>5700000000</v>
      </c>
      <c r="I82" s="73"/>
      <c r="J82" s="33"/>
    </row>
    <row r="83" spans="2:10" ht="11.25" customHeight="1" x14ac:dyDescent="0.25">
      <c r="B83" s="34"/>
      <c r="C83" s="35"/>
      <c r="D83" s="45" t="s">
        <v>32</v>
      </c>
      <c r="E83" s="45"/>
      <c r="F83" s="45"/>
      <c r="G83" s="45"/>
      <c r="H83" s="46"/>
      <c r="I83" s="75"/>
      <c r="J83" s="76"/>
    </row>
    <row r="84" spans="2:10" ht="11.25" customHeight="1" x14ac:dyDescent="0.25">
      <c r="I84" s="117"/>
    </row>
    <row r="85" spans="2:10" ht="11.25" customHeight="1" x14ac:dyDescent="0.25">
      <c r="I85" s="117"/>
    </row>
    <row r="86" spans="2:10" ht="11.25" customHeight="1" x14ac:dyDescent="0.25">
      <c r="B86" s="40" t="s">
        <v>43</v>
      </c>
      <c r="C86" s="39"/>
      <c r="D86" s="39"/>
      <c r="E86" s="68" t="s">
        <v>44</v>
      </c>
      <c r="F86" s="69">
        <v>5800</v>
      </c>
      <c r="G86" s="39"/>
      <c r="H86" s="41"/>
      <c r="I86" s="118"/>
      <c r="J86" s="70"/>
    </row>
    <row r="87" spans="2:10" ht="11.25" customHeight="1" x14ac:dyDescent="0.25">
      <c r="B87" s="42" t="s">
        <v>15</v>
      </c>
      <c r="C87" s="36"/>
      <c r="D87" s="43"/>
      <c r="E87" s="43"/>
      <c r="F87" s="43"/>
      <c r="G87" s="43"/>
      <c r="H87" s="66"/>
      <c r="I87" s="66"/>
      <c r="J87" s="33"/>
    </row>
    <row r="88" spans="2:10" ht="11.25" customHeight="1" x14ac:dyDescent="0.25">
      <c r="B88" s="42"/>
      <c r="C88" s="36"/>
      <c r="D88" s="43" t="s">
        <v>13</v>
      </c>
      <c r="E88" s="43" t="str">
        <f>E17</f>
        <v xml:space="preserve">14P30 353TD </v>
      </c>
      <c r="F88" s="43" t="str">
        <f>F17</f>
        <v>Compra Futura M/E</v>
      </c>
      <c r="G88" s="43" t="s">
        <v>12</v>
      </c>
      <c r="H88" s="67"/>
      <c r="I88" s="67">
        <f>D9</f>
        <v>1000000</v>
      </c>
      <c r="J88" s="71">
        <f>I88*F86</f>
        <v>5800000000</v>
      </c>
    </row>
    <row r="89" spans="2:10" ht="11.25" customHeight="1" x14ac:dyDescent="0.25">
      <c r="B89" s="42"/>
      <c r="C89" s="36"/>
      <c r="D89" s="43" t="s">
        <v>33</v>
      </c>
      <c r="E89" s="43"/>
      <c r="F89" s="43"/>
      <c r="G89" s="43"/>
      <c r="H89" s="67"/>
      <c r="I89" s="67"/>
      <c r="J89" s="33"/>
    </row>
    <row r="90" spans="2:10" ht="11.25" customHeight="1" x14ac:dyDescent="0.25">
      <c r="B90" s="42"/>
      <c r="C90" s="36"/>
      <c r="D90" s="43"/>
      <c r="E90" s="43"/>
      <c r="F90" s="43"/>
      <c r="G90" s="43"/>
      <c r="H90" s="67"/>
      <c r="I90" s="67"/>
      <c r="J90" s="33"/>
    </row>
    <row r="91" spans="2:10" ht="11.25" customHeight="1" x14ac:dyDescent="0.25">
      <c r="B91" s="42"/>
      <c r="C91" s="36"/>
      <c r="D91" s="43" t="s">
        <v>11</v>
      </c>
      <c r="E91" s="43" t="s">
        <v>81</v>
      </c>
      <c r="F91" s="43" t="s">
        <v>54</v>
      </c>
      <c r="G91" s="43" t="s">
        <v>14</v>
      </c>
      <c r="H91" s="77">
        <f>(I88*F86)-H94</f>
        <v>100000000</v>
      </c>
      <c r="I91" s="67"/>
      <c r="J91" s="33"/>
    </row>
    <row r="92" spans="2:10" ht="11.25" customHeight="1" x14ac:dyDescent="0.25">
      <c r="B92" s="42"/>
      <c r="C92" s="36"/>
      <c r="D92" s="135" t="s">
        <v>46</v>
      </c>
      <c r="E92" s="136"/>
      <c r="F92" s="135"/>
      <c r="G92" s="43"/>
      <c r="H92" s="73"/>
      <c r="I92" s="67"/>
      <c r="J92" s="33"/>
    </row>
    <row r="93" spans="2:10" ht="11.25" customHeight="1" x14ac:dyDescent="0.25">
      <c r="B93" s="42"/>
      <c r="C93" s="36"/>
      <c r="D93" s="43"/>
      <c r="E93" s="43"/>
      <c r="F93" s="43"/>
      <c r="G93" s="43"/>
      <c r="H93" s="73"/>
      <c r="I93" s="67"/>
      <c r="J93" s="33"/>
    </row>
    <row r="94" spans="2:10" ht="11.25" customHeight="1" x14ac:dyDescent="0.25">
      <c r="B94" s="42"/>
      <c r="C94" s="36"/>
      <c r="D94" s="43" t="s">
        <v>11</v>
      </c>
      <c r="E94" s="43" t="str">
        <f>E20</f>
        <v>22P30 190TD</v>
      </c>
      <c r="F94" s="43" t="str">
        <f>F20</f>
        <v>Acreedores x Operaciones de Compra Futura</v>
      </c>
      <c r="G94" s="43" t="s">
        <v>14</v>
      </c>
      <c r="H94" s="74">
        <f>D9*D7</f>
        <v>5700000000</v>
      </c>
      <c r="I94" s="73"/>
      <c r="J94" s="33"/>
    </row>
    <row r="95" spans="2:10" ht="11.25" customHeight="1" x14ac:dyDescent="0.25">
      <c r="B95" s="34"/>
      <c r="C95" s="35"/>
      <c r="D95" s="45" t="s">
        <v>32</v>
      </c>
      <c r="E95" s="45"/>
      <c r="F95" s="45"/>
      <c r="G95" s="45"/>
      <c r="H95" s="46"/>
      <c r="I95" s="75"/>
      <c r="J95" s="76"/>
    </row>
    <row r="96" spans="2:10" ht="11.25" customHeight="1" x14ac:dyDescent="0.25">
      <c r="I96" s="117"/>
    </row>
    <row r="97" spans="2:10" ht="11.25" customHeight="1" x14ac:dyDescent="0.25">
      <c r="B97" s="40" t="s">
        <v>43</v>
      </c>
      <c r="C97" s="39"/>
      <c r="D97" s="39"/>
      <c r="E97" s="68" t="s">
        <v>44</v>
      </c>
      <c r="F97" s="69">
        <v>5700</v>
      </c>
      <c r="G97" s="39"/>
      <c r="H97" s="41"/>
      <c r="I97" s="118"/>
      <c r="J97" s="70"/>
    </row>
    <row r="98" spans="2:10" ht="11.25" customHeight="1" x14ac:dyDescent="0.25">
      <c r="B98" s="42" t="s">
        <v>15</v>
      </c>
      <c r="C98" s="36"/>
      <c r="D98" s="43"/>
      <c r="E98" s="43"/>
      <c r="F98" s="43"/>
      <c r="G98" s="43"/>
      <c r="H98" s="66"/>
      <c r="I98" s="66"/>
      <c r="J98" s="33"/>
    </row>
    <row r="99" spans="2:10" ht="11.25" customHeight="1" x14ac:dyDescent="0.25">
      <c r="B99" s="42"/>
      <c r="C99" s="36"/>
      <c r="D99" s="43" t="s">
        <v>13</v>
      </c>
      <c r="E99" s="43" t="str">
        <f>E17</f>
        <v xml:space="preserve">14P30 353TD </v>
      </c>
      <c r="F99" s="43" t="str">
        <f>F17</f>
        <v>Compra Futura M/E</v>
      </c>
      <c r="G99" s="43" t="s">
        <v>12</v>
      </c>
      <c r="H99" s="67"/>
      <c r="I99" s="67">
        <f>D9</f>
        <v>1000000</v>
      </c>
      <c r="J99" s="71">
        <f>I99*F97</f>
        <v>5700000000</v>
      </c>
    </row>
    <row r="100" spans="2:10" ht="11.25" customHeight="1" x14ac:dyDescent="0.25">
      <c r="B100" s="42"/>
      <c r="C100" s="36"/>
      <c r="D100" s="43" t="s">
        <v>33</v>
      </c>
      <c r="E100" s="43"/>
      <c r="F100" s="43"/>
      <c r="G100" s="43"/>
      <c r="H100" s="67"/>
      <c r="I100" s="67"/>
      <c r="J100" s="33"/>
    </row>
    <row r="101" spans="2:10" ht="11.25" customHeight="1" x14ac:dyDescent="0.25">
      <c r="B101" s="42"/>
      <c r="C101" s="36"/>
      <c r="D101" s="43"/>
      <c r="E101" s="43"/>
      <c r="F101" s="43"/>
      <c r="G101" s="43"/>
      <c r="H101" s="67"/>
      <c r="I101" s="67"/>
      <c r="J101" s="33"/>
    </row>
    <row r="102" spans="2:10" ht="11.25" customHeight="1" x14ac:dyDescent="0.25">
      <c r="B102" s="42"/>
      <c r="C102" s="36"/>
      <c r="D102" s="43" t="s">
        <v>11</v>
      </c>
      <c r="E102" s="43" t="s">
        <v>81</v>
      </c>
      <c r="F102" s="43" t="s">
        <v>54</v>
      </c>
      <c r="G102" s="43" t="s">
        <v>14</v>
      </c>
      <c r="H102" s="77">
        <f>(I99*F97)-H105</f>
        <v>0</v>
      </c>
      <c r="I102" s="67"/>
      <c r="J102" s="33"/>
    </row>
    <row r="103" spans="2:10" ht="11.25" customHeight="1" x14ac:dyDescent="0.25">
      <c r="B103" s="42"/>
      <c r="C103" s="36"/>
      <c r="D103" s="135" t="s">
        <v>47</v>
      </c>
      <c r="E103" s="136"/>
      <c r="F103" s="135"/>
      <c r="G103" s="43"/>
      <c r="H103" s="73"/>
      <c r="I103" s="67"/>
      <c r="J103" s="33"/>
    </row>
    <row r="104" spans="2:10" ht="11.25" customHeight="1" x14ac:dyDescent="0.25">
      <c r="B104" s="42"/>
      <c r="C104" s="36"/>
      <c r="D104" s="43"/>
      <c r="E104" s="43"/>
      <c r="F104" s="43"/>
      <c r="G104" s="43"/>
      <c r="H104" s="73"/>
      <c r="I104" s="67"/>
      <c r="J104" s="33"/>
    </row>
    <row r="105" spans="2:10" ht="11.25" customHeight="1" x14ac:dyDescent="0.25">
      <c r="B105" s="42"/>
      <c r="C105" s="36"/>
      <c r="D105" s="43" t="s">
        <v>11</v>
      </c>
      <c r="E105" s="43" t="str">
        <f>E20</f>
        <v>22P30 190TD</v>
      </c>
      <c r="F105" s="43" t="str">
        <f>F20</f>
        <v>Acreedores x Operaciones de Compra Futura</v>
      </c>
      <c r="G105" s="43" t="s">
        <v>14</v>
      </c>
      <c r="H105" s="74">
        <f>D9*D7</f>
        <v>5700000000</v>
      </c>
      <c r="I105" s="73"/>
      <c r="J105" s="33"/>
    </row>
    <row r="106" spans="2:10" ht="11.25" customHeight="1" x14ac:dyDescent="0.25">
      <c r="B106" s="34"/>
      <c r="C106" s="35"/>
      <c r="D106" s="45" t="s">
        <v>32</v>
      </c>
      <c r="E106" s="45"/>
      <c r="F106" s="45"/>
      <c r="G106" s="45"/>
      <c r="H106" s="46"/>
      <c r="I106" s="75"/>
      <c r="J106" s="76"/>
    </row>
    <row r="107" spans="2:10" ht="11.25" customHeight="1" x14ac:dyDescent="0.25"/>
    <row r="108" spans="2:10" ht="11.25" customHeight="1" x14ac:dyDescent="0.25"/>
    <row r="109" spans="2:10" ht="11.25" customHeight="1" x14ac:dyDescent="0.25">
      <c r="B109" s="78" t="s">
        <v>48</v>
      </c>
      <c r="C109" s="79"/>
      <c r="D109" s="79"/>
      <c r="E109" s="80" t="s">
        <v>44</v>
      </c>
      <c r="F109" s="81">
        <v>5800</v>
      </c>
      <c r="G109" s="79"/>
      <c r="H109" s="82"/>
      <c r="I109" s="82"/>
      <c r="J109" s="83"/>
    </row>
    <row r="110" spans="2:10" ht="11.25" customHeight="1" x14ac:dyDescent="0.25">
      <c r="B110" s="84" t="s">
        <v>15</v>
      </c>
      <c r="C110" s="85"/>
      <c r="D110" s="86"/>
      <c r="E110" s="86"/>
      <c r="F110" s="86"/>
      <c r="G110" s="86"/>
      <c r="H110" s="87"/>
      <c r="I110" s="87"/>
      <c r="J110" s="88"/>
    </row>
    <row r="111" spans="2:10" ht="11.25" customHeight="1" x14ac:dyDescent="0.25">
      <c r="B111" s="84"/>
      <c r="C111" s="85"/>
      <c r="D111" s="86" t="s">
        <v>13</v>
      </c>
      <c r="E111" s="86" t="str">
        <f>E17</f>
        <v xml:space="preserve">14P30 353TD </v>
      </c>
      <c r="F111" s="86" t="str">
        <f>F17</f>
        <v>Compra Futura M/E</v>
      </c>
      <c r="G111" s="86" t="s">
        <v>12</v>
      </c>
      <c r="H111" s="89">
        <f>D9</f>
        <v>1000000</v>
      </c>
      <c r="I111" s="89"/>
      <c r="J111" s="90">
        <f>H111*F109</f>
        <v>5800000000</v>
      </c>
    </row>
    <row r="112" spans="2:10" ht="11.25" customHeight="1" x14ac:dyDescent="0.25">
      <c r="B112" s="84"/>
      <c r="C112" s="85"/>
      <c r="D112" s="86" t="s">
        <v>33</v>
      </c>
      <c r="E112" s="86"/>
      <c r="F112" s="86"/>
      <c r="G112" s="86"/>
      <c r="H112" s="89"/>
      <c r="I112" s="89"/>
      <c r="J112" s="88"/>
    </row>
    <row r="113" spans="2:12" ht="11.25" customHeight="1" x14ac:dyDescent="0.25">
      <c r="B113" s="84"/>
      <c r="C113" s="85"/>
      <c r="D113" s="86"/>
      <c r="E113" s="86"/>
      <c r="F113" s="86"/>
      <c r="G113" s="86"/>
      <c r="H113" s="89"/>
      <c r="I113" s="89"/>
      <c r="J113" s="88"/>
    </row>
    <row r="114" spans="2:12" ht="11.25" customHeight="1" x14ac:dyDescent="0.25">
      <c r="B114" s="84"/>
      <c r="C114" s="85"/>
      <c r="D114" s="86" t="s">
        <v>11</v>
      </c>
      <c r="E114" s="86" t="s">
        <v>49</v>
      </c>
      <c r="F114" s="86"/>
      <c r="G114" s="86" t="s">
        <v>12</v>
      </c>
      <c r="H114" s="89">
        <f>D9</f>
        <v>1000000</v>
      </c>
      <c r="I114" s="92">
        <f>H111*F109</f>
        <v>5800000000</v>
      </c>
      <c r="J114" s="88"/>
    </row>
    <row r="115" spans="2:12" ht="11.25" customHeight="1" x14ac:dyDescent="0.25">
      <c r="B115" s="84"/>
      <c r="C115" s="85"/>
      <c r="D115" s="86"/>
      <c r="E115" s="86"/>
      <c r="F115" s="86"/>
      <c r="G115" s="86"/>
      <c r="H115" s="89"/>
      <c r="I115" s="92"/>
      <c r="J115" s="88"/>
    </row>
    <row r="116" spans="2:12" ht="11.25" customHeight="1" x14ac:dyDescent="0.25">
      <c r="B116" s="84"/>
      <c r="C116" s="85"/>
      <c r="D116" s="86" t="s">
        <v>13</v>
      </c>
      <c r="E116" s="86" t="s">
        <v>50</v>
      </c>
      <c r="F116" s="86"/>
      <c r="G116" s="86" t="s">
        <v>14</v>
      </c>
      <c r="H116" s="89"/>
      <c r="I116" s="89"/>
      <c r="J116" s="90">
        <f>I118</f>
        <v>5700000000</v>
      </c>
    </row>
    <row r="117" spans="2:12" ht="11.25" customHeight="1" x14ac:dyDescent="0.25">
      <c r="B117" s="84"/>
      <c r="C117" s="85"/>
      <c r="D117" s="86"/>
      <c r="E117" s="86"/>
      <c r="F117" s="86"/>
      <c r="G117" s="86"/>
      <c r="H117" s="91"/>
      <c r="I117" s="89"/>
      <c r="J117" s="88"/>
    </row>
    <row r="118" spans="2:12" ht="11.25" customHeight="1" x14ac:dyDescent="0.25">
      <c r="B118" s="84"/>
      <c r="C118" s="85"/>
      <c r="D118" s="86" t="s">
        <v>11</v>
      </c>
      <c r="E118" s="86" t="str">
        <f>E20</f>
        <v>22P30 190TD</v>
      </c>
      <c r="F118" s="86" t="str">
        <f>F20</f>
        <v>Acreedores x Operaciones de Compra Futura</v>
      </c>
      <c r="G118" s="86" t="s">
        <v>14</v>
      </c>
      <c r="H118" s="92"/>
      <c r="I118" s="92">
        <f>I20</f>
        <v>5700000000</v>
      </c>
      <c r="J118" s="88"/>
    </row>
    <row r="119" spans="2:12" ht="11.25" customHeight="1" x14ac:dyDescent="0.25">
      <c r="B119" s="93"/>
      <c r="C119" s="94"/>
      <c r="D119" s="95" t="s">
        <v>32</v>
      </c>
      <c r="E119" s="95"/>
      <c r="F119" s="95"/>
      <c r="G119" s="95"/>
      <c r="H119" s="96"/>
      <c r="I119" s="97"/>
      <c r="J119" s="98"/>
    </row>
    <row r="120" spans="2:12" ht="11.25" customHeight="1" x14ac:dyDescent="0.25"/>
    <row r="121" spans="2:12" ht="11.25" customHeight="1" x14ac:dyDescent="0.25">
      <c r="B121" s="40" t="s">
        <v>67</v>
      </c>
      <c r="C121" s="39"/>
      <c r="D121" s="39"/>
      <c r="E121" s="114" t="s">
        <v>69</v>
      </c>
      <c r="F121" s="115"/>
      <c r="G121" s="39"/>
      <c r="H121" s="41"/>
      <c r="I121" s="41"/>
      <c r="J121" s="70"/>
    </row>
    <row r="122" spans="2:12" ht="11.25" customHeight="1" x14ac:dyDescent="0.25">
      <c r="B122" s="42" t="s">
        <v>68</v>
      </c>
      <c r="C122" s="36"/>
      <c r="D122" s="43"/>
      <c r="E122" s="43"/>
      <c r="F122" s="43"/>
      <c r="G122" s="43"/>
      <c r="H122" s="66"/>
      <c r="I122" s="66"/>
      <c r="J122" s="33"/>
    </row>
    <row r="123" spans="2:12" ht="11.25" customHeight="1" x14ac:dyDescent="0.25">
      <c r="B123" s="42"/>
      <c r="C123" s="36"/>
      <c r="D123" s="43" t="s">
        <v>11</v>
      </c>
      <c r="E123" s="43" t="s">
        <v>86</v>
      </c>
      <c r="F123" s="43" t="s">
        <v>88</v>
      </c>
      <c r="G123" s="43" t="s">
        <v>14</v>
      </c>
      <c r="H123" s="44">
        <f>J125</f>
        <v>6919767</v>
      </c>
      <c r="I123" s="67"/>
      <c r="J123" s="33"/>
      <c r="L123" s="113"/>
    </row>
    <row r="124" spans="2:12" ht="11.25" customHeight="1" x14ac:dyDescent="0.25">
      <c r="B124" s="42"/>
      <c r="C124" s="36"/>
      <c r="D124" s="43"/>
      <c r="E124" s="43"/>
      <c r="F124" s="43"/>
      <c r="G124" s="43"/>
      <c r="H124" s="67"/>
      <c r="I124" s="67"/>
      <c r="J124" s="33"/>
    </row>
    <row r="125" spans="2:12" ht="11.25" customHeight="1" x14ac:dyDescent="0.25">
      <c r="B125" s="42"/>
      <c r="C125" s="36"/>
      <c r="D125" s="43" t="s">
        <v>70</v>
      </c>
      <c r="E125" s="43" t="s">
        <v>80</v>
      </c>
      <c r="F125" s="43" t="s">
        <v>56</v>
      </c>
      <c r="G125" s="43" t="s">
        <v>14</v>
      </c>
      <c r="H125" s="73"/>
      <c r="I125" s="67"/>
      <c r="J125" s="116">
        <f>H67</f>
        <v>6919767</v>
      </c>
    </row>
    <row r="126" spans="2:12" ht="11.25" customHeight="1" x14ac:dyDescent="0.25">
      <c r="B126" s="42"/>
      <c r="C126" s="36"/>
      <c r="D126" s="43"/>
      <c r="E126" s="43"/>
      <c r="F126" s="43"/>
      <c r="G126" s="43"/>
      <c r="H126" s="73"/>
      <c r="I126" s="67"/>
      <c r="J126" s="116"/>
    </row>
    <row r="127" spans="2:12" ht="11.25" customHeight="1" x14ac:dyDescent="0.25">
      <c r="B127" s="42"/>
      <c r="C127" s="36"/>
      <c r="D127" s="43" t="s">
        <v>11</v>
      </c>
      <c r="E127" s="43" t="s">
        <v>77</v>
      </c>
      <c r="F127" s="43" t="s">
        <v>66</v>
      </c>
      <c r="G127" s="43" t="s">
        <v>12</v>
      </c>
      <c r="H127" s="67">
        <f>H27</f>
        <v>1000000</v>
      </c>
      <c r="I127" s="67"/>
      <c r="J127" s="116"/>
    </row>
    <row r="128" spans="2:12" ht="11.25" customHeight="1" x14ac:dyDescent="0.25">
      <c r="B128" s="42"/>
      <c r="C128" s="36"/>
      <c r="D128" s="43"/>
      <c r="E128" s="43"/>
      <c r="F128" s="43"/>
      <c r="G128" s="43"/>
      <c r="H128" s="73"/>
      <c r="I128" s="67"/>
      <c r="J128" s="116"/>
    </row>
    <row r="129" spans="2:10" ht="11.25" customHeight="1" x14ac:dyDescent="0.25">
      <c r="B129" s="42"/>
      <c r="C129" s="36"/>
      <c r="D129" s="43" t="s">
        <v>70</v>
      </c>
      <c r="E129" s="43" t="s">
        <v>76</v>
      </c>
      <c r="F129" s="43" t="s">
        <v>66</v>
      </c>
      <c r="G129" s="43" t="s">
        <v>12</v>
      </c>
      <c r="H129" s="73"/>
      <c r="I129" s="32"/>
      <c r="J129" s="139">
        <f>I29</f>
        <v>1000000</v>
      </c>
    </row>
    <row r="130" spans="2:10" ht="11.25" customHeight="1" x14ac:dyDescent="0.25">
      <c r="B130" s="34"/>
      <c r="C130" s="35"/>
      <c r="D130" s="45"/>
      <c r="E130" s="45"/>
      <c r="F130" s="45"/>
      <c r="G130" s="45"/>
      <c r="H130" s="46"/>
      <c r="I130" s="111"/>
      <c r="J130" s="112"/>
    </row>
    <row r="131" spans="2:10" ht="11.25" customHeight="1" x14ac:dyDescent="0.25"/>
    <row r="132" spans="2:10" ht="11.25" customHeight="1" x14ac:dyDescent="0.25"/>
    <row r="133" spans="2:10" ht="11.25" customHeight="1" x14ac:dyDescent="0.25"/>
    <row r="134" spans="2:10" ht="11.25" customHeight="1" x14ac:dyDescent="0.25"/>
    <row r="135" spans="2:10" ht="11.25" customHeight="1" x14ac:dyDescent="0.25"/>
    <row r="136" spans="2:10" ht="11.25" customHeight="1" x14ac:dyDescent="0.25"/>
    <row r="137" spans="2:10" ht="11.25" customHeight="1" x14ac:dyDescent="0.25"/>
    <row r="138" spans="2:10" ht="11.25" customHeight="1" x14ac:dyDescent="0.25"/>
    <row r="139" spans="2:10" ht="11.25" customHeight="1" x14ac:dyDescent="0.25"/>
    <row r="140" spans="2:10" ht="11.25" customHeight="1" x14ac:dyDescent="0.25"/>
    <row r="141" spans="2:10" ht="11.25" customHeight="1" x14ac:dyDescent="0.25"/>
    <row r="142" spans="2:10" ht="11.25" customHeight="1" x14ac:dyDescent="0.25"/>
    <row r="143" spans="2:10" ht="11.25" customHeight="1" x14ac:dyDescent="0.25"/>
    <row r="144" spans="2:10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</sheetData>
  <pageMargins left="0.17" right="0.17" top="0.3" bottom="0.28000000000000003" header="0.19" footer="0.19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0"/>
  <sheetViews>
    <sheetView workbookViewId="0">
      <selection activeCell="F134" sqref="F134"/>
    </sheetView>
  </sheetViews>
  <sheetFormatPr baseColWidth="10" defaultRowHeight="15" x14ac:dyDescent="0.25"/>
  <cols>
    <col min="1" max="1" width="1.5703125" style="47" customWidth="1"/>
    <col min="2" max="2" width="11.140625" style="47" customWidth="1"/>
    <col min="3" max="3" width="20.140625" style="47" customWidth="1"/>
    <col min="4" max="4" width="12.85546875" style="47" bestFit="1" customWidth="1"/>
    <col min="5" max="5" width="16.5703125" style="47" bestFit="1" customWidth="1"/>
    <col min="6" max="6" width="35.28515625" style="47" bestFit="1" customWidth="1"/>
    <col min="7" max="7" width="4.28515625" style="49" bestFit="1" customWidth="1"/>
    <col min="8" max="8" width="12.28515625" style="49" bestFit="1" customWidth="1"/>
    <col min="9" max="10" width="12.28515625" style="47" bestFit="1" customWidth="1"/>
    <col min="11" max="11" width="2.85546875" bestFit="1" customWidth="1"/>
    <col min="12" max="12" width="38.28515625" bestFit="1" customWidth="1"/>
    <col min="13" max="255" width="11.42578125" style="47"/>
    <col min="256" max="256" width="1.5703125" style="47" customWidth="1"/>
    <col min="257" max="257" width="11.140625" style="47" customWidth="1"/>
    <col min="258" max="258" width="20.140625" style="47" customWidth="1"/>
    <col min="259" max="259" width="12.85546875" style="47" bestFit="1" customWidth="1"/>
    <col min="260" max="260" width="16.5703125" style="47" bestFit="1" customWidth="1"/>
    <col min="261" max="261" width="31.85546875" style="47" customWidth="1"/>
    <col min="262" max="262" width="4.28515625" style="47" bestFit="1" customWidth="1"/>
    <col min="263" max="264" width="12.28515625" style="47" bestFit="1" customWidth="1"/>
    <col min="265" max="265" width="37.140625" style="47" bestFit="1" customWidth="1"/>
    <col min="266" max="266" width="41" style="47" customWidth="1"/>
    <col min="267" max="511" width="11.42578125" style="47"/>
    <col min="512" max="512" width="1.5703125" style="47" customWidth="1"/>
    <col min="513" max="513" width="11.140625" style="47" customWidth="1"/>
    <col min="514" max="514" width="20.140625" style="47" customWidth="1"/>
    <col min="515" max="515" width="12.85546875" style="47" bestFit="1" customWidth="1"/>
    <col min="516" max="516" width="16.5703125" style="47" bestFit="1" customWidth="1"/>
    <col min="517" max="517" width="31.85546875" style="47" customWidth="1"/>
    <col min="518" max="518" width="4.28515625" style="47" bestFit="1" customWidth="1"/>
    <col min="519" max="520" width="12.28515625" style="47" bestFit="1" customWidth="1"/>
    <col min="521" max="521" width="37.140625" style="47" bestFit="1" customWidth="1"/>
    <col min="522" max="522" width="41" style="47" customWidth="1"/>
    <col min="523" max="767" width="11.42578125" style="47"/>
    <col min="768" max="768" width="1.5703125" style="47" customWidth="1"/>
    <col min="769" max="769" width="11.140625" style="47" customWidth="1"/>
    <col min="770" max="770" width="20.140625" style="47" customWidth="1"/>
    <col min="771" max="771" width="12.85546875" style="47" bestFit="1" customWidth="1"/>
    <col min="772" max="772" width="16.5703125" style="47" bestFit="1" customWidth="1"/>
    <col min="773" max="773" width="31.85546875" style="47" customWidth="1"/>
    <col min="774" max="774" width="4.28515625" style="47" bestFit="1" customWidth="1"/>
    <col min="775" max="776" width="12.28515625" style="47" bestFit="1" customWidth="1"/>
    <col min="777" max="777" width="37.140625" style="47" bestFit="1" customWidth="1"/>
    <col min="778" max="778" width="41" style="47" customWidth="1"/>
    <col min="779" max="1023" width="11.42578125" style="47"/>
    <col min="1024" max="1024" width="1.5703125" style="47" customWidth="1"/>
    <col min="1025" max="1025" width="11.140625" style="47" customWidth="1"/>
    <col min="1026" max="1026" width="20.140625" style="47" customWidth="1"/>
    <col min="1027" max="1027" width="12.85546875" style="47" bestFit="1" customWidth="1"/>
    <col min="1028" max="1028" width="16.5703125" style="47" bestFit="1" customWidth="1"/>
    <col min="1029" max="1029" width="31.85546875" style="47" customWidth="1"/>
    <col min="1030" max="1030" width="4.28515625" style="47" bestFit="1" customWidth="1"/>
    <col min="1031" max="1032" width="12.28515625" style="47" bestFit="1" customWidth="1"/>
    <col min="1033" max="1033" width="37.140625" style="47" bestFit="1" customWidth="1"/>
    <col min="1034" max="1034" width="41" style="47" customWidth="1"/>
    <col min="1035" max="1279" width="11.42578125" style="47"/>
    <col min="1280" max="1280" width="1.5703125" style="47" customWidth="1"/>
    <col min="1281" max="1281" width="11.140625" style="47" customWidth="1"/>
    <col min="1282" max="1282" width="20.140625" style="47" customWidth="1"/>
    <col min="1283" max="1283" width="12.85546875" style="47" bestFit="1" customWidth="1"/>
    <col min="1284" max="1284" width="16.5703125" style="47" bestFit="1" customWidth="1"/>
    <col min="1285" max="1285" width="31.85546875" style="47" customWidth="1"/>
    <col min="1286" max="1286" width="4.28515625" style="47" bestFit="1" customWidth="1"/>
    <col min="1287" max="1288" width="12.28515625" style="47" bestFit="1" customWidth="1"/>
    <col min="1289" max="1289" width="37.140625" style="47" bestFit="1" customWidth="1"/>
    <col min="1290" max="1290" width="41" style="47" customWidth="1"/>
    <col min="1291" max="1535" width="11.42578125" style="47"/>
    <col min="1536" max="1536" width="1.5703125" style="47" customWidth="1"/>
    <col min="1537" max="1537" width="11.140625" style="47" customWidth="1"/>
    <col min="1538" max="1538" width="20.140625" style="47" customWidth="1"/>
    <col min="1539" max="1539" width="12.85546875" style="47" bestFit="1" customWidth="1"/>
    <col min="1540" max="1540" width="16.5703125" style="47" bestFit="1" customWidth="1"/>
    <col min="1541" max="1541" width="31.85546875" style="47" customWidth="1"/>
    <col min="1542" max="1542" width="4.28515625" style="47" bestFit="1" customWidth="1"/>
    <col min="1543" max="1544" width="12.28515625" style="47" bestFit="1" customWidth="1"/>
    <col min="1545" max="1545" width="37.140625" style="47" bestFit="1" customWidth="1"/>
    <col min="1546" max="1546" width="41" style="47" customWidth="1"/>
    <col min="1547" max="1791" width="11.42578125" style="47"/>
    <col min="1792" max="1792" width="1.5703125" style="47" customWidth="1"/>
    <col min="1793" max="1793" width="11.140625" style="47" customWidth="1"/>
    <col min="1794" max="1794" width="20.140625" style="47" customWidth="1"/>
    <col min="1795" max="1795" width="12.85546875" style="47" bestFit="1" customWidth="1"/>
    <col min="1796" max="1796" width="16.5703125" style="47" bestFit="1" customWidth="1"/>
    <col min="1797" max="1797" width="31.85546875" style="47" customWidth="1"/>
    <col min="1798" max="1798" width="4.28515625" style="47" bestFit="1" customWidth="1"/>
    <col min="1799" max="1800" width="12.28515625" style="47" bestFit="1" customWidth="1"/>
    <col min="1801" max="1801" width="37.140625" style="47" bestFit="1" customWidth="1"/>
    <col min="1802" max="1802" width="41" style="47" customWidth="1"/>
    <col min="1803" max="2047" width="11.42578125" style="47"/>
    <col min="2048" max="2048" width="1.5703125" style="47" customWidth="1"/>
    <col min="2049" max="2049" width="11.140625" style="47" customWidth="1"/>
    <col min="2050" max="2050" width="20.140625" style="47" customWidth="1"/>
    <col min="2051" max="2051" width="12.85546875" style="47" bestFit="1" customWidth="1"/>
    <col min="2052" max="2052" width="16.5703125" style="47" bestFit="1" customWidth="1"/>
    <col min="2053" max="2053" width="31.85546875" style="47" customWidth="1"/>
    <col min="2054" max="2054" width="4.28515625" style="47" bestFit="1" customWidth="1"/>
    <col min="2055" max="2056" width="12.28515625" style="47" bestFit="1" customWidth="1"/>
    <col min="2057" max="2057" width="37.140625" style="47" bestFit="1" customWidth="1"/>
    <col min="2058" max="2058" width="41" style="47" customWidth="1"/>
    <col min="2059" max="2303" width="11.42578125" style="47"/>
    <col min="2304" max="2304" width="1.5703125" style="47" customWidth="1"/>
    <col min="2305" max="2305" width="11.140625" style="47" customWidth="1"/>
    <col min="2306" max="2306" width="20.140625" style="47" customWidth="1"/>
    <col min="2307" max="2307" width="12.85546875" style="47" bestFit="1" customWidth="1"/>
    <col min="2308" max="2308" width="16.5703125" style="47" bestFit="1" customWidth="1"/>
    <col min="2309" max="2309" width="31.85546875" style="47" customWidth="1"/>
    <col min="2310" max="2310" width="4.28515625" style="47" bestFit="1" customWidth="1"/>
    <col min="2311" max="2312" width="12.28515625" style="47" bestFit="1" customWidth="1"/>
    <col min="2313" max="2313" width="37.140625" style="47" bestFit="1" customWidth="1"/>
    <col min="2314" max="2314" width="41" style="47" customWidth="1"/>
    <col min="2315" max="2559" width="11.42578125" style="47"/>
    <col min="2560" max="2560" width="1.5703125" style="47" customWidth="1"/>
    <col min="2561" max="2561" width="11.140625" style="47" customWidth="1"/>
    <col min="2562" max="2562" width="20.140625" style="47" customWidth="1"/>
    <col min="2563" max="2563" width="12.85546875" style="47" bestFit="1" customWidth="1"/>
    <col min="2564" max="2564" width="16.5703125" style="47" bestFit="1" customWidth="1"/>
    <col min="2565" max="2565" width="31.85546875" style="47" customWidth="1"/>
    <col min="2566" max="2566" width="4.28515625" style="47" bestFit="1" customWidth="1"/>
    <col min="2567" max="2568" width="12.28515625" style="47" bestFit="1" customWidth="1"/>
    <col min="2569" max="2569" width="37.140625" style="47" bestFit="1" customWidth="1"/>
    <col min="2570" max="2570" width="41" style="47" customWidth="1"/>
    <col min="2571" max="2815" width="11.42578125" style="47"/>
    <col min="2816" max="2816" width="1.5703125" style="47" customWidth="1"/>
    <col min="2817" max="2817" width="11.140625" style="47" customWidth="1"/>
    <col min="2818" max="2818" width="20.140625" style="47" customWidth="1"/>
    <col min="2819" max="2819" width="12.85546875" style="47" bestFit="1" customWidth="1"/>
    <col min="2820" max="2820" width="16.5703125" style="47" bestFit="1" customWidth="1"/>
    <col min="2821" max="2821" width="31.85546875" style="47" customWidth="1"/>
    <col min="2822" max="2822" width="4.28515625" style="47" bestFit="1" customWidth="1"/>
    <col min="2823" max="2824" width="12.28515625" style="47" bestFit="1" customWidth="1"/>
    <col min="2825" max="2825" width="37.140625" style="47" bestFit="1" customWidth="1"/>
    <col min="2826" max="2826" width="41" style="47" customWidth="1"/>
    <col min="2827" max="3071" width="11.42578125" style="47"/>
    <col min="3072" max="3072" width="1.5703125" style="47" customWidth="1"/>
    <col min="3073" max="3073" width="11.140625" style="47" customWidth="1"/>
    <col min="3074" max="3074" width="20.140625" style="47" customWidth="1"/>
    <col min="3075" max="3075" width="12.85546875" style="47" bestFit="1" customWidth="1"/>
    <col min="3076" max="3076" width="16.5703125" style="47" bestFit="1" customWidth="1"/>
    <col min="3077" max="3077" width="31.85546875" style="47" customWidth="1"/>
    <col min="3078" max="3078" width="4.28515625" style="47" bestFit="1" customWidth="1"/>
    <col min="3079" max="3080" width="12.28515625" style="47" bestFit="1" customWidth="1"/>
    <col min="3081" max="3081" width="37.140625" style="47" bestFit="1" customWidth="1"/>
    <col min="3082" max="3082" width="41" style="47" customWidth="1"/>
    <col min="3083" max="3327" width="11.42578125" style="47"/>
    <col min="3328" max="3328" width="1.5703125" style="47" customWidth="1"/>
    <col min="3329" max="3329" width="11.140625" style="47" customWidth="1"/>
    <col min="3330" max="3330" width="20.140625" style="47" customWidth="1"/>
    <col min="3331" max="3331" width="12.85546875" style="47" bestFit="1" customWidth="1"/>
    <col min="3332" max="3332" width="16.5703125" style="47" bestFit="1" customWidth="1"/>
    <col min="3333" max="3333" width="31.85546875" style="47" customWidth="1"/>
    <col min="3334" max="3334" width="4.28515625" style="47" bestFit="1" customWidth="1"/>
    <col min="3335" max="3336" width="12.28515625" style="47" bestFit="1" customWidth="1"/>
    <col min="3337" max="3337" width="37.140625" style="47" bestFit="1" customWidth="1"/>
    <col min="3338" max="3338" width="41" style="47" customWidth="1"/>
    <col min="3339" max="3583" width="11.42578125" style="47"/>
    <col min="3584" max="3584" width="1.5703125" style="47" customWidth="1"/>
    <col min="3585" max="3585" width="11.140625" style="47" customWidth="1"/>
    <col min="3586" max="3586" width="20.140625" style="47" customWidth="1"/>
    <col min="3587" max="3587" width="12.85546875" style="47" bestFit="1" customWidth="1"/>
    <col min="3588" max="3588" width="16.5703125" style="47" bestFit="1" customWidth="1"/>
    <col min="3589" max="3589" width="31.85546875" style="47" customWidth="1"/>
    <col min="3590" max="3590" width="4.28515625" style="47" bestFit="1" customWidth="1"/>
    <col min="3591" max="3592" width="12.28515625" style="47" bestFit="1" customWidth="1"/>
    <col min="3593" max="3593" width="37.140625" style="47" bestFit="1" customWidth="1"/>
    <col min="3594" max="3594" width="41" style="47" customWidth="1"/>
    <col min="3595" max="3839" width="11.42578125" style="47"/>
    <col min="3840" max="3840" width="1.5703125" style="47" customWidth="1"/>
    <col min="3841" max="3841" width="11.140625" style="47" customWidth="1"/>
    <col min="3842" max="3842" width="20.140625" style="47" customWidth="1"/>
    <col min="3843" max="3843" width="12.85546875" style="47" bestFit="1" customWidth="1"/>
    <col min="3844" max="3844" width="16.5703125" style="47" bestFit="1" customWidth="1"/>
    <col min="3845" max="3845" width="31.85546875" style="47" customWidth="1"/>
    <col min="3846" max="3846" width="4.28515625" style="47" bestFit="1" customWidth="1"/>
    <col min="3847" max="3848" width="12.28515625" style="47" bestFit="1" customWidth="1"/>
    <col min="3849" max="3849" width="37.140625" style="47" bestFit="1" customWidth="1"/>
    <col min="3850" max="3850" width="41" style="47" customWidth="1"/>
    <col min="3851" max="4095" width="11.42578125" style="47"/>
    <col min="4096" max="4096" width="1.5703125" style="47" customWidth="1"/>
    <col min="4097" max="4097" width="11.140625" style="47" customWidth="1"/>
    <col min="4098" max="4098" width="20.140625" style="47" customWidth="1"/>
    <col min="4099" max="4099" width="12.85546875" style="47" bestFit="1" customWidth="1"/>
    <col min="4100" max="4100" width="16.5703125" style="47" bestFit="1" customWidth="1"/>
    <col min="4101" max="4101" width="31.85546875" style="47" customWidth="1"/>
    <col min="4102" max="4102" width="4.28515625" style="47" bestFit="1" customWidth="1"/>
    <col min="4103" max="4104" width="12.28515625" style="47" bestFit="1" customWidth="1"/>
    <col min="4105" max="4105" width="37.140625" style="47" bestFit="1" customWidth="1"/>
    <col min="4106" max="4106" width="41" style="47" customWidth="1"/>
    <col min="4107" max="4351" width="11.42578125" style="47"/>
    <col min="4352" max="4352" width="1.5703125" style="47" customWidth="1"/>
    <col min="4353" max="4353" width="11.140625" style="47" customWidth="1"/>
    <col min="4354" max="4354" width="20.140625" style="47" customWidth="1"/>
    <col min="4355" max="4355" width="12.85546875" style="47" bestFit="1" customWidth="1"/>
    <col min="4356" max="4356" width="16.5703125" style="47" bestFit="1" customWidth="1"/>
    <col min="4357" max="4357" width="31.85546875" style="47" customWidth="1"/>
    <col min="4358" max="4358" width="4.28515625" style="47" bestFit="1" customWidth="1"/>
    <col min="4359" max="4360" width="12.28515625" style="47" bestFit="1" customWidth="1"/>
    <col min="4361" max="4361" width="37.140625" style="47" bestFit="1" customWidth="1"/>
    <col min="4362" max="4362" width="41" style="47" customWidth="1"/>
    <col min="4363" max="4607" width="11.42578125" style="47"/>
    <col min="4608" max="4608" width="1.5703125" style="47" customWidth="1"/>
    <col min="4609" max="4609" width="11.140625" style="47" customWidth="1"/>
    <col min="4610" max="4610" width="20.140625" style="47" customWidth="1"/>
    <col min="4611" max="4611" width="12.85546875" style="47" bestFit="1" customWidth="1"/>
    <col min="4612" max="4612" width="16.5703125" style="47" bestFit="1" customWidth="1"/>
    <col min="4613" max="4613" width="31.85546875" style="47" customWidth="1"/>
    <col min="4614" max="4614" width="4.28515625" style="47" bestFit="1" customWidth="1"/>
    <col min="4615" max="4616" width="12.28515625" style="47" bestFit="1" customWidth="1"/>
    <col min="4617" max="4617" width="37.140625" style="47" bestFit="1" customWidth="1"/>
    <col min="4618" max="4618" width="41" style="47" customWidth="1"/>
    <col min="4619" max="4863" width="11.42578125" style="47"/>
    <col min="4864" max="4864" width="1.5703125" style="47" customWidth="1"/>
    <col min="4865" max="4865" width="11.140625" style="47" customWidth="1"/>
    <col min="4866" max="4866" width="20.140625" style="47" customWidth="1"/>
    <col min="4867" max="4867" width="12.85546875" style="47" bestFit="1" customWidth="1"/>
    <col min="4868" max="4868" width="16.5703125" style="47" bestFit="1" customWidth="1"/>
    <col min="4869" max="4869" width="31.85546875" style="47" customWidth="1"/>
    <col min="4870" max="4870" width="4.28515625" style="47" bestFit="1" customWidth="1"/>
    <col min="4871" max="4872" width="12.28515625" style="47" bestFit="1" customWidth="1"/>
    <col min="4873" max="4873" width="37.140625" style="47" bestFit="1" customWidth="1"/>
    <col min="4874" max="4874" width="41" style="47" customWidth="1"/>
    <col min="4875" max="5119" width="11.42578125" style="47"/>
    <col min="5120" max="5120" width="1.5703125" style="47" customWidth="1"/>
    <col min="5121" max="5121" width="11.140625" style="47" customWidth="1"/>
    <col min="5122" max="5122" width="20.140625" style="47" customWidth="1"/>
    <col min="5123" max="5123" width="12.85546875" style="47" bestFit="1" customWidth="1"/>
    <col min="5124" max="5124" width="16.5703125" style="47" bestFit="1" customWidth="1"/>
    <col min="5125" max="5125" width="31.85546875" style="47" customWidth="1"/>
    <col min="5126" max="5126" width="4.28515625" style="47" bestFit="1" customWidth="1"/>
    <col min="5127" max="5128" width="12.28515625" style="47" bestFit="1" customWidth="1"/>
    <col min="5129" max="5129" width="37.140625" style="47" bestFit="1" customWidth="1"/>
    <col min="5130" max="5130" width="41" style="47" customWidth="1"/>
    <col min="5131" max="5375" width="11.42578125" style="47"/>
    <col min="5376" max="5376" width="1.5703125" style="47" customWidth="1"/>
    <col min="5377" max="5377" width="11.140625" style="47" customWidth="1"/>
    <col min="5378" max="5378" width="20.140625" style="47" customWidth="1"/>
    <col min="5379" max="5379" width="12.85546875" style="47" bestFit="1" customWidth="1"/>
    <col min="5380" max="5380" width="16.5703125" style="47" bestFit="1" customWidth="1"/>
    <col min="5381" max="5381" width="31.85546875" style="47" customWidth="1"/>
    <col min="5382" max="5382" width="4.28515625" style="47" bestFit="1" customWidth="1"/>
    <col min="5383" max="5384" width="12.28515625" style="47" bestFit="1" customWidth="1"/>
    <col min="5385" max="5385" width="37.140625" style="47" bestFit="1" customWidth="1"/>
    <col min="5386" max="5386" width="41" style="47" customWidth="1"/>
    <col min="5387" max="5631" width="11.42578125" style="47"/>
    <col min="5632" max="5632" width="1.5703125" style="47" customWidth="1"/>
    <col min="5633" max="5633" width="11.140625" style="47" customWidth="1"/>
    <col min="5634" max="5634" width="20.140625" style="47" customWidth="1"/>
    <col min="5635" max="5635" width="12.85546875" style="47" bestFit="1" customWidth="1"/>
    <col min="5636" max="5636" width="16.5703125" style="47" bestFit="1" customWidth="1"/>
    <col min="5637" max="5637" width="31.85546875" style="47" customWidth="1"/>
    <col min="5638" max="5638" width="4.28515625" style="47" bestFit="1" customWidth="1"/>
    <col min="5639" max="5640" width="12.28515625" style="47" bestFit="1" customWidth="1"/>
    <col min="5641" max="5641" width="37.140625" style="47" bestFit="1" customWidth="1"/>
    <col min="5642" max="5642" width="41" style="47" customWidth="1"/>
    <col min="5643" max="5887" width="11.42578125" style="47"/>
    <col min="5888" max="5888" width="1.5703125" style="47" customWidth="1"/>
    <col min="5889" max="5889" width="11.140625" style="47" customWidth="1"/>
    <col min="5890" max="5890" width="20.140625" style="47" customWidth="1"/>
    <col min="5891" max="5891" width="12.85546875" style="47" bestFit="1" customWidth="1"/>
    <col min="5892" max="5892" width="16.5703125" style="47" bestFit="1" customWidth="1"/>
    <col min="5893" max="5893" width="31.85546875" style="47" customWidth="1"/>
    <col min="5894" max="5894" width="4.28515625" style="47" bestFit="1" customWidth="1"/>
    <col min="5895" max="5896" width="12.28515625" style="47" bestFit="1" customWidth="1"/>
    <col min="5897" max="5897" width="37.140625" style="47" bestFit="1" customWidth="1"/>
    <col min="5898" max="5898" width="41" style="47" customWidth="1"/>
    <col min="5899" max="6143" width="11.42578125" style="47"/>
    <col min="6144" max="6144" width="1.5703125" style="47" customWidth="1"/>
    <col min="6145" max="6145" width="11.140625" style="47" customWidth="1"/>
    <col min="6146" max="6146" width="20.140625" style="47" customWidth="1"/>
    <col min="6147" max="6147" width="12.85546875" style="47" bestFit="1" customWidth="1"/>
    <col min="6148" max="6148" width="16.5703125" style="47" bestFit="1" customWidth="1"/>
    <col min="6149" max="6149" width="31.85546875" style="47" customWidth="1"/>
    <col min="6150" max="6150" width="4.28515625" style="47" bestFit="1" customWidth="1"/>
    <col min="6151" max="6152" width="12.28515625" style="47" bestFit="1" customWidth="1"/>
    <col min="6153" max="6153" width="37.140625" style="47" bestFit="1" customWidth="1"/>
    <col min="6154" max="6154" width="41" style="47" customWidth="1"/>
    <col min="6155" max="6399" width="11.42578125" style="47"/>
    <col min="6400" max="6400" width="1.5703125" style="47" customWidth="1"/>
    <col min="6401" max="6401" width="11.140625" style="47" customWidth="1"/>
    <col min="6402" max="6402" width="20.140625" style="47" customWidth="1"/>
    <col min="6403" max="6403" width="12.85546875" style="47" bestFit="1" customWidth="1"/>
    <col min="6404" max="6404" width="16.5703125" style="47" bestFit="1" customWidth="1"/>
    <col min="6405" max="6405" width="31.85546875" style="47" customWidth="1"/>
    <col min="6406" max="6406" width="4.28515625" style="47" bestFit="1" customWidth="1"/>
    <col min="6407" max="6408" width="12.28515625" style="47" bestFit="1" customWidth="1"/>
    <col min="6409" max="6409" width="37.140625" style="47" bestFit="1" customWidth="1"/>
    <col min="6410" max="6410" width="41" style="47" customWidth="1"/>
    <col min="6411" max="6655" width="11.42578125" style="47"/>
    <col min="6656" max="6656" width="1.5703125" style="47" customWidth="1"/>
    <col min="6657" max="6657" width="11.140625" style="47" customWidth="1"/>
    <col min="6658" max="6658" width="20.140625" style="47" customWidth="1"/>
    <col min="6659" max="6659" width="12.85546875" style="47" bestFit="1" customWidth="1"/>
    <col min="6660" max="6660" width="16.5703125" style="47" bestFit="1" customWidth="1"/>
    <col min="6661" max="6661" width="31.85546875" style="47" customWidth="1"/>
    <col min="6662" max="6662" width="4.28515625" style="47" bestFit="1" customWidth="1"/>
    <col min="6663" max="6664" width="12.28515625" style="47" bestFit="1" customWidth="1"/>
    <col min="6665" max="6665" width="37.140625" style="47" bestFit="1" customWidth="1"/>
    <col min="6666" max="6666" width="41" style="47" customWidth="1"/>
    <col min="6667" max="6911" width="11.42578125" style="47"/>
    <col min="6912" max="6912" width="1.5703125" style="47" customWidth="1"/>
    <col min="6913" max="6913" width="11.140625" style="47" customWidth="1"/>
    <col min="6914" max="6914" width="20.140625" style="47" customWidth="1"/>
    <col min="6915" max="6915" width="12.85546875" style="47" bestFit="1" customWidth="1"/>
    <col min="6916" max="6916" width="16.5703125" style="47" bestFit="1" customWidth="1"/>
    <col min="6917" max="6917" width="31.85546875" style="47" customWidth="1"/>
    <col min="6918" max="6918" width="4.28515625" style="47" bestFit="1" customWidth="1"/>
    <col min="6919" max="6920" width="12.28515625" style="47" bestFit="1" customWidth="1"/>
    <col min="6921" max="6921" width="37.140625" style="47" bestFit="1" customWidth="1"/>
    <col min="6922" max="6922" width="41" style="47" customWidth="1"/>
    <col min="6923" max="7167" width="11.42578125" style="47"/>
    <col min="7168" max="7168" width="1.5703125" style="47" customWidth="1"/>
    <col min="7169" max="7169" width="11.140625" style="47" customWidth="1"/>
    <col min="7170" max="7170" width="20.140625" style="47" customWidth="1"/>
    <col min="7171" max="7171" width="12.85546875" style="47" bestFit="1" customWidth="1"/>
    <col min="7172" max="7172" width="16.5703125" style="47" bestFit="1" customWidth="1"/>
    <col min="7173" max="7173" width="31.85546875" style="47" customWidth="1"/>
    <col min="7174" max="7174" width="4.28515625" style="47" bestFit="1" customWidth="1"/>
    <col min="7175" max="7176" width="12.28515625" style="47" bestFit="1" customWidth="1"/>
    <col min="7177" max="7177" width="37.140625" style="47" bestFit="1" customWidth="1"/>
    <col min="7178" max="7178" width="41" style="47" customWidth="1"/>
    <col min="7179" max="7423" width="11.42578125" style="47"/>
    <col min="7424" max="7424" width="1.5703125" style="47" customWidth="1"/>
    <col min="7425" max="7425" width="11.140625" style="47" customWidth="1"/>
    <col min="7426" max="7426" width="20.140625" style="47" customWidth="1"/>
    <col min="7427" max="7427" width="12.85546875" style="47" bestFit="1" customWidth="1"/>
    <col min="7428" max="7428" width="16.5703125" style="47" bestFit="1" customWidth="1"/>
    <col min="7429" max="7429" width="31.85546875" style="47" customWidth="1"/>
    <col min="7430" max="7430" width="4.28515625" style="47" bestFit="1" customWidth="1"/>
    <col min="7431" max="7432" width="12.28515625" style="47" bestFit="1" customWidth="1"/>
    <col min="7433" max="7433" width="37.140625" style="47" bestFit="1" customWidth="1"/>
    <col min="7434" max="7434" width="41" style="47" customWidth="1"/>
    <col min="7435" max="7679" width="11.42578125" style="47"/>
    <col min="7680" max="7680" width="1.5703125" style="47" customWidth="1"/>
    <col min="7681" max="7681" width="11.140625" style="47" customWidth="1"/>
    <col min="7682" max="7682" width="20.140625" style="47" customWidth="1"/>
    <col min="7683" max="7683" width="12.85546875" style="47" bestFit="1" customWidth="1"/>
    <col min="7684" max="7684" width="16.5703125" style="47" bestFit="1" customWidth="1"/>
    <col min="7685" max="7685" width="31.85546875" style="47" customWidth="1"/>
    <col min="7686" max="7686" width="4.28515625" style="47" bestFit="1" customWidth="1"/>
    <col min="7687" max="7688" width="12.28515625" style="47" bestFit="1" customWidth="1"/>
    <col min="7689" max="7689" width="37.140625" style="47" bestFit="1" customWidth="1"/>
    <col min="7690" max="7690" width="41" style="47" customWidth="1"/>
    <col min="7691" max="7935" width="11.42578125" style="47"/>
    <col min="7936" max="7936" width="1.5703125" style="47" customWidth="1"/>
    <col min="7937" max="7937" width="11.140625" style="47" customWidth="1"/>
    <col min="7938" max="7938" width="20.140625" style="47" customWidth="1"/>
    <col min="7939" max="7939" width="12.85546875" style="47" bestFit="1" customWidth="1"/>
    <col min="7940" max="7940" width="16.5703125" style="47" bestFit="1" customWidth="1"/>
    <col min="7941" max="7941" width="31.85546875" style="47" customWidth="1"/>
    <col min="7942" max="7942" width="4.28515625" style="47" bestFit="1" customWidth="1"/>
    <col min="7943" max="7944" width="12.28515625" style="47" bestFit="1" customWidth="1"/>
    <col min="7945" max="7945" width="37.140625" style="47" bestFit="1" customWidth="1"/>
    <col min="7946" max="7946" width="41" style="47" customWidth="1"/>
    <col min="7947" max="8191" width="11.42578125" style="47"/>
    <col min="8192" max="8192" width="1.5703125" style="47" customWidth="1"/>
    <col min="8193" max="8193" width="11.140625" style="47" customWidth="1"/>
    <col min="8194" max="8194" width="20.140625" style="47" customWidth="1"/>
    <col min="8195" max="8195" width="12.85546875" style="47" bestFit="1" customWidth="1"/>
    <col min="8196" max="8196" width="16.5703125" style="47" bestFit="1" customWidth="1"/>
    <col min="8197" max="8197" width="31.85546875" style="47" customWidth="1"/>
    <col min="8198" max="8198" width="4.28515625" style="47" bestFit="1" customWidth="1"/>
    <col min="8199" max="8200" width="12.28515625" style="47" bestFit="1" customWidth="1"/>
    <col min="8201" max="8201" width="37.140625" style="47" bestFit="1" customWidth="1"/>
    <col min="8202" max="8202" width="41" style="47" customWidth="1"/>
    <col min="8203" max="8447" width="11.42578125" style="47"/>
    <col min="8448" max="8448" width="1.5703125" style="47" customWidth="1"/>
    <col min="8449" max="8449" width="11.140625" style="47" customWidth="1"/>
    <col min="8450" max="8450" width="20.140625" style="47" customWidth="1"/>
    <col min="8451" max="8451" width="12.85546875" style="47" bestFit="1" customWidth="1"/>
    <col min="8452" max="8452" width="16.5703125" style="47" bestFit="1" customWidth="1"/>
    <col min="8453" max="8453" width="31.85546875" style="47" customWidth="1"/>
    <col min="8454" max="8454" width="4.28515625" style="47" bestFit="1" customWidth="1"/>
    <col min="8455" max="8456" width="12.28515625" style="47" bestFit="1" customWidth="1"/>
    <col min="8457" max="8457" width="37.140625" style="47" bestFit="1" customWidth="1"/>
    <col min="8458" max="8458" width="41" style="47" customWidth="1"/>
    <col min="8459" max="8703" width="11.42578125" style="47"/>
    <col min="8704" max="8704" width="1.5703125" style="47" customWidth="1"/>
    <col min="8705" max="8705" width="11.140625" style="47" customWidth="1"/>
    <col min="8706" max="8706" width="20.140625" style="47" customWidth="1"/>
    <col min="8707" max="8707" width="12.85546875" style="47" bestFit="1" customWidth="1"/>
    <col min="8708" max="8708" width="16.5703125" style="47" bestFit="1" customWidth="1"/>
    <col min="8709" max="8709" width="31.85546875" style="47" customWidth="1"/>
    <col min="8710" max="8710" width="4.28515625" style="47" bestFit="1" customWidth="1"/>
    <col min="8711" max="8712" width="12.28515625" style="47" bestFit="1" customWidth="1"/>
    <col min="8713" max="8713" width="37.140625" style="47" bestFit="1" customWidth="1"/>
    <col min="8714" max="8714" width="41" style="47" customWidth="1"/>
    <col min="8715" max="8959" width="11.42578125" style="47"/>
    <col min="8960" max="8960" width="1.5703125" style="47" customWidth="1"/>
    <col min="8961" max="8961" width="11.140625" style="47" customWidth="1"/>
    <col min="8962" max="8962" width="20.140625" style="47" customWidth="1"/>
    <col min="8963" max="8963" width="12.85546875" style="47" bestFit="1" customWidth="1"/>
    <col min="8964" max="8964" width="16.5703125" style="47" bestFit="1" customWidth="1"/>
    <col min="8965" max="8965" width="31.85546875" style="47" customWidth="1"/>
    <col min="8966" max="8966" width="4.28515625" style="47" bestFit="1" customWidth="1"/>
    <col min="8967" max="8968" width="12.28515625" style="47" bestFit="1" customWidth="1"/>
    <col min="8969" max="8969" width="37.140625" style="47" bestFit="1" customWidth="1"/>
    <col min="8970" max="8970" width="41" style="47" customWidth="1"/>
    <col min="8971" max="9215" width="11.42578125" style="47"/>
    <col min="9216" max="9216" width="1.5703125" style="47" customWidth="1"/>
    <col min="9217" max="9217" width="11.140625" style="47" customWidth="1"/>
    <col min="9218" max="9218" width="20.140625" style="47" customWidth="1"/>
    <col min="9219" max="9219" width="12.85546875" style="47" bestFit="1" customWidth="1"/>
    <col min="9220" max="9220" width="16.5703125" style="47" bestFit="1" customWidth="1"/>
    <col min="9221" max="9221" width="31.85546875" style="47" customWidth="1"/>
    <col min="9222" max="9222" width="4.28515625" style="47" bestFit="1" customWidth="1"/>
    <col min="9223" max="9224" width="12.28515625" style="47" bestFit="1" customWidth="1"/>
    <col min="9225" max="9225" width="37.140625" style="47" bestFit="1" customWidth="1"/>
    <col min="9226" max="9226" width="41" style="47" customWidth="1"/>
    <col min="9227" max="9471" width="11.42578125" style="47"/>
    <col min="9472" max="9472" width="1.5703125" style="47" customWidth="1"/>
    <col min="9473" max="9473" width="11.140625" style="47" customWidth="1"/>
    <col min="9474" max="9474" width="20.140625" style="47" customWidth="1"/>
    <col min="9475" max="9475" width="12.85546875" style="47" bestFit="1" customWidth="1"/>
    <col min="9476" max="9476" width="16.5703125" style="47" bestFit="1" customWidth="1"/>
    <col min="9477" max="9477" width="31.85546875" style="47" customWidth="1"/>
    <col min="9478" max="9478" width="4.28515625" style="47" bestFit="1" customWidth="1"/>
    <col min="9479" max="9480" width="12.28515625" style="47" bestFit="1" customWidth="1"/>
    <col min="9481" max="9481" width="37.140625" style="47" bestFit="1" customWidth="1"/>
    <col min="9482" max="9482" width="41" style="47" customWidth="1"/>
    <col min="9483" max="9727" width="11.42578125" style="47"/>
    <col min="9728" max="9728" width="1.5703125" style="47" customWidth="1"/>
    <col min="9729" max="9729" width="11.140625" style="47" customWidth="1"/>
    <col min="9730" max="9730" width="20.140625" style="47" customWidth="1"/>
    <col min="9731" max="9731" width="12.85546875" style="47" bestFit="1" customWidth="1"/>
    <col min="9732" max="9732" width="16.5703125" style="47" bestFit="1" customWidth="1"/>
    <col min="9733" max="9733" width="31.85546875" style="47" customWidth="1"/>
    <col min="9734" max="9734" width="4.28515625" style="47" bestFit="1" customWidth="1"/>
    <col min="9735" max="9736" width="12.28515625" style="47" bestFit="1" customWidth="1"/>
    <col min="9737" max="9737" width="37.140625" style="47" bestFit="1" customWidth="1"/>
    <col min="9738" max="9738" width="41" style="47" customWidth="1"/>
    <col min="9739" max="9983" width="11.42578125" style="47"/>
    <col min="9984" max="9984" width="1.5703125" style="47" customWidth="1"/>
    <col min="9985" max="9985" width="11.140625" style="47" customWidth="1"/>
    <col min="9986" max="9986" width="20.140625" style="47" customWidth="1"/>
    <col min="9987" max="9987" width="12.85546875" style="47" bestFit="1" customWidth="1"/>
    <col min="9988" max="9988" width="16.5703125" style="47" bestFit="1" customWidth="1"/>
    <col min="9989" max="9989" width="31.85546875" style="47" customWidth="1"/>
    <col min="9990" max="9990" width="4.28515625" style="47" bestFit="1" customWidth="1"/>
    <col min="9991" max="9992" width="12.28515625" style="47" bestFit="1" customWidth="1"/>
    <col min="9993" max="9993" width="37.140625" style="47" bestFit="1" customWidth="1"/>
    <col min="9994" max="9994" width="41" style="47" customWidth="1"/>
    <col min="9995" max="10239" width="11.42578125" style="47"/>
    <col min="10240" max="10240" width="1.5703125" style="47" customWidth="1"/>
    <col min="10241" max="10241" width="11.140625" style="47" customWidth="1"/>
    <col min="10242" max="10242" width="20.140625" style="47" customWidth="1"/>
    <col min="10243" max="10243" width="12.85546875" style="47" bestFit="1" customWidth="1"/>
    <col min="10244" max="10244" width="16.5703125" style="47" bestFit="1" customWidth="1"/>
    <col min="10245" max="10245" width="31.85546875" style="47" customWidth="1"/>
    <col min="10246" max="10246" width="4.28515625" style="47" bestFit="1" customWidth="1"/>
    <col min="10247" max="10248" width="12.28515625" style="47" bestFit="1" customWidth="1"/>
    <col min="10249" max="10249" width="37.140625" style="47" bestFit="1" customWidth="1"/>
    <col min="10250" max="10250" width="41" style="47" customWidth="1"/>
    <col min="10251" max="10495" width="11.42578125" style="47"/>
    <col min="10496" max="10496" width="1.5703125" style="47" customWidth="1"/>
    <col min="10497" max="10497" width="11.140625" style="47" customWidth="1"/>
    <col min="10498" max="10498" width="20.140625" style="47" customWidth="1"/>
    <col min="10499" max="10499" width="12.85546875" style="47" bestFit="1" customWidth="1"/>
    <col min="10500" max="10500" width="16.5703125" style="47" bestFit="1" customWidth="1"/>
    <col min="10501" max="10501" width="31.85546875" style="47" customWidth="1"/>
    <col min="10502" max="10502" width="4.28515625" style="47" bestFit="1" customWidth="1"/>
    <col min="10503" max="10504" width="12.28515625" style="47" bestFit="1" customWidth="1"/>
    <col min="10505" max="10505" width="37.140625" style="47" bestFit="1" customWidth="1"/>
    <col min="10506" max="10506" width="41" style="47" customWidth="1"/>
    <col min="10507" max="10751" width="11.42578125" style="47"/>
    <col min="10752" max="10752" width="1.5703125" style="47" customWidth="1"/>
    <col min="10753" max="10753" width="11.140625" style="47" customWidth="1"/>
    <col min="10754" max="10754" width="20.140625" style="47" customWidth="1"/>
    <col min="10755" max="10755" width="12.85546875" style="47" bestFit="1" customWidth="1"/>
    <col min="10756" max="10756" width="16.5703125" style="47" bestFit="1" customWidth="1"/>
    <col min="10757" max="10757" width="31.85546875" style="47" customWidth="1"/>
    <col min="10758" max="10758" width="4.28515625" style="47" bestFit="1" customWidth="1"/>
    <col min="10759" max="10760" width="12.28515625" style="47" bestFit="1" customWidth="1"/>
    <col min="10761" max="10761" width="37.140625" style="47" bestFit="1" customWidth="1"/>
    <col min="10762" max="10762" width="41" style="47" customWidth="1"/>
    <col min="10763" max="11007" width="11.42578125" style="47"/>
    <col min="11008" max="11008" width="1.5703125" style="47" customWidth="1"/>
    <col min="11009" max="11009" width="11.140625" style="47" customWidth="1"/>
    <col min="11010" max="11010" width="20.140625" style="47" customWidth="1"/>
    <col min="11011" max="11011" width="12.85546875" style="47" bestFit="1" customWidth="1"/>
    <col min="11012" max="11012" width="16.5703125" style="47" bestFit="1" customWidth="1"/>
    <col min="11013" max="11013" width="31.85546875" style="47" customWidth="1"/>
    <col min="11014" max="11014" width="4.28515625" style="47" bestFit="1" customWidth="1"/>
    <col min="11015" max="11016" width="12.28515625" style="47" bestFit="1" customWidth="1"/>
    <col min="11017" max="11017" width="37.140625" style="47" bestFit="1" customWidth="1"/>
    <col min="11018" max="11018" width="41" style="47" customWidth="1"/>
    <col min="11019" max="11263" width="11.42578125" style="47"/>
    <col min="11264" max="11264" width="1.5703125" style="47" customWidth="1"/>
    <col min="11265" max="11265" width="11.140625" style="47" customWidth="1"/>
    <col min="11266" max="11266" width="20.140625" style="47" customWidth="1"/>
    <col min="11267" max="11267" width="12.85546875" style="47" bestFit="1" customWidth="1"/>
    <col min="11268" max="11268" width="16.5703125" style="47" bestFit="1" customWidth="1"/>
    <col min="11269" max="11269" width="31.85546875" style="47" customWidth="1"/>
    <col min="11270" max="11270" width="4.28515625" style="47" bestFit="1" customWidth="1"/>
    <col min="11271" max="11272" width="12.28515625" style="47" bestFit="1" customWidth="1"/>
    <col min="11273" max="11273" width="37.140625" style="47" bestFit="1" customWidth="1"/>
    <col min="11274" max="11274" width="41" style="47" customWidth="1"/>
    <col min="11275" max="11519" width="11.42578125" style="47"/>
    <col min="11520" max="11520" width="1.5703125" style="47" customWidth="1"/>
    <col min="11521" max="11521" width="11.140625" style="47" customWidth="1"/>
    <col min="11522" max="11522" width="20.140625" style="47" customWidth="1"/>
    <col min="11523" max="11523" width="12.85546875" style="47" bestFit="1" customWidth="1"/>
    <col min="11524" max="11524" width="16.5703125" style="47" bestFit="1" customWidth="1"/>
    <col min="11525" max="11525" width="31.85546875" style="47" customWidth="1"/>
    <col min="11526" max="11526" width="4.28515625" style="47" bestFit="1" customWidth="1"/>
    <col min="11527" max="11528" width="12.28515625" style="47" bestFit="1" customWidth="1"/>
    <col min="11529" max="11529" width="37.140625" style="47" bestFit="1" customWidth="1"/>
    <col min="11530" max="11530" width="41" style="47" customWidth="1"/>
    <col min="11531" max="11775" width="11.42578125" style="47"/>
    <col min="11776" max="11776" width="1.5703125" style="47" customWidth="1"/>
    <col min="11777" max="11777" width="11.140625" style="47" customWidth="1"/>
    <col min="11778" max="11778" width="20.140625" style="47" customWidth="1"/>
    <col min="11779" max="11779" width="12.85546875" style="47" bestFit="1" customWidth="1"/>
    <col min="11780" max="11780" width="16.5703125" style="47" bestFit="1" customWidth="1"/>
    <col min="11781" max="11781" width="31.85546875" style="47" customWidth="1"/>
    <col min="11782" max="11782" width="4.28515625" style="47" bestFit="1" customWidth="1"/>
    <col min="11783" max="11784" width="12.28515625" style="47" bestFit="1" customWidth="1"/>
    <col min="11785" max="11785" width="37.140625" style="47" bestFit="1" customWidth="1"/>
    <col min="11786" max="11786" width="41" style="47" customWidth="1"/>
    <col min="11787" max="12031" width="11.42578125" style="47"/>
    <col min="12032" max="12032" width="1.5703125" style="47" customWidth="1"/>
    <col min="12033" max="12033" width="11.140625" style="47" customWidth="1"/>
    <col min="12034" max="12034" width="20.140625" style="47" customWidth="1"/>
    <col min="12035" max="12035" width="12.85546875" style="47" bestFit="1" customWidth="1"/>
    <col min="12036" max="12036" width="16.5703125" style="47" bestFit="1" customWidth="1"/>
    <col min="12037" max="12037" width="31.85546875" style="47" customWidth="1"/>
    <col min="12038" max="12038" width="4.28515625" style="47" bestFit="1" customWidth="1"/>
    <col min="12039" max="12040" width="12.28515625" style="47" bestFit="1" customWidth="1"/>
    <col min="12041" max="12041" width="37.140625" style="47" bestFit="1" customWidth="1"/>
    <col min="12042" max="12042" width="41" style="47" customWidth="1"/>
    <col min="12043" max="12287" width="11.42578125" style="47"/>
    <col min="12288" max="12288" width="1.5703125" style="47" customWidth="1"/>
    <col min="12289" max="12289" width="11.140625" style="47" customWidth="1"/>
    <col min="12290" max="12290" width="20.140625" style="47" customWidth="1"/>
    <col min="12291" max="12291" width="12.85546875" style="47" bestFit="1" customWidth="1"/>
    <col min="12292" max="12292" width="16.5703125" style="47" bestFit="1" customWidth="1"/>
    <col min="12293" max="12293" width="31.85546875" style="47" customWidth="1"/>
    <col min="12294" max="12294" width="4.28515625" style="47" bestFit="1" customWidth="1"/>
    <col min="12295" max="12296" width="12.28515625" style="47" bestFit="1" customWidth="1"/>
    <col min="12297" max="12297" width="37.140625" style="47" bestFit="1" customWidth="1"/>
    <col min="12298" max="12298" width="41" style="47" customWidth="1"/>
    <col min="12299" max="12543" width="11.42578125" style="47"/>
    <col min="12544" max="12544" width="1.5703125" style="47" customWidth="1"/>
    <col min="12545" max="12545" width="11.140625" style="47" customWidth="1"/>
    <col min="12546" max="12546" width="20.140625" style="47" customWidth="1"/>
    <col min="12547" max="12547" width="12.85546875" style="47" bestFit="1" customWidth="1"/>
    <col min="12548" max="12548" width="16.5703125" style="47" bestFit="1" customWidth="1"/>
    <col min="12549" max="12549" width="31.85546875" style="47" customWidth="1"/>
    <col min="12550" max="12550" width="4.28515625" style="47" bestFit="1" customWidth="1"/>
    <col min="12551" max="12552" width="12.28515625" style="47" bestFit="1" customWidth="1"/>
    <col min="12553" max="12553" width="37.140625" style="47" bestFit="1" customWidth="1"/>
    <col min="12554" max="12554" width="41" style="47" customWidth="1"/>
    <col min="12555" max="12799" width="11.42578125" style="47"/>
    <col min="12800" max="12800" width="1.5703125" style="47" customWidth="1"/>
    <col min="12801" max="12801" width="11.140625" style="47" customWidth="1"/>
    <col min="12802" max="12802" width="20.140625" style="47" customWidth="1"/>
    <col min="12803" max="12803" width="12.85546875" style="47" bestFit="1" customWidth="1"/>
    <col min="12804" max="12804" width="16.5703125" style="47" bestFit="1" customWidth="1"/>
    <col min="12805" max="12805" width="31.85546875" style="47" customWidth="1"/>
    <col min="12806" max="12806" width="4.28515625" style="47" bestFit="1" customWidth="1"/>
    <col min="12807" max="12808" width="12.28515625" style="47" bestFit="1" customWidth="1"/>
    <col min="12809" max="12809" width="37.140625" style="47" bestFit="1" customWidth="1"/>
    <col min="12810" max="12810" width="41" style="47" customWidth="1"/>
    <col min="12811" max="13055" width="11.42578125" style="47"/>
    <col min="13056" max="13056" width="1.5703125" style="47" customWidth="1"/>
    <col min="13057" max="13057" width="11.140625" style="47" customWidth="1"/>
    <col min="13058" max="13058" width="20.140625" style="47" customWidth="1"/>
    <col min="13059" max="13059" width="12.85546875" style="47" bestFit="1" customWidth="1"/>
    <col min="13060" max="13060" width="16.5703125" style="47" bestFit="1" customWidth="1"/>
    <col min="13061" max="13061" width="31.85546875" style="47" customWidth="1"/>
    <col min="13062" max="13062" width="4.28515625" style="47" bestFit="1" customWidth="1"/>
    <col min="13063" max="13064" width="12.28515625" style="47" bestFit="1" customWidth="1"/>
    <col min="13065" max="13065" width="37.140625" style="47" bestFit="1" customWidth="1"/>
    <col min="13066" max="13066" width="41" style="47" customWidth="1"/>
    <col min="13067" max="13311" width="11.42578125" style="47"/>
    <col min="13312" max="13312" width="1.5703125" style="47" customWidth="1"/>
    <col min="13313" max="13313" width="11.140625" style="47" customWidth="1"/>
    <col min="13314" max="13314" width="20.140625" style="47" customWidth="1"/>
    <col min="13315" max="13315" width="12.85546875" style="47" bestFit="1" customWidth="1"/>
    <col min="13316" max="13316" width="16.5703125" style="47" bestFit="1" customWidth="1"/>
    <col min="13317" max="13317" width="31.85546875" style="47" customWidth="1"/>
    <col min="13318" max="13318" width="4.28515625" style="47" bestFit="1" customWidth="1"/>
    <col min="13319" max="13320" width="12.28515625" style="47" bestFit="1" customWidth="1"/>
    <col min="13321" max="13321" width="37.140625" style="47" bestFit="1" customWidth="1"/>
    <col min="13322" max="13322" width="41" style="47" customWidth="1"/>
    <col min="13323" max="13567" width="11.42578125" style="47"/>
    <col min="13568" max="13568" width="1.5703125" style="47" customWidth="1"/>
    <col min="13569" max="13569" width="11.140625" style="47" customWidth="1"/>
    <col min="13570" max="13570" width="20.140625" style="47" customWidth="1"/>
    <col min="13571" max="13571" width="12.85546875" style="47" bestFit="1" customWidth="1"/>
    <col min="13572" max="13572" width="16.5703125" style="47" bestFit="1" customWidth="1"/>
    <col min="13573" max="13573" width="31.85546875" style="47" customWidth="1"/>
    <col min="13574" max="13574" width="4.28515625" style="47" bestFit="1" customWidth="1"/>
    <col min="13575" max="13576" width="12.28515625" style="47" bestFit="1" customWidth="1"/>
    <col min="13577" max="13577" width="37.140625" style="47" bestFit="1" customWidth="1"/>
    <col min="13578" max="13578" width="41" style="47" customWidth="1"/>
    <col min="13579" max="13823" width="11.42578125" style="47"/>
    <col min="13824" max="13824" width="1.5703125" style="47" customWidth="1"/>
    <col min="13825" max="13825" width="11.140625" style="47" customWidth="1"/>
    <col min="13826" max="13826" width="20.140625" style="47" customWidth="1"/>
    <col min="13827" max="13827" width="12.85546875" style="47" bestFit="1" customWidth="1"/>
    <col min="13828" max="13828" width="16.5703125" style="47" bestFit="1" customWidth="1"/>
    <col min="13829" max="13829" width="31.85546875" style="47" customWidth="1"/>
    <col min="13830" max="13830" width="4.28515625" style="47" bestFit="1" customWidth="1"/>
    <col min="13831" max="13832" width="12.28515625" style="47" bestFit="1" customWidth="1"/>
    <col min="13833" max="13833" width="37.140625" style="47" bestFit="1" customWidth="1"/>
    <col min="13834" max="13834" width="41" style="47" customWidth="1"/>
    <col min="13835" max="14079" width="11.42578125" style="47"/>
    <col min="14080" max="14080" width="1.5703125" style="47" customWidth="1"/>
    <col min="14081" max="14081" width="11.140625" style="47" customWidth="1"/>
    <col min="14082" max="14082" width="20.140625" style="47" customWidth="1"/>
    <col min="14083" max="14083" width="12.85546875" style="47" bestFit="1" customWidth="1"/>
    <col min="14084" max="14084" width="16.5703125" style="47" bestFit="1" customWidth="1"/>
    <col min="14085" max="14085" width="31.85546875" style="47" customWidth="1"/>
    <col min="14086" max="14086" width="4.28515625" style="47" bestFit="1" customWidth="1"/>
    <col min="14087" max="14088" width="12.28515625" style="47" bestFit="1" customWidth="1"/>
    <col min="14089" max="14089" width="37.140625" style="47" bestFit="1" customWidth="1"/>
    <col min="14090" max="14090" width="41" style="47" customWidth="1"/>
    <col min="14091" max="14335" width="11.42578125" style="47"/>
    <col min="14336" max="14336" width="1.5703125" style="47" customWidth="1"/>
    <col min="14337" max="14337" width="11.140625" style="47" customWidth="1"/>
    <col min="14338" max="14338" width="20.140625" style="47" customWidth="1"/>
    <col min="14339" max="14339" width="12.85546875" style="47" bestFit="1" customWidth="1"/>
    <col min="14340" max="14340" width="16.5703125" style="47" bestFit="1" customWidth="1"/>
    <col min="14341" max="14341" width="31.85546875" style="47" customWidth="1"/>
    <col min="14342" max="14342" width="4.28515625" style="47" bestFit="1" customWidth="1"/>
    <col min="14343" max="14344" width="12.28515625" style="47" bestFit="1" customWidth="1"/>
    <col min="14345" max="14345" width="37.140625" style="47" bestFit="1" customWidth="1"/>
    <col min="14346" max="14346" width="41" style="47" customWidth="1"/>
    <col min="14347" max="14591" width="11.42578125" style="47"/>
    <col min="14592" max="14592" width="1.5703125" style="47" customWidth="1"/>
    <col min="14593" max="14593" width="11.140625" style="47" customWidth="1"/>
    <col min="14594" max="14594" width="20.140625" style="47" customWidth="1"/>
    <col min="14595" max="14595" width="12.85546875" style="47" bestFit="1" customWidth="1"/>
    <col min="14596" max="14596" width="16.5703125" style="47" bestFit="1" customWidth="1"/>
    <col min="14597" max="14597" width="31.85546875" style="47" customWidth="1"/>
    <col min="14598" max="14598" width="4.28515625" style="47" bestFit="1" customWidth="1"/>
    <col min="14599" max="14600" width="12.28515625" style="47" bestFit="1" customWidth="1"/>
    <col min="14601" max="14601" width="37.140625" style="47" bestFit="1" customWidth="1"/>
    <col min="14602" max="14602" width="41" style="47" customWidth="1"/>
    <col min="14603" max="14847" width="11.42578125" style="47"/>
    <col min="14848" max="14848" width="1.5703125" style="47" customWidth="1"/>
    <col min="14849" max="14849" width="11.140625" style="47" customWidth="1"/>
    <col min="14850" max="14850" width="20.140625" style="47" customWidth="1"/>
    <col min="14851" max="14851" width="12.85546875" style="47" bestFit="1" customWidth="1"/>
    <col min="14852" max="14852" width="16.5703125" style="47" bestFit="1" customWidth="1"/>
    <col min="14853" max="14853" width="31.85546875" style="47" customWidth="1"/>
    <col min="14854" max="14854" width="4.28515625" style="47" bestFit="1" customWidth="1"/>
    <col min="14855" max="14856" width="12.28515625" style="47" bestFit="1" customWidth="1"/>
    <col min="14857" max="14857" width="37.140625" style="47" bestFit="1" customWidth="1"/>
    <col min="14858" max="14858" width="41" style="47" customWidth="1"/>
    <col min="14859" max="15103" width="11.42578125" style="47"/>
    <col min="15104" max="15104" width="1.5703125" style="47" customWidth="1"/>
    <col min="15105" max="15105" width="11.140625" style="47" customWidth="1"/>
    <col min="15106" max="15106" width="20.140625" style="47" customWidth="1"/>
    <col min="15107" max="15107" width="12.85546875" style="47" bestFit="1" customWidth="1"/>
    <col min="15108" max="15108" width="16.5703125" style="47" bestFit="1" customWidth="1"/>
    <col min="15109" max="15109" width="31.85546875" style="47" customWidth="1"/>
    <col min="15110" max="15110" width="4.28515625" style="47" bestFit="1" customWidth="1"/>
    <col min="15111" max="15112" width="12.28515625" style="47" bestFit="1" customWidth="1"/>
    <col min="15113" max="15113" width="37.140625" style="47" bestFit="1" customWidth="1"/>
    <col min="15114" max="15114" width="41" style="47" customWidth="1"/>
    <col min="15115" max="15359" width="11.42578125" style="47"/>
    <col min="15360" max="15360" width="1.5703125" style="47" customWidth="1"/>
    <col min="15361" max="15361" width="11.140625" style="47" customWidth="1"/>
    <col min="15362" max="15362" width="20.140625" style="47" customWidth="1"/>
    <col min="15363" max="15363" width="12.85546875" style="47" bestFit="1" customWidth="1"/>
    <col min="15364" max="15364" width="16.5703125" style="47" bestFit="1" customWidth="1"/>
    <col min="15365" max="15365" width="31.85546875" style="47" customWidth="1"/>
    <col min="15366" max="15366" width="4.28515625" style="47" bestFit="1" customWidth="1"/>
    <col min="15367" max="15368" width="12.28515625" style="47" bestFit="1" customWidth="1"/>
    <col min="15369" max="15369" width="37.140625" style="47" bestFit="1" customWidth="1"/>
    <col min="15370" max="15370" width="41" style="47" customWidth="1"/>
    <col min="15371" max="15615" width="11.42578125" style="47"/>
    <col min="15616" max="15616" width="1.5703125" style="47" customWidth="1"/>
    <col min="15617" max="15617" width="11.140625" style="47" customWidth="1"/>
    <col min="15618" max="15618" width="20.140625" style="47" customWidth="1"/>
    <col min="15619" max="15619" width="12.85546875" style="47" bestFit="1" customWidth="1"/>
    <col min="15620" max="15620" width="16.5703125" style="47" bestFit="1" customWidth="1"/>
    <col min="15621" max="15621" width="31.85546875" style="47" customWidth="1"/>
    <col min="15622" max="15622" width="4.28515625" style="47" bestFit="1" customWidth="1"/>
    <col min="15623" max="15624" width="12.28515625" style="47" bestFit="1" customWidth="1"/>
    <col min="15625" max="15625" width="37.140625" style="47" bestFit="1" customWidth="1"/>
    <col min="15626" max="15626" width="41" style="47" customWidth="1"/>
    <col min="15627" max="15871" width="11.42578125" style="47"/>
    <col min="15872" max="15872" width="1.5703125" style="47" customWidth="1"/>
    <col min="15873" max="15873" width="11.140625" style="47" customWidth="1"/>
    <col min="15874" max="15874" width="20.140625" style="47" customWidth="1"/>
    <col min="15875" max="15875" width="12.85546875" style="47" bestFit="1" customWidth="1"/>
    <col min="15876" max="15876" width="16.5703125" style="47" bestFit="1" customWidth="1"/>
    <col min="15877" max="15877" width="31.85546875" style="47" customWidth="1"/>
    <col min="15878" max="15878" width="4.28515625" style="47" bestFit="1" customWidth="1"/>
    <col min="15879" max="15880" width="12.28515625" style="47" bestFit="1" customWidth="1"/>
    <col min="15881" max="15881" width="37.140625" style="47" bestFit="1" customWidth="1"/>
    <col min="15882" max="15882" width="41" style="47" customWidth="1"/>
    <col min="15883" max="16127" width="11.42578125" style="47"/>
    <col min="16128" max="16128" width="1.5703125" style="47" customWidth="1"/>
    <col min="16129" max="16129" width="11.140625" style="47" customWidth="1"/>
    <col min="16130" max="16130" width="20.140625" style="47" customWidth="1"/>
    <col min="16131" max="16131" width="12.85546875" style="47" bestFit="1" customWidth="1"/>
    <col min="16132" max="16132" width="16.5703125" style="47" bestFit="1" customWidth="1"/>
    <col min="16133" max="16133" width="31.85546875" style="47" customWidth="1"/>
    <col min="16134" max="16134" width="4.28515625" style="47" bestFit="1" customWidth="1"/>
    <col min="16135" max="16136" width="12.28515625" style="47" bestFit="1" customWidth="1"/>
    <col min="16137" max="16137" width="37.140625" style="47" bestFit="1" customWidth="1"/>
    <col min="16138" max="16138" width="41" style="47" customWidth="1"/>
    <col min="16139" max="16384" width="11.42578125" style="47"/>
  </cols>
  <sheetData>
    <row r="1" spans="1:12" ht="11.25" x14ac:dyDescent="0.2">
      <c r="C1" s="48"/>
      <c r="K1" s="65" t="s">
        <v>38</v>
      </c>
      <c r="L1" s="65" t="s">
        <v>40</v>
      </c>
    </row>
    <row r="2" spans="1:12" ht="11.25" x14ac:dyDescent="0.2">
      <c r="A2" s="2"/>
      <c r="B2" s="1" t="s">
        <v>0</v>
      </c>
      <c r="C2" s="1"/>
      <c r="D2" s="1"/>
      <c r="E2" s="1"/>
      <c r="F2" s="1"/>
      <c r="G2" s="1"/>
      <c r="H2" s="1"/>
      <c r="I2" s="8"/>
      <c r="J2" s="2"/>
      <c r="K2" s="65" t="s">
        <v>39</v>
      </c>
      <c r="L2" s="65" t="s">
        <v>41</v>
      </c>
    </row>
    <row r="3" spans="1:12" x14ac:dyDescent="0.25">
      <c r="A3" s="2"/>
      <c r="B3" s="1" t="s">
        <v>51</v>
      </c>
      <c r="C3" s="1"/>
      <c r="D3" s="1"/>
      <c r="E3" s="1"/>
      <c r="F3" s="1"/>
      <c r="G3" s="1"/>
      <c r="H3" s="1"/>
      <c r="I3" s="8"/>
      <c r="J3" s="2"/>
    </row>
    <row r="4" spans="1:12" x14ac:dyDescent="0.25">
      <c r="A4" s="2"/>
      <c r="B4" s="1"/>
      <c r="C4" s="1"/>
      <c r="D4" s="1"/>
      <c r="E4" s="1"/>
      <c r="F4" s="1"/>
      <c r="G4" s="1"/>
      <c r="H4" s="1"/>
      <c r="I4" s="8"/>
      <c r="J4" s="2"/>
      <c r="K4" s="65" t="s">
        <v>23</v>
      </c>
    </row>
    <row r="5" spans="1:12" ht="11.25" x14ac:dyDescent="0.2">
      <c r="A5" s="2"/>
      <c r="B5" s="1" t="s">
        <v>1</v>
      </c>
      <c r="C5" s="1"/>
      <c r="D5" s="1"/>
      <c r="E5" s="1"/>
      <c r="F5" s="1"/>
      <c r="G5" s="1"/>
      <c r="H5" s="1"/>
      <c r="I5" s="8"/>
      <c r="J5" s="2"/>
      <c r="K5" s="64">
        <v>2</v>
      </c>
      <c r="L5" s="64" t="s">
        <v>36</v>
      </c>
    </row>
    <row r="6" spans="1:12" ht="11.25" x14ac:dyDescent="0.2">
      <c r="A6" s="2"/>
      <c r="B6" s="2"/>
      <c r="C6" s="2" t="s">
        <v>3</v>
      </c>
      <c r="D6" s="4">
        <v>5700</v>
      </c>
      <c r="E6" s="138" t="s">
        <v>4</v>
      </c>
      <c r="F6" s="138"/>
      <c r="G6" s="1"/>
      <c r="H6" s="1"/>
      <c r="I6" s="8"/>
      <c r="J6" s="2"/>
      <c r="K6" s="64">
        <v>3</v>
      </c>
      <c r="L6" s="64" t="s">
        <v>37</v>
      </c>
    </row>
    <row r="7" spans="1:12" x14ac:dyDescent="0.25">
      <c r="A7" s="2"/>
      <c r="B7" s="2"/>
      <c r="C7" s="2" t="s">
        <v>5</v>
      </c>
      <c r="D7" s="4">
        <v>5700</v>
      </c>
      <c r="E7" s="4"/>
      <c r="F7" s="1"/>
      <c r="G7" s="1"/>
      <c r="H7" s="1"/>
      <c r="I7" s="8"/>
      <c r="J7" s="2"/>
    </row>
    <row r="8" spans="1:12" x14ac:dyDescent="0.25">
      <c r="A8" s="2"/>
      <c r="B8" s="2"/>
      <c r="C8" s="2" t="s">
        <v>19</v>
      </c>
      <c r="D8" s="4">
        <f>D7-D6</f>
        <v>0</v>
      </c>
      <c r="G8" s="1"/>
      <c r="H8" s="1"/>
      <c r="I8" s="8"/>
      <c r="J8" s="2"/>
    </row>
    <row r="9" spans="1:12" ht="10.5" customHeight="1" x14ac:dyDescent="0.25">
      <c r="A9" s="2"/>
      <c r="B9" s="1"/>
      <c r="C9" s="2" t="s">
        <v>7</v>
      </c>
      <c r="D9" s="5">
        <v>1000000</v>
      </c>
      <c r="G9" s="1"/>
      <c r="H9" s="1"/>
      <c r="I9" s="8"/>
      <c r="J9" s="2"/>
    </row>
    <row r="10" spans="1:12" ht="10.5" customHeight="1" x14ac:dyDescent="0.25">
      <c r="A10" s="2"/>
      <c r="B10" s="1"/>
      <c r="C10" s="2" t="s">
        <v>8</v>
      </c>
      <c r="D10" s="2">
        <f>D13-D11</f>
        <v>353</v>
      </c>
      <c r="G10" s="1"/>
      <c r="H10" s="1"/>
      <c r="I10" s="8"/>
      <c r="J10" s="2"/>
    </row>
    <row r="11" spans="1:12" ht="10.5" customHeight="1" x14ac:dyDescent="0.25">
      <c r="A11" s="2"/>
      <c r="B11" s="1"/>
      <c r="C11" s="2" t="s">
        <v>9</v>
      </c>
      <c r="D11" s="48">
        <v>42730</v>
      </c>
      <c r="G11" s="1"/>
      <c r="H11" s="1"/>
      <c r="I11" s="8"/>
      <c r="J11" s="2"/>
    </row>
    <row r="12" spans="1:12" ht="10.5" customHeight="1" x14ac:dyDescent="0.25">
      <c r="A12" s="2"/>
      <c r="B12" s="2"/>
      <c r="C12" s="2"/>
      <c r="D12" s="7"/>
      <c r="G12" s="1"/>
      <c r="H12" s="1"/>
      <c r="I12" s="8"/>
      <c r="J12" s="2"/>
    </row>
    <row r="13" spans="1:12" ht="10.5" customHeight="1" x14ac:dyDescent="0.25">
      <c r="A13" s="2"/>
      <c r="B13" s="2"/>
      <c r="C13" s="2" t="s">
        <v>10</v>
      </c>
      <c r="D13" s="48">
        <v>43083</v>
      </c>
      <c r="E13" s="1"/>
      <c r="F13" s="1"/>
      <c r="G13" s="1"/>
      <c r="H13" s="8"/>
      <c r="I13" s="8"/>
    </row>
    <row r="14" spans="1:12" ht="15.75" thickBot="1" x14ac:dyDescent="0.3">
      <c r="A14" s="2"/>
      <c r="B14" s="2"/>
      <c r="C14" s="2"/>
      <c r="D14" s="7"/>
      <c r="E14" s="1"/>
      <c r="F14" s="1"/>
      <c r="G14" s="1"/>
      <c r="H14" s="8"/>
      <c r="I14" s="8"/>
    </row>
    <row r="15" spans="1:12" ht="11.25" customHeight="1" x14ac:dyDescent="0.25">
      <c r="A15" s="2"/>
      <c r="B15" s="122" t="s">
        <v>2</v>
      </c>
      <c r="C15" s="123"/>
      <c r="D15" s="123"/>
      <c r="E15" s="123"/>
      <c r="F15" s="123"/>
      <c r="G15" s="123"/>
      <c r="H15" s="124"/>
      <c r="I15" s="125"/>
    </row>
    <row r="16" spans="1:12" ht="11.25" customHeight="1" x14ac:dyDescent="0.25">
      <c r="A16" s="2"/>
      <c r="B16" s="126"/>
      <c r="C16" s="59" t="s">
        <v>15</v>
      </c>
      <c r="D16" s="59"/>
      <c r="E16" s="59"/>
      <c r="F16" s="59"/>
      <c r="G16" s="59"/>
      <c r="H16" s="60"/>
      <c r="I16" s="127"/>
    </row>
    <row r="17" spans="1:9" ht="11.25" customHeight="1" x14ac:dyDescent="0.25">
      <c r="A17" s="2"/>
      <c r="B17" s="126"/>
      <c r="C17" s="119" t="s">
        <v>11</v>
      </c>
      <c r="D17" s="59"/>
      <c r="E17" s="59" t="s">
        <v>82</v>
      </c>
      <c r="F17" s="59" t="s">
        <v>20</v>
      </c>
      <c r="G17" s="59" t="s">
        <v>14</v>
      </c>
      <c r="H17" s="61">
        <f>D7*D9</f>
        <v>5700000000</v>
      </c>
      <c r="I17" s="128"/>
    </row>
    <row r="18" spans="1:9" ht="11.25" customHeight="1" x14ac:dyDescent="0.25">
      <c r="A18" s="2"/>
      <c r="B18" s="126"/>
      <c r="C18" s="119"/>
      <c r="D18" s="59"/>
      <c r="E18" s="15" t="s">
        <v>25</v>
      </c>
      <c r="F18" s="59"/>
      <c r="G18" s="59"/>
      <c r="H18" s="61"/>
      <c r="I18" s="128"/>
    </row>
    <row r="19" spans="1:9" ht="11.25" customHeight="1" x14ac:dyDescent="0.25">
      <c r="A19" s="2"/>
      <c r="B19" s="126"/>
      <c r="C19" s="119"/>
      <c r="D19" s="59"/>
      <c r="E19" s="59"/>
      <c r="F19" s="59"/>
      <c r="G19" s="59"/>
      <c r="H19" s="61"/>
      <c r="I19" s="128"/>
    </row>
    <row r="20" spans="1:9" ht="11.25" customHeight="1" x14ac:dyDescent="0.25">
      <c r="A20" s="2"/>
      <c r="B20" s="126"/>
      <c r="C20" s="119" t="s">
        <v>13</v>
      </c>
      <c r="D20" s="59"/>
      <c r="E20" s="59" t="s">
        <v>83</v>
      </c>
      <c r="F20" s="59" t="s">
        <v>21</v>
      </c>
      <c r="G20" s="59" t="s">
        <v>12</v>
      </c>
      <c r="H20" s="61"/>
      <c r="I20" s="129">
        <f>D9</f>
        <v>1000000</v>
      </c>
    </row>
    <row r="21" spans="1:9" ht="11.25" customHeight="1" x14ac:dyDescent="0.25">
      <c r="A21" s="2"/>
      <c r="B21" s="126"/>
      <c r="C21" s="119"/>
      <c r="D21" s="59"/>
      <c r="E21" s="15" t="s">
        <v>24</v>
      </c>
      <c r="F21" s="59"/>
      <c r="G21" s="59"/>
      <c r="H21" s="61"/>
      <c r="I21" s="129"/>
    </row>
    <row r="22" spans="1:9" ht="11.25" customHeight="1" x14ac:dyDescent="0.25">
      <c r="A22" s="2"/>
      <c r="B22" s="126"/>
      <c r="C22" s="119"/>
      <c r="D22" s="59"/>
      <c r="E22" s="59"/>
      <c r="F22" s="59"/>
      <c r="G22" s="59"/>
      <c r="H22" s="61"/>
      <c r="I22" s="129"/>
    </row>
    <row r="23" spans="1:9" ht="11.25" customHeight="1" x14ac:dyDescent="0.25">
      <c r="A23" s="2"/>
      <c r="B23" s="126"/>
      <c r="C23" s="119" t="s">
        <v>13</v>
      </c>
      <c r="D23" s="59"/>
      <c r="E23" s="15" t="s">
        <v>84</v>
      </c>
      <c r="F23" s="59" t="s">
        <v>29</v>
      </c>
      <c r="G23" s="59" t="s">
        <v>14</v>
      </c>
      <c r="H23" s="60"/>
      <c r="I23" s="127">
        <f>D9*D8</f>
        <v>0</v>
      </c>
    </row>
    <row r="24" spans="1:9" ht="11.25" customHeight="1" x14ac:dyDescent="0.25">
      <c r="A24" s="2"/>
      <c r="B24" s="126"/>
      <c r="C24" s="59"/>
      <c r="D24" s="59"/>
      <c r="E24" s="15" t="s">
        <v>31</v>
      </c>
      <c r="F24" s="59"/>
      <c r="G24" s="59"/>
      <c r="H24" s="60"/>
      <c r="I24" s="127"/>
    </row>
    <row r="25" spans="1:9" ht="11.25" customHeight="1" x14ac:dyDescent="0.25">
      <c r="A25" s="2"/>
      <c r="B25" s="126"/>
      <c r="C25" s="59"/>
      <c r="D25" s="59"/>
      <c r="E25" s="15" t="s">
        <v>30</v>
      </c>
      <c r="F25" s="59"/>
      <c r="G25" s="59"/>
      <c r="H25" s="60"/>
      <c r="I25" s="127"/>
    </row>
    <row r="26" spans="1:9" ht="11.25" customHeight="1" x14ac:dyDescent="0.25">
      <c r="A26" s="2"/>
      <c r="B26" s="126"/>
      <c r="C26" s="59"/>
      <c r="D26" s="59"/>
      <c r="E26" s="15"/>
      <c r="F26" s="59"/>
      <c r="G26" s="59"/>
      <c r="H26" s="60"/>
      <c r="I26" s="127"/>
    </row>
    <row r="27" spans="1:9" customFormat="1" ht="11.25" customHeight="1" x14ac:dyDescent="0.25">
      <c r="B27" s="14"/>
      <c r="C27" s="18" t="s">
        <v>11</v>
      </c>
      <c r="D27" s="15"/>
      <c r="E27" s="15" t="s">
        <v>76</v>
      </c>
      <c r="F27" s="15" t="s">
        <v>66</v>
      </c>
      <c r="G27" s="15" t="s">
        <v>12</v>
      </c>
      <c r="H27" s="120">
        <f>I29</f>
        <v>1000000</v>
      </c>
      <c r="I27" s="17"/>
    </row>
    <row r="28" spans="1:9" customFormat="1" ht="11.25" customHeight="1" x14ac:dyDescent="0.25">
      <c r="B28" s="14"/>
      <c r="C28" s="18"/>
      <c r="D28" s="15"/>
      <c r="E28" s="15"/>
      <c r="F28" s="15"/>
      <c r="G28" s="15"/>
      <c r="H28" s="16"/>
      <c r="I28" s="17"/>
    </row>
    <row r="29" spans="1:9" customFormat="1" ht="11.25" customHeight="1" x14ac:dyDescent="0.25">
      <c r="B29" s="14"/>
      <c r="C29" s="18" t="s">
        <v>13</v>
      </c>
      <c r="D29" s="15"/>
      <c r="E29" s="15" t="s">
        <v>77</v>
      </c>
      <c r="F29" s="15" t="s">
        <v>66</v>
      </c>
      <c r="G29" s="15" t="s">
        <v>12</v>
      </c>
      <c r="H29" s="16"/>
      <c r="I29" s="121">
        <f>I20</f>
        <v>1000000</v>
      </c>
    </row>
    <row r="30" spans="1:9" ht="11.25" customHeight="1" thickBot="1" x14ac:dyDescent="0.3">
      <c r="A30" s="2"/>
      <c r="B30" s="130"/>
      <c r="C30" s="131"/>
      <c r="D30" s="131"/>
      <c r="E30" s="131"/>
      <c r="F30" s="132"/>
      <c r="G30" s="132"/>
      <c r="H30" s="133"/>
      <c r="I30" s="134"/>
    </row>
    <row r="31" spans="1:9" ht="11.25" customHeight="1" x14ac:dyDescent="0.25">
      <c r="F31" s="49"/>
      <c r="H31" s="47"/>
    </row>
    <row r="32" spans="1:9" ht="11.25" customHeight="1" x14ac:dyDescent="0.25">
      <c r="B32" s="27" t="s">
        <v>42</v>
      </c>
      <c r="C32" s="28"/>
      <c r="D32" s="28"/>
      <c r="E32" s="28" t="s">
        <v>11</v>
      </c>
      <c r="F32" s="29" t="s">
        <v>13</v>
      </c>
      <c r="H32" s="47"/>
    </row>
    <row r="33" spans="2:10" ht="11.25" customHeight="1" x14ac:dyDescent="0.25">
      <c r="B33" s="40" t="s">
        <v>22</v>
      </c>
      <c r="C33" s="39"/>
      <c r="D33" s="39"/>
      <c r="E33" s="39"/>
      <c r="F33" s="50"/>
      <c r="G33" s="36"/>
      <c r="H33" s="47"/>
    </row>
    <row r="34" spans="2:10" ht="11.25" customHeight="1" x14ac:dyDescent="0.25">
      <c r="B34" s="42"/>
      <c r="C34" s="36"/>
      <c r="D34" s="51"/>
      <c r="E34" s="36" t="s">
        <v>11</v>
      </c>
      <c r="F34" s="52" t="s">
        <v>13</v>
      </c>
      <c r="G34" s="36"/>
      <c r="H34" s="47"/>
    </row>
    <row r="35" spans="2:10" ht="11.25" customHeight="1" x14ac:dyDescent="0.25">
      <c r="B35" s="42"/>
      <c r="C35" s="53"/>
      <c r="D35" s="54">
        <f>($I$23/$D$10)*20</f>
        <v>0</v>
      </c>
      <c r="E35" s="62" t="str">
        <f>E23</f>
        <v>22P30 194TD</v>
      </c>
      <c r="F35" s="63" t="s">
        <v>85</v>
      </c>
      <c r="G35" s="36"/>
      <c r="H35" s="47"/>
    </row>
    <row r="36" spans="2:10" ht="11.25" customHeight="1" x14ac:dyDescent="0.25">
      <c r="B36" s="42"/>
      <c r="C36" s="53"/>
      <c r="D36" s="54"/>
      <c r="E36" s="36"/>
      <c r="F36" s="52"/>
      <c r="G36" s="36"/>
      <c r="H36" s="47"/>
    </row>
    <row r="37" spans="2:10" ht="11.25" customHeight="1" x14ac:dyDescent="0.25">
      <c r="B37" s="55"/>
      <c r="C37" s="56"/>
      <c r="D37" s="57"/>
      <c r="E37" s="56"/>
      <c r="F37" s="58"/>
      <c r="H37" s="47"/>
    </row>
    <row r="38" spans="2:10" customFormat="1" ht="11.25" customHeight="1" x14ac:dyDescent="0.25">
      <c r="B38" s="40" t="s">
        <v>53</v>
      </c>
      <c r="C38" s="39"/>
      <c r="D38" s="39"/>
      <c r="E38" s="114" t="s">
        <v>58</v>
      </c>
      <c r="F38" s="115"/>
      <c r="G38" s="39"/>
      <c r="H38" s="41"/>
      <c r="I38" s="41"/>
      <c r="J38" s="70"/>
    </row>
    <row r="39" spans="2:10" customFormat="1" ht="11.25" customHeight="1" x14ac:dyDescent="0.25">
      <c r="B39" s="42" t="s">
        <v>15</v>
      </c>
      <c r="C39" s="36"/>
      <c r="D39" s="43"/>
      <c r="E39" s="43"/>
      <c r="F39" s="43"/>
      <c r="G39" s="43"/>
      <c r="H39" s="66"/>
      <c r="I39" s="66"/>
      <c r="J39" s="33"/>
    </row>
    <row r="40" spans="2:10" customFormat="1" ht="11.25" customHeight="1" x14ac:dyDescent="0.25">
      <c r="B40" s="42"/>
      <c r="C40" s="36"/>
      <c r="D40" s="43" t="s">
        <v>11</v>
      </c>
      <c r="E40" s="43" t="s">
        <v>89</v>
      </c>
      <c r="F40" s="43" t="s">
        <v>90</v>
      </c>
      <c r="G40" s="43" t="s">
        <v>14</v>
      </c>
      <c r="H40" s="44">
        <f>J43</f>
        <v>128622874</v>
      </c>
      <c r="I40" s="67"/>
      <c r="J40" s="33"/>
    </row>
    <row r="41" spans="2:10" customFormat="1" ht="11.25" customHeight="1" x14ac:dyDescent="0.25">
      <c r="B41" s="42"/>
      <c r="C41" s="36"/>
      <c r="D41" s="43" t="s">
        <v>55</v>
      </c>
      <c r="E41" s="43"/>
      <c r="F41" s="43"/>
      <c r="G41" s="43"/>
      <c r="H41" s="73"/>
      <c r="I41" s="67"/>
      <c r="J41" s="33"/>
    </row>
    <row r="42" spans="2:10" customFormat="1" ht="11.25" customHeight="1" x14ac:dyDescent="0.25">
      <c r="B42" s="42"/>
      <c r="C42" s="36"/>
      <c r="D42" s="43"/>
      <c r="E42" s="43"/>
      <c r="F42" s="43"/>
      <c r="G42" s="43"/>
      <c r="H42" s="67"/>
      <c r="I42" s="67"/>
      <c r="J42" s="33"/>
    </row>
    <row r="43" spans="2:10" customFormat="1" ht="11.25" customHeight="1" x14ac:dyDescent="0.25">
      <c r="B43" s="42"/>
      <c r="C43" s="36"/>
      <c r="D43" s="43" t="s">
        <v>13</v>
      </c>
      <c r="E43" s="43" t="s">
        <v>83</v>
      </c>
      <c r="F43" s="43" t="s">
        <v>72</v>
      </c>
      <c r="G43" s="43" t="s">
        <v>14</v>
      </c>
      <c r="H43" s="32"/>
      <c r="I43" s="67"/>
      <c r="J43" s="72">
        <v>128622874</v>
      </c>
    </row>
    <row r="44" spans="2:10" customFormat="1" ht="11.25" customHeight="1" x14ac:dyDescent="0.25">
      <c r="B44" s="42"/>
      <c r="C44" s="36"/>
      <c r="D44" s="43"/>
      <c r="E44" s="32"/>
      <c r="F44" s="43"/>
      <c r="G44" s="43"/>
      <c r="H44" s="73"/>
      <c r="I44" s="67"/>
      <c r="J44" s="33"/>
    </row>
    <row r="45" spans="2:10" customFormat="1" ht="8.25" customHeight="1" x14ac:dyDescent="0.25">
      <c r="B45" s="34"/>
      <c r="C45" s="35"/>
      <c r="D45" s="45"/>
      <c r="E45" s="45"/>
      <c r="F45" s="45"/>
      <c r="G45" s="45"/>
      <c r="H45" s="46"/>
      <c r="I45" s="111"/>
      <c r="J45" s="112"/>
    </row>
    <row r="46" spans="2:10" customFormat="1" ht="11.25" customHeight="1" x14ac:dyDescent="0.25">
      <c r="B46" s="40" t="s">
        <v>53</v>
      </c>
      <c r="C46" s="39"/>
      <c r="D46" s="39"/>
      <c r="E46" s="114" t="s">
        <v>59</v>
      </c>
      <c r="F46" s="115"/>
      <c r="G46" s="39"/>
      <c r="H46" s="41"/>
      <c r="I46" s="41"/>
      <c r="J46" s="70"/>
    </row>
    <row r="47" spans="2:10" customFormat="1" ht="11.25" customHeight="1" x14ac:dyDescent="0.25">
      <c r="B47" s="42" t="s">
        <v>15</v>
      </c>
      <c r="C47" s="36"/>
      <c r="D47" s="43"/>
      <c r="E47" s="43"/>
      <c r="F47" s="43"/>
      <c r="G47" s="43"/>
      <c r="H47" s="66"/>
      <c r="I47" s="66"/>
      <c r="J47" s="33"/>
    </row>
    <row r="48" spans="2:10" customFormat="1" ht="11.25" customHeight="1" x14ac:dyDescent="0.25">
      <c r="B48" s="42"/>
      <c r="C48" s="36"/>
      <c r="D48" s="43" t="s">
        <v>11</v>
      </c>
      <c r="E48" s="43" t="s">
        <v>89</v>
      </c>
      <c r="F48" s="43" t="s">
        <v>90</v>
      </c>
      <c r="G48" s="43" t="s">
        <v>14</v>
      </c>
      <c r="H48" s="44">
        <f>J51</f>
        <v>36554015</v>
      </c>
      <c r="I48" s="67"/>
      <c r="J48" s="33"/>
    </row>
    <row r="49" spans="2:12" customFormat="1" ht="11.25" customHeight="1" x14ac:dyDescent="0.25">
      <c r="B49" s="42"/>
      <c r="C49" s="36"/>
      <c r="D49" s="43" t="s">
        <v>61</v>
      </c>
      <c r="E49" s="43"/>
      <c r="F49" s="43"/>
      <c r="G49" s="43"/>
      <c r="H49" s="73"/>
      <c r="I49" s="67"/>
      <c r="J49" s="33"/>
    </row>
    <row r="50" spans="2:12" customFormat="1" ht="11.25" customHeight="1" x14ac:dyDescent="0.25">
      <c r="B50" s="42"/>
      <c r="C50" s="36"/>
      <c r="D50" s="43"/>
      <c r="E50" s="43"/>
      <c r="F50" s="43"/>
      <c r="G50" s="43"/>
      <c r="H50" s="67"/>
      <c r="I50" s="67"/>
      <c r="J50" s="33"/>
    </row>
    <row r="51" spans="2:12" customFormat="1" ht="11.25" customHeight="1" x14ac:dyDescent="0.25">
      <c r="B51" s="42"/>
      <c r="C51" s="36"/>
      <c r="D51" s="43" t="s">
        <v>13</v>
      </c>
      <c r="E51" s="43" t="s">
        <v>83</v>
      </c>
      <c r="F51" s="43" t="s">
        <v>72</v>
      </c>
      <c r="G51" s="43" t="s">
        <v>14</v>
      </c>
      <c r="H51" s="32"/>
      <c r="I51" s="67"/>
      <c r="J51" s="72">
        <v>36554015</v>
      </c>
    </row>
    <row r="52" spans="2:12" customFormat="1" ht="11.25" customHeight="1" x14ac:dyDescent="0.25">
      <c r="B52" s="42"/>
      <c r="C52" s="36"/>
      <c r="D52" s="43"/>
      <c r="E52" s="32"/>
      <c r="F52" s="43"/>
      <c r="G52" s="43"/>
      <c r="H52" s="73"/>
      <c r="I52" s="67"/>
      <c r="J52" s="33"/>
    </row>
    <row r="53" spans="2:12" customFormat="1" ht="11.25" customHeight="1" x14ac:dyDescent="0.25">
      <c r="B53" s="34"/>
      <c r="C53" s="35"/>
      <c r="D53" s="45"/>
      <c r="E53" s="45"/>
      <c r="F53" s="45"/>
      <c r="G53" s="45"/>
      <c r="H53" s="46"/>
      <c r="I53" s="111"/>
      <c r="J53" s="112"/>
    </row>
    <row r="54" spans="2:12" customFormat="1" ht="11.25" customHeight="1" x14ac:dyDescent="0.25">
      <c r="B54" s="40" t="s">
        <v>53</v>
      </c>
      <c r="C54" s="39"/>
      <c r="D54" s="39"/>
      <c r="E54" s="114" t="s">
        <v>60</v>
      </c>
      <c r="F54" s="115"/>
      <c r="G54" s="39"/>
      <c r="H54" s="41"/>
      <c r="I54" s="41"/>
      <c r="J54" s="70"/>
    </row>
    <row r="55" spans="2:12" customFormat="1" ht="11.25" customHeight="1" x14ac:dyDescent="0.25">
      <c r="B55" s="42" t="s">
        <v>15</v>
      </c>
      <c r="C55" s="36"/>
      <c r="D55" s="43"/>
      <c r="E55" s="43"/>
      <c r="F55" s="43"/>
      <c r="G55" s="43"/>
      <c r="H55" s="66"/>
      <c r="I55" s="66"/>
      <c r="J55" s="33"/>
    </row>
    <row r="56" spans="2:12" customFormat="1" ht="11.25" customHeight="1" x14ac:dyDescent="0.25">
      <c r="B56" s="42"/>
      <c r="C56" s="36"/>
      <c r="D56" s="43" t="s">
        <v>11</v>
      </c>
      <c r="E56" s="43" t="s">
        <v>83</v>
      </c>
      <c r="F56" s="43" t="s">
        <v>72</v>
      </c>
      <c r="G56" s="43" t="s">
        <v>14</v>
      </c>
      <c r="H56" s="44">
        <f>J59</f>
        <v>92040765</v>
      </c>
      <c r="I56" s="67"/>
      <c r="J56" s="33"/>
      <c r="L56" s="113"/>
    </row>
    <row r="57" spans="2:12" customFormat="1" ht="11.25" customHeight="1" x14ac:dyDescent="0.25">
      <c r="B57" s="42"/>
      <c r="C57" s="36"/>
      <c r="D57" s="43" t="s">
        <v>62</v>
      </c>
      <c r="E57" s="43"/>
      <c r="F57" s="43"/>
      <c r="G57" s="43"/>
      <c r="H57" s="73"/>
      <c r="I57" s="67"/>
      <c r="J57" s="33"/>
    </row>
    <row r="58" spans="2:12" customFormat="1" ht="11.25" customHeight="1" x14ac:dyDescent="0.25">
      <c r="B58" s="42"/>
      <c r="C58" s="36"/>
      <c r="D58" s="43"/>
      <c r="E58" s="43"/>
      <c r="F58" s="43"/>
      <c r="G58" s="43"/>
      <c r="H58" s="67"/>
      <c r="I58" s="67"/>
      <c r="J58" s="33"/>
    </row>
    <row r="59" spans="2:12" customFormat="1" ht="11.25" customHeight="1" x14ac:dyDescent="0.25">
      <c r="B59" s="42"/>
      <c r="C59" s="36"/>
      <c r="D59" s="43" t="s">
        <v>13</v>
      </c>
      <c r="E59" s="43" t="s">
        <v>85</v>
      </c>
      <c r="F59" s="43" t="s">
        <v>91</v>
      </c>
      <c r="G59" s="43" t="s">
        <v>14</v>
      </c>
      <c r="H59" s="32"/>
      <c r="I59" s="67"/>
      <c r="J59" s="72">
        <v>92040765</v>
      </c>
    </row>
    <row r="60" spans="2:12" customFormat="1" ht="11.25" customHeight="1" x14ac:dyDescent="0.25">
      <c r="B60" s="42"/>
      <c r="C60" s="36"/>
      <c r="D60" s="43"/>
      <c r="E60" s="32"/>
      <c r="F60" s="43"/>
      <c r="G60" s="43"/>
      <c r="H60" s="73"/>
      <c r="I60" s="67"/>
      <c r="J60" s="33"/>
    </row>
    <row r="61" spans="2:12" customFormat="1" ht="11.25" customHeight="1" x14ac:dyDescent="0.25">
      <c r="B61" s="34"/>
      <c r="C61" s="35"/>
      <c r="D61" s="45"/>
      <c r="E61" s="45"/>
      <c r="F61" s="45"/>
      <c r="G61" s="45"/>
      <c r="H61" s="46"/>
      <c r="I61" s="111"/>
      <c r="J61" s="112"/>
    </row>
    <row r="62" spans="2:12" customFormat="1" ht="11.25" customHeight="1" x14ac:dyDescent="0.25">
      <c r="B62" s="38"/>
      <c r="C62" s="39"/>
      <c r="D62" s="39"/>
      <c r="E62" s="39"/>
      <c r="F62" s="39"/>
      <c r="G62" s="36"/>
      <c r="H62" s="37"/>
      <c r="I62" s="37"/>
    </row>
    <row r="63" spans="2:12" customFormat="1" ht="11.25" customHeight="1" x14ac:dyDescent="0.25">
      <c r="B63" s="40" t="s">
        <v>53</v>
      </c>
      <c r="C63" s="39"/>
      <c r="D63" s="39"/>
      <c r="E63" s="114" t="s">
        <v>63</v>
      </c>
      <c r="F63" s="115"/>
      <c r="G63" s="39"/>
      <c r="H63" s="41"/>
      <c r="I63" s="41"/>
      <c r="J63" s="70"/>
    </row>
    <row r="64" spans="2:12" customFormat="1" ht="11.25" customHeight="1" x14ac:dyDescent="0.25">
      <c r="B64" s="42" t="s">
        <v>15</v>
      </c>
      <c r="C64" s="36"/>
      <c r="D64" s="43"/>
      <c r="E64" s="43"/>
      <c r="F64" s="43"/>
      <c r="G64" s="43"/>
      <c r="H64" s="66"/>
      <c r="I64" s="66"/>
      <c r="J64" s="33"/>
    </row>
    <row r="65" spans="2:12" customFormat="1" ht="11.25" customHeight="1" x14ac:dyDescent="0.25">
      <c r="B65" s="42"/>
      <c r="C65" s="36"/>
      <c r="D65" s="43" t="s">
        <v>11</v>
      </c>
      <c r="E65" s="43" t="s">
        <v>83</v>
      </c>
      <c r="F65" s="43" t="s">
        <v>72</v>
      </c>
      <c r="G65" s="43" t="s">
        <v>14</v>
      </c>
      <c r="H65" s="44">
        <f>J43+J51-H56</f>
        <v>73136124</v>
      </c>
      <c r="I65" s="67"/>
      <c r="J65" s="33"/>
      <c r="L65" s="113"/>
    </row>
    <row r="66" spans="2:12" customFormat="1" ht="11.25" customHeight="1" x14ac:dyDescent="0.25">
      <c r="B66" s="42"/>
      <c r="C66" s="36"/>
      <c r="D66" s="43" t="s">
        <v>64</v>
      </c>
      <c r="E66" s="43"/>
      <c r="F66" s="43"/>
      <c r="G66" s="43"/>
      <c r="H66" s="73"/>
      <c r="I66" s="67"/>
      <c r="J66" s="33"/>
    </row>
    <row r="67" spans="2:12" customFormat="1" ht="11.25" customHeight="1" x14ac:dyDescent="0.25">
      <c r="B67" s="42"/>
      <c r="C67" s="36"/>
      <c r="D67" s="43" t="s">
        <v>11</v>
      </c>
      <c r="E67" s="43" t="s">
        <v>92</v>
      </c>
      <c r="F67" s="43" t="s">
        <v>71</v>
      </c>
      <c r="G67" s="43" t="s">
        <v>14</v>
      </c>
      <c r="H67" s="73">
        <f>J70-H65</f>
        <v>6919767</v>
      </c>
      <c r="I67" s="67"/>
      <c r="J67" s="33"/>
    </row>
    <row r="68" spans="2:12" customFormat="1" ht="11.25" customHeight="1" x14ac:dyDescent="0.25">
      <c r="B68" s="42"/>
      <c r="C68" s="36"/>
      <c r="D68" s="43"/>
      <c r="E68" s="43"/>
      <c r="F68" s="43"/>
      <c r="G68" s="43"/>
      <c r="H68" s="73"/>
      <c r="I68" s="67"/>
      <c r="J68" s="33"/>
    </row>
    <row r="69" spans="2:12" customFormat="1" ht="11.25" customHeight="1" x14ac:dyDescent="0.25">
      <c r="B69" s="42"/>
      <c r="C69" s="36"/>
      <c r="D69" s="43"/>
      <c r="E69" s="43"/>
      <c r="F69" s="43"/>
      <c r="G69" s="43"/>
      <c r="H69" s="67"/>
      <c r="I69" s="67"/>
      <c r="J69" s="33"/>
    </row>
    <row r="70" spans="2:12" customFormat="1" ht="11.25" customHeight="1" x14ac:dyDescent="0.25">
      <c r="B70" s="42"/>
      <c r="C70" s="36"/>
      <c r="D70" s="43" t="s">
        <v>13</v>
      </c>
      <c r="E70" s="43" t="s">
        <v>85</v>
      </c>
      <c r="F70" s="43" t="s">
        <v>91</v>
      </c>
      <c r="G70" s="43" t="s">
        <v>14</v>
      </c>
      <c r="H70" s="32"/>
      <c r="I70" s="67"/>
      <c r="J70" s="72">
        <v>80055891</v>
      </c>
    </row>
    <row r="71" spans="2:12" customFormat="1" ht="11.25" customHeight="1" x14ac:dyDescent="0.25">
      <c r="B71" s="42"/>
      <c r="C71" s="36"/>
      <c r="D71" s="43"/>
      <c r="E71" s="32"/>
      <c r="F71" s="43"/>
      <c r="G71" s="43"/>
      <c r="H71" s="73"/>
      <c r="I71" s="67"/>
      <c r="J71" s="33"/>
    </row>
    <row r="72" spans="2:12" customFormat="1" ht="11.25" customHeight="1" x14ac:dyDescent="0.25">
      <c r="B72" s="34"/>
      <c r="C72" s="35"/>
      <c r="D72" s="45"/>
      <c r="E72" s="45"/>
      <c r="F72" s="45"/>
      <c r="G72" s="45"/>
      <c r="H72" s="46"/>
      <c r="I72" s="111"/>
      <c r="J72" s="112"/>
    </row>
    <row r="73" spans="2:12" ht="11.25" customHeight="1" x14ac:dyDescent="0.25">
      <c r="F73" s="49"/>
      <c r="H73" s="47"/>
    </row>
    <row r="74" spans="2:12" ht="11.25" customHeight="1" x14ac:dyDescent="0.25">
      <c r="B74" s="40" t="s">
        <v>43</v>
      </c>
      <c r="C74" s="39"/>
      <c r="D74" s="39"/>
      <c r="E74" s="68" t="s">
        <v>44</v>
      </c>
      <c r="F74" s="69">
        <v>5600</v>
      </c>
      <c r="G74" s="39"/>
      <c r="H74" s="41"/>
      <c r="I74" s="41"/>
      <c r="J74" s="99"/>
    </row>
    <row r="75" spans="2:12" ht="11.25" customHeight="1" x14ac:dyDescent="0.25">
      <c r="B75" s="42" t="s">
        <v>18</v>
      </c>
      <c r="C75" s="36"/>
      <c r="D75" s="43"/>
      <c r="E75" s="43"/>
      <c r="F75" s="43"/>
      <c r="G75" s="43"/>
      <c r="H75" s="44"/>
      <c r="I75" s="44"/>
      <c r="J75" s="100"/>
    </row>
    <row r="76" spans="2:12" ht="11.25" customHeight="1" x14ac:dyDescent="0.25">
      <c r="B76" s="42"/>
      <c r="C76" s="36"/>
      <c r="D76" s="43" t="s">
        <v>11</v>
      </c>
      <c r="E76" s="43" t="str">
        <f>E20</f>
        <v>22P30 180TD</v>
      </c>
      <c r="F76" s="43" t="str">
        <f>F20</f>
        <v>Venta Futura de Moneda Extranjera</v>
      </c>
      <c r="G76" s="43" t="s">
        <v>12</v>
      </c>
      <c r="H76" s="67">
        <f>D9</f>
        <v>1000000</v>
      </c>
      <c r="I76" s="77">
        <f>H76*F74</f>
        <v>5600000000</v>
      </c>
      <c r="J76" s="100"/>
    </row>
    <row r="77" spans="2:12" ht="11.25" customHeight="1" x14ac:dyDescent="0.25">
      <c r="B77" s="42"/>
      <c r="C77" s="36"/>
      <c r="D77" s="43" t="s">
        <v>35</v>
      </c>
      <c r="E77" s="43"/>
      <c r="F77" s="43"/>
      <c r="G77" s="43"/>
      <c r="H77" s="67"/>
      <c r="I77" s="67"/>
      <c r="J77" s="100"/>
    </row>
    <row r="78" spans="2:12" ht="11.25" customHeight="1" x14ac:dyDescent="0.25">
      <c r="B78" s="42"/>
      <c r="C78" s="36"/>
      <c r="D78" s="43"/>
      <c r="E78" s="43"/>
      <c r="F78" s="43"/>
      <c r="G78" s="43"/>
      <c r="H78" s="67"/>
      <c r="I78" s="67"/>
      <c r="J78" s="100"/>
    </row>
    <row r="79" spans="2:12" ht="11.25" customHeight="1" x14ac:dyDescent="0.25">
      <c r="B79" s="42"/>
      <c r="C79" s="36"/>
      <c r="D79" s="43" t="s">
        <v>11</v>
      </c>
      <c r="E79" s="43" t="s">
        <v>81</v>
      </c>
      <c r="F79" s="43" t="s">
        <v>54</v>
      </c>
      <c r="G79" s="43" t="s">
        <v>14</v>
      </c>
      <c r="H79" s="32"/>
      <c r="I79" s="77">
        <f>J82-(H76*F74)</f>
        <v>100000000</v>
      </c>
      <c r="J79" s="100"/>
    </row>
    <row r="80" spans="2:12" ht="11.25" customHeight="1" x14ac:dyDescent="0.25">
      <c r="B80" s="42"/>
      <c r="C80" s="36"/>
      <c r="D80" s="135" t="s">
        <v>45</v>
      </c>
      <c r="E80" s="136"/>
      <c r="F80" s="135"/>
      <c r="G80" s="43"/>
      <c r="H80" s="73"/>
      <c r="I80" s="67"/>
      <c r="J80" s="33"/>
    </row>
    <row r="81" spans="2:10" ht="11.25" customHeight="1" x14ac:dyDescent="0.25">
      <c r="B81" s="42"/>
      <c r="C81" s="36"/>
      <c r="D81" s="43"/>
      <c r="E81" s="43"/>
      <c r="F81" s="43"/>
      <c r="G81" s="43"/>
      <c r="H81" s="73"/>
      <c r="I81" s="67"/>
      <c r="J81" s="33"/>
    </row>
    <row r="82" spans="2:10" ht="11.25" customHeight="1" x14ac:dyDescent="0.25">
      <c r="B82" s="42"/>
      <c r="C82" s="36"/>
      <c r="D82" s="43" t="s">
        <v>13</v>
      </c>
      <c r="E82" s="43" t="str">
        <f>E17</f>
        <v>14P30 363TD</v>
      </c>
      <c r="F82" s="43" t="str">
        <f>F17</f>
        <v>Deudores por Operaciones de Venta Futura</v>
      </c>
      <c r="G82" s="43" t="s">
        <v>14</v>
      </c>
      <c r="H82" s="44"/>
      <c r="I82" s="73"/>
      <c r="J82" s="72">
        <f>D9*D7</f>
        <v>5700000000</v>
      </c>
    </row>
    <row r="83" spans="2:10" ht="11.25" customHeight="1" x14ac:dyDescent="0.25">
      <c r="B83" s="34"/>
      <c r="C83" s="35"/>
      <c r="D83" s="45" t="s">
        <v>34</v>
      </c>
      <c r="E83" s="45"/>
      <c r="F83" s="45"/>
      <c r="G83" s="45"/>
      <c r="H83" s="46"/>
      <c r="I83" s="75"/>
      <c r="J83" s="101"/>
    </row>
    <row r="84" spans="2:10" ht="11.25" customHeight="1" x14ac:dyDescent="0.25"/>
    <row r="85" spans="2:10" ht="11.25" customHeight="1" x14ac:dyDescent="0.25"/>
    <row r="86" spans="2:10" ht="11.25" customHeight="1" x14ac:dyDescent="0.25">
      <c r="B86" s="40" t="s">
        <v>43</v>
      </c>
      <c r="C86" s="39"/>
      <c r="D86" s="39"/>
      <c r="E86" s="68" t="s">
        <v>44</v>
      </c>
      <c r="F86" s="69">
        <v>5800</v>
      </c>
      <c r="G86" s="39"/>
      <c r="H86" s="41"/>
      <c r="I86" s="41"/>
      <c r="J86" s="99"/>
    </row>
    <row r="87" spans="2:10" ht="11.25" customHeight="1" x14ac:dyDescent="0.25">
      <c r="B87" s="42" t="s">
        <v>18</v>
      </c>
      <c r="C87" s="36"/>
      <c r="D87" s="43"/>
      <c r="E87" s="43"/>
      <c r="F87" s="43"/>
      <c r="G87" s="43"/>
      <c r="H87" s="44"/>
      <c r="I87" s="44"/>
      <c r="J87" s="100"/>
    </row>
    <row r="88" spans="2:10" ht="11.25" customHeight="1" x14ac:dyDescent="0.25">
      <c r="B88" s="42"/>
      <c r="C88" s="36"/>
      <c r="D88" s="43" t="s">
        <v>11</v>
      </c>
      <c r="E88" s="43" t="str">
        <f>E20</f>
        <v>22P30 180TD</v>
      </c>
      <c r="F88" s="43" t="str">
        <f>F20</f>
        <v>Venta Futura de Moneda Extranjera</v>
      </c>
      <c r="G88" s="43" t="s">
        <v>12</v>
      </c>
      <c r="H88" s="67">
        <f>D9</f>
        <v>1000000</v>
      </c>
      <c r="I88" s="77">
        <f>H88*F86</f>
        <v>5800000000</v>
      </c>
      <c r="J88" s="100"/>
    </row>
    <row r="89" spans="2:10" ht="11.25" customHeight="1" x14ac:dyDescent="0.25">
      <c r="B89" s="42"/>
      <c r="C89" s="36"/>
      <c r="D89" s="43" t="s">
        <v>35</v>
      </c>
      <c r="E89" s="43"/>
      <c r="F89" s="43"/>
      <c r="G89" s="43"/>
      <c r="H89" s="67"/>
      <c r="I89" s="67"/>
      <c r="J89" s="100"/>
    </row>
    <row r="90" spans="2:10" ht="11.25" customHeight="1" x14ac:dyDescent="0.25">
      <c r="B90" s="42"/>
      <c r="C90" s="36"/>
      <c r="D90" s="43"/>
      <c r="E90" s="43"/>
      <c r="F90" s="43"/>
      <c r="G90" s="43"/>
      <c r="H90" s="67"/>
      <c r="I90" s="67"/>
      <c r="J90" s="100"/>
    </row>
    <row r="91" spans="2:10" ht="11.25" customHeight="1" x14ac:dyDescent="0.25">
      <c r="B91" s="42"/>
      <c r="C91" s="36"/>
      <c r="D91" s="43" t="s">
        <v>13</v>
      </c>
      <c r="E91" s="43" t="s">
        <v>81</v>
      </c>
      <c r="F91" s="43" t="s">
        <v>54</v>
      </c>
      <c r="G91" s="43" t="s">
        <v>14</v>
      </c>
      <c r="H91" s="32"/>
      <c r="I91" s="102"/>
      <c r="J91" s="72">
        <f>(H88*F86)-J94</f>
        <v>100000000</v>
      </c>
    </row>
    <row r="92" spans="2:10" ht="11.25" customHeight="1" x14ac:dyDescent="0.25">
      <c r="B92" s="42"/>
      <c r="C92" s="36"/>
      <c r="D92" s="135" t="s">
        <v>46</v>
      </c>
      <c r="E92" s="136"/>
      <c r="F92" s="135"/>
      <c r="G92" s="43"/>
      <c r="H92" s="73"/>
      <c r="I92" s="67"/>
      <c r="J92" s="33"/>
    </row>
    <row r="93" spans="2:10" ht="11.25" customHeight="1" x14ac:dyDescent="0.25">
      <c r="B93" s="42"/>
      <c r="C93" s="36"/>
      <c r="D93" s="43"/>
      <c r="E93" s="43"/>
      <c r="F93" s="43"/>
      <c r="G93" s="43"/>
      <c r="H93" s="73"/>
      <c r="I93" s="67"/>
      <c r="J93" s="33"/>
    </row>
    <row r="94" spans="2:10" x14ac:dyDescent="0.25">
      <c r="B94" s="42"/>
      <c r="C94" s="36"/>
      <c r="D94" s="43" t="s">
        <v>13</v>
      </c>
      <c r="E94" s="43" t="str">
        <f>E17</f>
        <v>14P30 363TD</v>
      </c>
      <c r="F94" s="43" t="str">
        <f>F17</f>
        <v>Deudores por Operaciones de Venta Futura</v>
      </c>
      <c r="G94" s="43" t="s">
        <v>14</v>
      </c>
      <c r="H94" s="44"/>
      <c r="I94" s="73"/>
      <c r="J94" s="72">
        <f>D9*D7</f>
        <v>5700000000</v>
      </c>
    </row>
    <row r="95" spans="2:10" x14ac:dyDescent="0.25">
      <c r="B95" s="34"/>
      <c r="C95" s="35"/>
      <c r="D95" s="45" t="s">
        <v>34</v>
      </c>
      <c r="E95" s="45"/>
      <c r="F95" s="45"/>
      <c r="G95" s="45"/>
      <c r="H95" s="46"/>
      <c r="I95" s="75"/>
      <c r="J95" s="101"/>
    </row>
    <row r="96" spans="2:10" ht="10.5" customHeight="1" x14ac:dyDescent="0.25"/>
    <row r="97" spans="2:10" x14ac:dyDescent="0.25">
      <c r="B97" s="40" t="s">
        <v>43</v>
      </c>
      <c r="C97" s="39"/>
      <c r="D97" s="39"/>
      <c r="E97" s="68" t="s">
        <v>44</v>
      </c>
      <c r="F97" s="69">
        <v>5700</v>
      </c>
      <c r="G97" s="39"/>
      <c r="H97" s="41"/>
      <c r="I97" s="41"/>
      <c r="J97" s="99"/>
    </row>
    <row r="98" spans="2:10" x14ac:dyDescent="0.25">
      <c r="B98" s="42" t="s">
        <v>18</v>
      </c>
      <c r="C98" s="36"/>
      <c r="D98" s="43"/>
      <c r="E98" s="43"/>
      <c r="F98" s="43"/>
      <c r="G98" s="43"/>
      <c r="H98" s="44"/>
      <c r="I98" s="44"/>
      <c r="J98" s="100"/>
    </row>
    <row r="99" spans="2:10" ht="12" customHeight="1" x14ac:dyDescent="0.25">
      <c r="B99" s="42"/>
      <c r="C99" s="36"/>
      <c r="D99" s="43" t="s">
        <v>11</v>
      </c>
      <c r="E99" s="43" t="str">
        <f>E20</f>
        <v>22P30 180TD</v>
      </c>
      <c r="F99" s="43" t="str">
        <f>F20</f>
        <v>Venta Futura de Moneda Extranjera</v>
      </c>
      <c r="G99" s="43" t="s">
        <v>12</v>
      </c>
      <c r="H99" s="67">
        <f>D9</f>
        <v>1000000</v>
      </c>
      <c r="I99" s="77">
        <f>H99*F97</f>
        <v>5700000000</v>
      </c>
      <c r="J99" s="100"/>
    </row>
    <row r="100" spans="2:10" ht="12" customHeight="1" x14ac:dyDescent="0.25">
      <c r="B100" s="42"/>
      <c r="C100" s="36"/>
      <c r="D100" s="43" t="s">
        <v>35</v>
      </c>
      <c r="E100" s="43"/>
      <c r="F100" s="43"/>
      <c r="G100" s="43"/>
      <c r="H100" s="67"/>
      <c r="I100" s="67"/>
      <c r="J100" s="100"/>
    </row>
    <row r="101" spans="2:10" ht="12" customHeight="1" x14ac:dyDescent="0.25">
      <c r="B101" s="42"/>
      <c r="C101" s="36"/>
      <c r="D101" s="43"/>
      <c r="E101" s="43"/>
      <c r="F101" s="43"/>
      <c r="G101" s="43"/>
      <c r="H101" s="67"/>
      <c r="I101" s="67"/>
      <c r="J101" s="100"/>
    </row>
    <row r="102" spans="2:10" ht="12" customHeight="1" x14ac:dyDescent="0.25">
      <c r="B102" s="42"/>
      <c r="C102" s="36"/>
      <c r="D102" s="43" t="s">
        <v>13</v>
      </c>
      <c r="E102" s="43" t="s">
        <v>81</v>
      </c>
      <c r="F102" s="43" t="s">
        <v>54</v>
      </c>
      <c r="G102" s="43" t="s">
        <v>14</v>
      </c>
      <c r="H102" s="32"/>
      <c r="I102" s="102"/>
      <c r="J102" s="72">
        <f>(H99*F97)-J105</f>
        <v>0</v>
      </c>
    </row>
    <row r="103" spans="2:10" ht="12" customHeight="1" x14ac:dyDescent="0.25">
      <c r="B103" s="42"/>
      <c r="C103" s="36"/>
      <c r="D103" s="135" t="s">
        <v>47</v>
      </c>
      <c r="E103" s="136"/>
      <c r="F103" s="135"/>
      <c r="G103" s="43"/>
      <c r="H103" s="73"/>
      <c r="I103" s="67"/>
      <c r="J103" s="33"/>
    </row>
    <row r="104" spans="2:10" ht="12" customHeight="1" x14ac:dyDescent="0.25">
      <c r="B104" s="42"/>
      <c r="C104" s="36"/>
      <c r="D104" s="43"/>
      <c r="E104" s="43"/>
      <c r="F104" s="43"/>
      <c r="G104" s="43"/>
      <c r="H104" s="73"/>
      <c r="I104" s="67"/>
      <c r="J104" s="33"/>
    </row>
    <row r="105" spans="2:10" ht="12" customHeight="1" x14ac:dyDescent="0.25">
      <c r="B105" s="42"/>
      <c r="C105" s="36"/>
      <c r="D105" s="43" t="s">
        <v>13</v>
      </c>
      <c r="E105" s="43" t="str">
        <f>E17</f>
        <v>14P30 363TD</v>
      </c>
      <c r="F105" s="43" t="str">
        <f>F17</f>
        <v>Deudores por Operaciones de Venta Futura</v>
      </c>
      <c r="G105" s="43" t="s">
        <v>14</v>
      </c>
      <c r="H105" s="44"/>
      <c r="I105" s="73"/>
      <c r="J105" s="72">
        <f>D9*D7</f>
        <v>5700000000</v>
      </c>
    </row>
    <row r="106" spans="2:10" ht="12" customHeight="1" x14ac:dyDescent="0.25">
      <c r="B106" s="34"/>
      <c r="C106" s="35"/>
      <c r="D106" s="45" t="s">
        <v>34</v>
      </c>
      <c r="E106" s="45"/>
      <c r="F106" s="45"/>
      <c r="G106" s="45"/>
      <c r="H106" s="46"/>
      <c r="I106" s="75"/>
      <c r="J106" s="101"/>
    </row>
    <row r="107" spans="2:10" ht="8.25" customHeight="1" x14ac:dyDescent="0.25"/>
    <row r="108" spans="2:10" ht="8.25" customHeight="1" x14ac:dyDescent="0.25"/>
    <row r="109" spans="2:10" ht="13.5" customHeight="1" x14ac:dyDescent="0.25">
      <c r="B109" s="78" t="s">
        <v>43</v>
      </c>
      <c r="C109" s="79"/>
      <c r="D109" s="79"/>
      <c r="E109" s="80" t="s">
        <v>44</v>
      </c>
      <c r="F109" s="103">
        <v>5800</v>
      </c>
      <c r="G109" s="79"/>
      <c r="H109" s="82"/>
      <c r="I109" s="82"/>
      <c r="J109" s="104"/>
    </row>
    <row r="110" spans="2:10" ht="13.5" customHeight="1" x14ac:dyDescent="0.25">
      <c r="B110" s="84" t="s">
        <v>18</v>
      </c>
      <c r="C110" s="85"/>
      <c r="D110" s="86"/>
      <c r="E110" s="86"/>
      <c r="F110" s="86"/>
      <c r="G110" s="86"/>
      <c r="H110" s="92"/>
      <c r="I110" s="92"/>
      <c r="J110" s="105"/>
    </row>
    <row r="111" spans="2:10" ht="13.5" customHeight="1" x14ac:dyDescent="0.25">
      <c r="B111" s="84"/>
      <c r="C111" s="85"/>
      <c r="D111" s="86" t="s">
        <v>11</v>
      </c>
      <c r="E111" s="86" t="str">
        <f>E20</f>
        <v>22P30 180TD</v>
      </c>
      <c r="F111" s="86" t="str">
        <f>F20</f>
        <v>Venta Futura de Moneda Extranjera</v>
      </c>
      <c r="G111" s="86" t="s">
        <v>12</v>
      </c>
      <c r="H111" s="89">
        <f>D9</f>
        <v>1000000</v>
      </c>
      <c r="I111" s="91">
        <f>H111*F109</f>
        <v>5800000000</v>
      </c>
      <c r="J111" s="105"/>
    </row>
    <row r="112" spans="2:10" ht="13.5" customHeight="1" x14ac:dyDescent="0.25">
      <c r="B112" s="84"/>
      <c r="C112" s="85"/>
      <c r="D112" s="86" t="s">
        <v>35</v>
      </c>
      <c r="E112" s="86"/>
      <c r="F112" s="86"/>
      <c r="G112" s="86"/>
      <c r="H112" s="89"/>
      <c r="I112" s="89"/>
      <c r="J112" s="105"/>
    </row>
    <row r="113" spans="2:12" ht="13.5" customHeight="1" x14ac:dyDescent="0.25">
      <c r="B113" s="84"/>
      <c r="C113" s="85"/>
      <c r="D113" s="86"/>
      <c r="E113" s="86"/>
      <c r="F113" s="86"/>
      <c r="G113" s="86"/>
      <c r="H113" s="89"/>
      <c r="I113" s="89"/>
      <c r="J113" s="105"/>
    </row>
    <row r="114" spans="2:12" ht="13.5" customHeight="1" x14ac:dyDescent="0.25">
      <c r="B114" s="84"/>
      <c r="C114" s="85"/>
      <c r="D114" s="86" t="s">
        <v>13</v>
      </c>
      <c r="E114" s="86" t="s">
        <v>49</v>
      </c>
      <c r="F114" s="86"/>
      <c r="G114" s="86" t="s">
        <v>12</v>
      </c>
      <c r="H114" s="89">
        <f>D9</f>
        <v>1000000</v>
      </c>
      <c r="I114" s="89"/>
      <c r="J114" s="106">
        <f>H111*F109</f>
        <v>5800000000</v>
      </c>
    </row>
    <row r="115" spans="2:12" ht="13.5" customHeight="1" x14ac:dyDescent="0.25">
      <c r="B115" s="84"/>
      <c r="C115" s="85"/>
      <c r="D115" s="86"/>
      <c r="E115" s="86"/>
      <c r="F115" s="86"/>
      <c r="G115" s="86"/>
      <c r="H115" s="89"/>
      <c r="I115" s="92"/>
      <c r="J115" s="88"/>
    </row>
    <row r="116" spans="2:12" ht="13.5" customHeight="1" x14ac:dyDescent="0.25">
      <c r="B116" s="84"/>
      <c r="C116" s="85"/>
      <c r="D116" s="86" t="s">
        <v>11</v>
      </c>
      <c r="E116" s="86" t="s">
        <v>50</v>
      </c>
      <c r="F116" s="86"/>
      <c r="G116" s="86" t="s">
        <v>14</v>
      </c>
      <c r="H116" s="89"/>
      <c r="I116" s="91">
        <f>H17</f>
        <v>5700000000</v>
      </c>
      <c r="J116" s="90"/>
    </row>
    <row r="117" spans="2:12" ht="13.5" customHeight="1" x14ac:dyDescent="0.25">
      <c r="B117" s="84"/>
      <c r="C117" s="85"/>
      <c r="D117" s="86"/>
      <c r="E117" s="86"/>
      <c r="F117" s="86"/>
      <c r="G117" s="86"/>
      <c r="H117" s="91"/>
      <c r="I117" s="89"/>
      <c r="J117" s="88"/>
    </row>
    <row r="118" spans="2:12" ht="13.5" customHeight="1" x14ac:dyDescent="0.25">
      <c r="B118" s="84"/>
      <c r="C118" s="85"/>
      <c r="D118" s="86" t="s">
        <v>13</v>
      </c>
      <c r="E118" s="86" t="str">
        <f>E17</f>
        <v>14P30 363TD</v>
      </c>
      <c r="F118" s="86" t="str">
        <f>F17</f>
        <v>Deudores por Operaciones de Venta Futura</v>
      </c>
      <c r="G118" s="86" t="s">
        <v>14</v>
      </c>
      <c r="H118" s="92"/>
      <c r="I118" s="91"/>
      <c r="J118" s="106">
        <f>H17</f>
        <v>5700000000</v>
      </c>
    </row>
    <row r="119" spans="2:12" ht="13.5" customHeight="1" x14ac:dyDescent="0.25">
      <c r="B119" s="93"/>
      <c r="C119" s="94"/>
      <c r="D119" s="95" t="s">
        <v>34</v>
      </c>
      <c r="E119" s="95"/>
      <c r="F119" s="95"/>
      <c r="G119" s="95"/>
      <c r="H119" s="96"/>
      <c r="I119" s="97"/>
      <c r="J119" s="107"/>
    </row>
    <row r="121" spans="2:12" customFormat="1" ht="11.25" customHeight="1" x14ac:dyDescent="0.25">
      <c r="B121" s="40" t="s">
        <v>67</v>
      </c>
      <c r="C121" s="39"/>
      <c r="D121" s="39"/>
      <c r="E121" s="114" t="s">
        <v>69</v>
      </c>
      <c r="F121" s="115"/>
      <c r="G121" s="39"/>
      <c r="H121" s="41"/>
      <c r="I121" s="41"/>
      <c r="J121" s="70"/>
    </row>
    <row r="122" spans="2:12" customFormat="1" ht="11.25" customHeight="1" x14ac:dyDescent="0.25">
      <c r="B122" s="42" t="s">
        <v>68</v>
      </c>
      <c r="C122" s="36"/>
      <c r="D122" s="43"/>
      <c r="E122" s="43"/>
      <c r="F122" s="43"/>
      <c r="G122" s="43"/>
      <c r="H122" s="66"/>
      <c r="I122" s="66"/>
      <c r="J122" s="33"/>
    </row>
    <row r="123" spans="2:12" customFormat="1" ht="11.25" customHeight="1" x14ac:dyDescent="0.25">
      <c r="B123" s="42"/>
      <c r="C123" s="36"/>
      <c r="D123" s="43" t="s">
        <v>11</v>
      </c>
      <c r="E123" s="43" t="s">
        <v>89</v>
      </c>
      <c r="F123" s="43" t="s">
        <v>90</v>
      </c>
      <c r="G123" s="43" t="s">
        <v>14</v>
      </c>
      <c r="H123" s="44">
        <f>J125</f>
        <v>6919767</v>
      </c>
      <c r="I123" s="67"/>
      <c r="J123" s="33"/>
      <c r="L123" s="113"/>
    </row>
    <row r="124" spans="2:12" customFormat="1" ht="11.25" customHeight="1" x14ac:dyDescent="0.25">
      <c r="B124" s="42"/>
      <c r="C124" s="36"/>
      <c r="D124" s="43"/>
      <c r="E124" s="43"/>
      <c r="F124" s="43"/>
      <c r="G124" s="43"/>
      <c r="H124" s="67"/>
      <c r="I124" s="67"/>
      <c r="J124" s="33"/>
    </row>
    <row r="125" spans="2:12" customFormat="1" ht="11.25" customHeight="1" x14ac:dyDescent="0.25">
      <c r="B125" s="42"/>
      <c r="C125" s="36"/>
      <c r="D125" s="43" t="s">
        <v>70</v>
      </c>
      <c r="E125" s="43" t="s">
        <v>92</v>
      </c>
      <c r="F125" s="43" t="s">
        <v>71</v>
      </c>
      <c r="G125" s="43" t="s">
        <v>14</v>
      </c>
      <c r="H125" s="73"/>
      <c r="I125" s="67"/>
      <c r="J125" s="116">
        <f>H67</f>
        <v>6919767</v>
      </c>
    </row>
    <row r="126" spans="2:12" customFormat="1" ht="11.25" customHeight="1" x14ac:dyDescent="0.25">
      <c r="B126" s="42"/>
      <c r="C126" s="36"/>
      <c r="D126" s="43"/>
      <c r="E126" s="32"/>
      <c r="F126" s="43"/>
      <c r="G126" s="43"/>
      <c r="H126" s="73"/>
      <c r="I126" s="67"/>
      <c r="J126" s="33"/>
    </row>
    <row r="127" spans="2:12" customFormat="1" ht="11.25" customHeight="1" x14ac:dyDescent="0.25">
      <c r="B127" s="42"/>
      <c r="C127" s="36"/>
      <c r="D127" s="43" t="s">
        <v>11</v>
      </c>
      <c r="E127" s="43" t="s">
        <v>77</v>
      </c>
      <c r="F127" s="43" t="s">
        <v>66</v>
      </c>
      <c r="G127" s="43" t="s">
        <v>12</v>
      </c>
      <c r="H127" s="67">
        <f>H27</f>
        <v>1000000</v>
      </c>
      <c r="I127" s="67"/>
      <c r="J127" s="116"/>
    </row>
    <row r="128" spans="2:12" customFormat="1" ht="11.25" customHeight="1" x14ac:dyDescent="0.25">
      <c r="B128" s="42"/>
      <c r="C128" s="36"/>
      <c r="D128" s="43"/>
      <c r="E128" s="43"/>
      <c r="F128" s="43"/>
      <c r="G128" s="43"/>
      <c r="H128" s="73"/>
      <c r="I128" s="67"/>
      <c r="J128" s="116"/>
    </row>
    <row r="129" spans="2:10" customFormat="1" ht="11.25" customHeight="1" x14ac:dyDescent="0.25">
      <c r="B129" s="42"/>
      <c r="C129" s="36"/>
      <c r="D129" s="43" t="s">
        <v>70</v>
      </c>
      <c r="E129" s="43" t="s">
        <v>76</v>
      </c>
      <c r="F129" s="43" t="s">
        <v>66</v>
      </c>
      <c r="G129" s="43" t="s">
        <v>12</v>
      </c>
      <c r="H129" s="73"/>
      <c r="I129" s="32"/>
      <c r="J129" s="139">
        <f>I29</f>
        <v>1000000</v>
      </c>
    </row>
    <row r="130" spans="2:10" customFormat="1" ht="11.25" customHeight="1" x14ac:dyDescent="0.25">
      <c r="B130" s="34"/>
      <c r="C130" s="35"/>
      <c r="D130" s="45"/>
      <c r="E130" s="45"/>
      <c r="F130" s="45"/>
      <c r="G130" s="45"/>
      <c r="H130" s="46"/>
      <c r="I130" s="111"/>
      <c r="J130" s="112"/>
    </row>
  </sheetData>
  <mergeCells count="1">
    <mergeCell ref="E6:F6"/>
  </mergeCells>
  <pageMargins left="0.2" right="0.17" top="0.27" bottom="0.2" header="0.17" footer="0.17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 </vt:lpstr>
      <vt:lpstr>VENTA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</dc:creator>
  <cp:lastModifiedBy>Francisco Furman</cp:lastModifiedBy>
  <cp:lastPrinted>2017-11-06T12:32:08Z</cp:lastPrinted>
  <dcterms:created xsi:type="dcterms:W3CDTF">2013-02-18T14:18:26Z</dcterms:created>
  <dcterms:modified xsi:type="dcterms:W3CDTF">2017-11-06T13:12:16Z</dcterms:modified>
</cp:coreProperties>
</file>