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30" windowWidth="19875" windowHeight="7710"/>
  </bookViews>
  <sheets>
    <sheet name="Dia 1" sheetId="1" r:id="rId1"/>
    <sheet name="Dia 2" sheetId="4" r:id="rId2"/>
    <sheet name="Dia 3" sheetId="6" r:id="rId3"/>
    <sheet name="Dia 4" sheetId="7" r:id="rId4"/>
  </sheets>
  <calcPr calcId="145621" iterate="1" iterateCount="10000" iterateDelta="1.0000000000000001E-5"/>
</workbook>
</file>

<file path=xl/calcChain.xml><?xml version="1.0" encoding="utf-8"?>
<calcChain xmlns="http://schemas.openxmlformats.org/spreadsheetml/2006/main">
  <c r="E9" i="7" l="1"/>
  <c r="E6" i="7"/>
  <c r="E7" i="7" s="1"/>
  <c r="E8" i="7" s="1"/>
  <c r="M3" i="7"/>
  <c r="H3" i="7"/>
  <c r="E9" i="6"/>
  <c r="E6" i="6"/>
  <c r="E7" i="6" s="1"/>
  <c r="E8" i="6" s="1"/>
  <c r="M3" i="6"/>
  <c r="H3" i="6"/>
  <c r="E6" i="4"/>
  <c r="E9" i="4" s="1"/>
  <c r="M3" i="4"/>
  <c r="H3" i="4"/>
  <c r="E11" i="1"/>
  <c r="H3" i="1"/>
  <c r="M3" i="1"/>
  <c r="E6" i="1"/>
  <c r="E11" i="7" l="1"/>
  <c r="E11" i="6"/>
  <c r="E7" i="4"/>
  <c r="E8" i="4" s="1"/>
  <c r="E11" i="4" s="1"/>
  <c r="E7" i="1"/>
  <c r="E9" i="1" l="1"/>
  <c r="E8" i="1"/>
</calcChain>
</file>

<file path=xl/sharedStrings.xml><?xml version="1.0" encoding="utf-8"?>
<sst xmlns="http://schemas.openxmlformats.org/spreadsheetml/2006/main" count="112" uniqueCount="26">
  <si>
    <t>USD</t>
  </si>
  <si>
    <t>Modalidad</t>
  </si>
  <si>
    <t>Tipo Operación</t>
  </si>
  <si>
    <t>Cliente</t>
  </si>
  <si>
    <t>Moneda</t>
  </si>
  <si>
    <t>Non Delivery Forward</t>
  </si>
  <si>
    <t>Monto</t>
  </si>
  <si>
    <t>Cotizacion Vencimiento</t>
  </si>
  <si>
    <t>Monto Equivalente al Vencimiento</t>
  </si>
  <si>
    <t>Fecha Vencimiento</t>
  </si>
  <si>
    <t xml:space="preserve">Plazo </t>
  </si>
  <si>
    <t>Fecha Operación</t>
  </si>
  <si>
    <t>Cotizacion</t>
  </si>
  <si>
    <t>Monto Equivalente</t>
  </si>
  <si>
    <t>Plazo Residual:</t>
  </si>
  <si>
    <t>Curva Cupon Cero Corto Plazo</t>
  </si>
  <si>
    <t>Plazo</t>
  </si>
  <si>
    <t>Tasa</t>
  </si>
  <si>
    <t>Tasa Actualización:</t>
  </si>
  <si>
    <t>Factor de Descuento:</t>
  </si>
  <si>
    <t>Valor Economico:</t>
  </si>
  <si>
    <t>Cotizacion Mercado:</t>
  </si>
  <si>
    <t>Fecha Actualizacion:</t>
  </si>
  <si>
    <t>Curva Forward de Mercado</t>
  </si>
  <si>
    <t>Cliente aaa</t>
  </si>
  <si>
    <t>Compra o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</si>
</sst>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€_-;\-* #,##0.00\ _€_-;_-* &quot;-&quot;??\ _€_-;_-@_-"/>
    <numFmt numFmtId="164" formatCode="###,###,###,###,###,##0.00"/>
    <numFmt numFmtId="165" formatCode="#,##0.0"/>
    <numFmt numFmtId="166" formatCode="0.000000"/>
    <numFmt numFmtId="167" formatCode="_(* #,##0.00_);_(* \(#,##0.00\);_(* &quot;-&quot;??_);_(@_)"/>
    <numFmt numFmtId="168" formatCode="_ * #,##0.00_ ;_ * \-#,##0.00_ ;_ * &quot;-&quot;??_ ;_ @_ "/>
    <numFmt numFmtId="169" formatCode="_ * #,##0_ ;_ * \-#,##0_ ;_ * &quot;-&quot;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7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4" fillId="0" borderId="0"/>
    <xf numFmtId="168" fontId="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0" fontId="4" fillId="0" borderId="0"/>
    <xf numFmtId="169" fontId="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51">
    <xf numFmtId="0" fontId="0" fillId="0" borderId="0" xfId="0"/>
    <xf numFmtId="4" fontId="0" fillId="0" borderId="0" xfId="0" applyNumberFormat="1" applyFont="1"/>
    <xf numFmtId="0" fontId="0" fillId="0" borderId="0" xfId="0" applyFont="1"/>
    <xf numFmtId="3" fontId="0" fillId="0" borderId="0" xfId="0" applyNumberFormat="1" applyFont="1"/>
    <xf numFmtId="0" fontId="2" fillId="2" borderId="0" xfId="0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3" fontId="7" fillId="2" borderId="0" xfId="0" applyNumberFormat="1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9" fillId="0" borderId="1" xfId="2" applyFont="1" applyBorder="1"/>
    <xf numFmtId="0" fontId="9" fillId="0" borderId="2" xfId="2" applyFont="1" applyBorder="1"/>
    <xf numFmtId="0" fontId="8" fillId="0" borderId="2" xfId="2" applyFont="1" applyBorder="1"/>
    <xf numFmtId="3" fontId="5" fillId="0" borderId="2" xfId="2" applyNumberFormat="1" applyFont="1" applyBorder="1"/>
    <xf numFmtId="4" fontId="5" fillId="0" borderId="2" xfId="2" applyNumberFormat="1" applyFont="1" applyBorder="1"/>
    <xf numFmtId="14" fontId="0" fillId="0" borderId="2" xfId="0" applyNumberFormat="1" applyFont="1" applyBorder="1"/>
    <xf numFmtId="0" fontId="0" fillId="0" borderId="2" xfId="0" applyFont="1" applyBorder="1" applyAlignment="1">
      <alignment horizontal="center"/>
    </xf>
    <xf numFmtId="164" fontId="5" fillId="0" borderId="2" xfId="2" applyNumberFormat="1" applyFont="1" applyBorder="1" applyAlignment="1">
      <alignment horizontal="center"/>
    </xf>
    <xf numFmtId="4" fontId="5" fillId="0" borderId="2" xfId="2" applyNumberFormat="1" applyFont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9" fontId="0" fillId="0" borderId="0" xfId="1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166" fontId="0" fillId="0" borderId="0" xfId="0" applyNumberFormat="1" applyFont="1"/>
    <xf numFmtId="165" fontId="0" fillId="3" borderId="0" xfId="0" applyNumberFormat="1" applyFont="1" applyFill="1" applyAlignment="1">
      <alignment horizontal="right"/>
    </xf>
    <xf numFmtId="3" fontId="0" fillId="0" borderId="0" xfId="0" applyNumberFormat="1" applyFont="1" applyAlignment="1">
      <alignment horizontal="center"/>
    </xf>
    <xf numFmtId="14" fontId="0" fillId="0" borderId="0" xfId="0" applyNumberFormat="1" applyFont="1"/>
    <xf numFmtId="14" fontId="0" fillId="0" borderId="0" xfId="0" applyNumberFormat="1" applyFont="1" applyAlignment="1">
      <alignment horizontal="right"/>
    </xf>
    <xf numFmtId="10" fontId="0" fillId="0" borderId="0" xfId="1" applyNumberFormat="1" applyFont="1" applyAlignment="1">
      <alignment horizontal="center"/>
    </xf>
    <xf numFmtId="0" fontId="10" fillId="0" borderId="0" xfId="0" applyFont="1"/>
    <xf numFmtId="4" fontId="0" fillId="3" borderId="0" xfId="0" applyNumberFormat="1" applyFont="1" applyFill="1"/>
    <xf numFmtId="10" fontId="0" fillId="3" borderId="0" xfId="1" applyNumberFormat="1" applyFont="1" applyFill="1"/>
    <xf numFmtId="3" fontId="5" fillId="3" borderId="3" xfId="2" applyNumberFormat="1" applyFont="1" applyFill="1" applyBorder="1"/>
    <xf numFmtId="3" fontId="5" fillId="3" borderId="2" xfId="2" applyNumberFormat="1" applyFont="1" applyFill="1" applyBorder="1"/>
    <xf numFmtId="0" fontId="10" fillId="0" borderId="0" xfId="0" applyFont="1" applyAlignment="1"/>
    <xf numFmtId="0" fontId="0" fillId="3" borderId="4" xfId="0" applyFont="1" applyFill="1" applyBorder="1" applyAlignment="1">
      <alignment horizontal="center"/>
    </xf>
    <xf numFmtId="10" fontId="0" fillId="3" borderId="5" xfId="1" applyNumberFormat="1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10" fontId="0" fillId="3" borderId="7" xfId="1" applyNumberFormat="1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3" fontId="5" fillId="4" borderId="5" xfId="0" applyNumberFormat="1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3" fontId="5" fillId="4" borderId="7" xfId="0" applyNumberFormat="1" applyFont="1" applyFill="1" applyBorder="1" applyAlignment="1">
      <alignment horizontal="center"/>
    </xf>
    <xf numFmtId="165" fontId="0" fillId="4" borderId="0" xfId="0" applyNumberFormat="1" applyFont="1" applyFill="1" applyAlignment="1">
      <alignment horizontal="right"/>
    </xf>
    <xf numFmtId="0" fontId="5" fillId="0" borderId="0" xfId="0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3" fontId="0" fillId="4" borderId="5" xfId="0" applyNumberFormat="1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3" fontId="0" fillId="4" borderId="7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</cellXfs>
  <cellStyles count="37">
    <cellStyle name="Excel Built-in Normal" xfId="9"/>
    <cellStyle name="Millares" xfId="36"/>
    <cellStyle name="Millares [0] 2" xfId="11"/>
    <cellStyle name="Millares 2" xfId="6"/>
    <cellStyle name="Millares 2 2" xfId="13"/>
    <cellStyle name="Millares 2 3" xfId="27"/>
    <cellStyle name="Millares 3" xfId="15"/>
    <cellStyle name="Millares 3 2" xfId="29"/>
    <cellStyle name="Millares 4" xfId="18"/>
    <cellStyle name="Millares 4 2" xfId="31"/>
    <cellStyle name="Millares 5" xfId="23"/>
    <cellStyle name="Millares 6" xfId="24"/>
    <cellStyle name="Millares 7" xfId="4"/>
    <cellStyle name="Millares 74" xfId="7"/>
    <cellStyle name="Millares 74 2" xfId="20"/>
    <cellStyle name="Millares 74 3" xfId="33"/>
    <cellStyle name="Millares 8" xfId="35"/>
    <cellStyle name="Normal" xfId="0" builtinId="0"/>
    <cellStyle name="Normal 10" xfId="25"/>
    <cellStyle name="Normal 11" xfId="34"/>
    <cellStyle name="Normal 12" xfId="3"/>
    <cellStyle name="Normal 2" xfId="5"/>
    <cellStyle name="Normal 2 2" xfId="12"/>
    <cellStyle name="Normal 2 3" xfId="26"/>
    <cellStyle name="Normal 3" xfId="14"/>
    <cellStyle name="Normal 3 2" xfId="28"/>
    <cellStyle name="Normal 4" xfId="2"/>
    <cellStyle name="Normal 4 2" xfId="16"/>
    <cellStyle name="Normal 5" xfId="17"/>
    <cellStyle name="Normal 5 2" xfId="30"/>
    <cellStyle name="Normal 6" xfId="19"/>
    <cellStyle name="Normal 6 2" xfId="32"/>
    <cellStyle name="Normal 7" xfId="10"/>
    <cellStyle name="Normal 8" xfId="21"/>
    <cellStyle name="Normal 9" xfId="22"/>
    <cellStyle name="Porcentaje" xfId="1" builtinId="5"/>
    <cellStyle name="Porcentual 2" xfId="8"/>
  </cellStyles>
  <dxfs count="0"/>
  <tableStyles count="1" defaultTableStyle="TableStyleMedium2" defaultPivotStyle="PivotStyleLight16">
    <tableStyle name="Estilo de tabla dinámica 1" table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910166</xdr:colOff>
      <xdr:row>6</xdr:row>
      <xdr:rowOff>10584</xdr:rowOff>
    </xdr:from>
    <xdr:to>
      <xdr:col>8</xdr:col>
      <xdr:colOff>137583</xdr:colOff>
      <xdr:row>11</xdr:row>
      <xdr:rowOff>158750</xdr:rowOff>
    </xdr:to>
    <xdr:cxnSp macro="">
      <xdr:nvCxnSpPr>
        <xdr:cNvPr id="3" name="2 Conector recto de flecha"/>
        <xdr:cNvCxnSpPr/>
      </xdr:nvCxnSpPr>
      <xdr:spPr>
        <a:xfrm>
          <a:off x="5725583" y="1418167"/>
          <a:ext cx="2465917" cy="1111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941916</xdr:colOff>
      <xdr:row>8</xdr:row>
      <xdr:rowOff>105834</xdr:rowOff>
    </xdr:from>
    <xdr:to>
      <xdr:col>11</xdr:col>
      <xdr:colOff>169334</xdr:colOff>
      <xdr:row>28</xdr:row>
      <xdr:rowOff>105834</xdr:rowOff>
    </xdr:to>
    <xdr:cxnSp macro="">
      <xdr:nvCxnSpPr>
        <xdr:cNvPr id="5" name="4 Conector recto de flecha"/>
        <xdr:cNvCxnSpPr/>
      </xdr:nvCxnSpPr>
      <xdr:spPr>
        <a:xfrm>
          <a:off x="5757333" y="1894417"/>
          <a:ext cx="4487334" cy="3841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910166</xdr:colOff>
      <xdr:row>6</xdr:row>
      <xdr:rowOff>10584</xdr:rowOff>
    </xdr:from>
    <xdr:to>
      <xdr:col>8</xdr:col>
      <xdr:colOff>137583</xdr:colOff>
      <xdr:row>11</xdr:row>
      <xdr:rowOff>158750</xdr:rowOff>
    </xdr:to>
    <xdr:cxnSp macro="">
      <xdr:nvCxnSpPr>
        <xdr:cNvPr id="2" name="1 Conector recto de flecha"/>
        <xdr:cNvCxnSpPr/>
      </xdr:nvCxnSpPr>
      <xdr:spPr>
        <a:xfrm>
          <a:off x="5720291" y="1420284"/>
          <a:ext cx="2456392" cy="111019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941916</xdr:colOff>
      <xdr:row>8</xdr:row>
      <xdr:rowOff>105834</xdr:rowOff>
    </xdr:from>
    <xdr:to>
      <xdr:col>11</xdr:col>
      <xdr:colOff>169334</xdr:colOff>
      <xdr:row>28</xdr:row>
      <xdr:rowOff>105834</xdr:rowOff>
    </xdr:to>
    <xdr:cxnSp macro="">
      <xdr:nvCxnSpPr>
        <xdr:cNvPr id="3" name="2 Conector recto de flecha"/>
        <xdr:cNvCxnSpPr/>
      </xdr:nvCxnSpPr>
      <xdr:spPr>
        <a:xfrm>
          <a:off x="5752041" y="1896534"/>
          <a:ext cx="4475693" cy="3838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910166</xdr:colOff>
      <xdr:row>6</xdr:row>
      <xdr:rowOff>10584</xdr:rowOff>
    </xdr:from>
    <xdr:to>
      <xdr:col>8</xdr:col>
      <xdr:colOff>137583</xdr:colOff>
      <xdr:row>11</xdr:row>
      <xdr:rowOff>158750</xdr:rowOff>
    </xdr:to>
    <xdr:cxnSp macro="">
      <xdr:nvCxnSpPr>
        <xdr:cNvPr id="2" name="1 Conector recto de flecha"/>
        <xdr:cNvCxnSpPr/>
      </xdr:nvCxnSpPr>
      <xdr:spPr>
        <a:xfrm>
          <a:off x="5720291" y="1420284"/>
          <a:ext cx="2456392" cy="111019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63500</xdr:colOff>
      <xdr:row>8</xdr:row>
      <xdr:rowOff>137584</xdr:rowOff>
    </xdr:from>
    <xdr:to>
      <xdr:col>11</xdr:col>
      <xdr:colOff>275167</xdr:colOff>
      <xdr:row>28</xdr:row>
      <xdr:rowOff>1</xdr:rowOff>
    </xdr:to>
    <xdr:cxnSp macro="">
      <xdr:nvCxnSpPr>
        <xdr:cNvPr id="3" name="2 Conector recto de flecha"/>
        <xdr:cNvCxnSpPr/>
      </xdr:nvCxnSpPr>
      <xdr:spPr>
        <a:xfrm>
          <a:off x="5831417" y="1926167"/>
          <a:ext cx="4519083" cy="370416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910166</xdr:colOff>
      <xdr:row>6</xdr:row>
      <xdr:rowOff>10584</xdr:rowOff>
    </xdr:from>
    <xdr:to>
      <xdr:col>8</xdr:col>
      <xdr:colOff>137583</xdr:colOff>
      <xdr:row>11</xdr:row>
      <xdr:rowOff>158750</xdr:rowOff>
    </xdr:to>
    <xdr:cxnSp macro="">
      <xdr:nvCxnSpPr>
        <xdr:cNvPr id="2" name="1 Conector recto de flecha"/>
        <xdr:cNvCxnSpPr/>
      </xdr:nvCxnSpPr>
      <xdr:spPr>
        <a:xfrm>
          <a:off x="5720291" y="1420284"/>
          <a:ext cx="2456392" cy="111019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74083</xdr:colOff>
      <xdr:row>8</xdr:row>
      <xdr:rowOff>179917</xdr:rowOff>
    </xdr:from>
    <xdr:to>
      <xdr:col>10</xdr:col>
      <xdr:colOff>762000</xdr:colOff>
      <xdr:row>25</xdr:row>
      <xdr:rowOff>148168</xdr:rowOff>
    </xdr:to>
    <xdr:cxnSp macro="">
      <xdr:nvCxnSpPr>
        <xdr:cNvPr id="3" name="2 Conector recto de flecha"/>
        <xdr:cNvCxnSpPr/>
      </xdr:nvCxnSpPr>
      <xdr:spPr>
        <a:xfrm>
          <a:off x="5842000" y="1968500"/>
          <a:ext cx="4222750" cy="323850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1"/>
  <sheetViews>
    <sheetView tabSelected="1" zoomScale="90" zoomScaleNormal="90" workbookViewId="0">
      <selection activeCell="A3" sqref="A3"/>
    </sheetView>
  </sheetViews>
  <sheetFormatPr baseColWidth="10" defaultRowHeight="15" x14ac:dyDescent="0.25"/>
  <cols>
    <col min="1" max="1" width="23.5703125" style="2" bestFit="1" customWidth="1"/>
    <col min="2" max="2" width="17.7109375" style="2" bestFit="1" customWidth="1"/>
    <col min="3" max="3" width="11.140625" style="2" bestFit="1" customWidth="1"/>
    <col min="4" max="4" width="19.7109375" style="2" bestFit="1" customWidth="1"/>
    <col min="5" max="5" width="14.28515625" style="2" bestFit="1" customWidth="1"/>
    <col min="6" max="6" width="9.85546875" style="2" bestFit="1" customWidth="1"/>
    <col min="7" max="7" width="10.7109375" style="2" bestFit="1" customWidth="1"/>
    <col min="8" max="8" width="13.5703125" style="3" bestFit="1" customWidth="1"/>
    <col min="9" max="9" width="11.5703125" style="3" bestFit="1" customWidth="1"/>
    <col min="10" max="10" width="7.140625" style="3" bestFit="1" customWidth="1"/>
    <col min="11" max="11" width="11.5703125" style="2" bestFit="1" customWidth="1"/>
    <col min="12" max="12" width="25" style="2" bestFit="1" customWidth="1"/>
    <col min="13" max="13" width="18.140625" style="2" bestFit="1" customWidth="1"/>
    <col min="14" max="14" width="11.42578125" style="3"/>
    <col min="15" max="15" width="18.140625" style="3" bestFit="1" customWidth="1"/>
    <col min="16" max="16384" width="11.42578125" style="2"/>
  </cols>
  <sheetData>
    <row r="2" spans="1:15" ht="36" x14ac:dyDescent="0.25">
      <c r="A2" s="4" t="s">
        <v>1</v>
      </c>
      <c r="B2" s="8" t="s">
        <v>2</v>
      </c>
      <c r="C2" s="4" t="s">
        <v>3</v>
      </c>
      <c r="D2" s="4" t="s">
        <v>4</v>
      </c>
      <c r="E2" s="7"/>
      <c r="F2" s="5" t="s">
        <v>6</v>
      </c>
      <c r="G2" s="6" t="s">
        <v>7</v>
      </c>
      <c r="H2" s="6" t="s">
        <v>8</v>
      </c>
      <c r="I2" s="7" t="s">
        <v>9</v>
      </c>
      <c r="J2" s="4" t="s">
        <v>10</v>
      </c>
      <c r="K2" s="7" t="s">
        <v>11</v>
      </c>
      <c r="L2" s="5" t="s">
        <v>12</v>
      </c>
      <c r="M2" s="5" t="s">
        <v>13</v>
      </c>
      <c r="N2" s="1"/>
      <c r="O2" s="2"/>
    </row>
    <row r="3" spans="1:15" x14ac:dyDescent="0.25">
      <c r="A3" s="9" t="s">
        <v>25</v>
      </c>
      <c r="B3" s="10" t="s">
        <v>5</v>
      </c>
      <c r="C3" s="11" t="s">
        <v>24</v>
      </c>
      <c r="D3" s="15" t="s">
        <v>0</v>
      </c>
      <c r="E3" s="15"/>
      <c r="F3" s="12">
        <v>1000000</v>
      </c>
      <c r="G3" s="13">
        <v>5800</v>
      </c>
      <c r="H3" s="32">
        <f>F3*G3</f>
        <v>5800000000</v>
      </c>
      <c r="I3" s="14">
        <v>43083</v>
      </c>
      <c r="J3" s="16">
        <v>353</v>
      </c>
      <c r="K3" s="18">
        <v>42730</v>
      </c>
      <c r="L3" s="17">
        <v>5700</v>
      </c>
      <c r="M3" s="31">
        <f>L3*F3</f>
        <v>5700000000</v>
      </c>
      <c r="N3" s="1"/>
      <c r="O3" s="2"/>
    </row>
    <row r="5" spans="1:15" x14ac:dyDescent="0.25">
      <c r="D5" s="21" t="s">
        <v>22</v>
      </c>
      <c r="E5" s="25">
        <v>42811</v>
      </c>
    </row>
    <row r="6" spans="1:15" x14ac:dyDescent="0.25">
      <c r="D6" s="21" t="s">
        <v>14</v>
      </c>
      <c r="E6" s="29">
        <f>+I3-E5</f>
        <v>272</v>
      </c>
      <c r="I6" s="33" t="s">
        <v>15</v>
      </c>
      <c r="J6" s="33"/>
      <c r="L6" s="28" t="s">
        <v>23</v>
      </c>
    </row>
    <row r="7" spans="1:15" x14ac:dyDescent="0.25">
      <c r="D7" s="21" t="s">
        <v>18</v>
      </c>
      <c r="E7" s="30">
        <f>+J12+(((E6-I12)/(I13-I12))*(J13-J12))</f>
        <v>6.5786813186813189E-2</v>
      </c>
      <c r="I7" s="20" t="s">
        <v>16</v>
      </c>
      <c r="J7" s="20" t="s">
        <v>17</v>
      </c>
      <c r="L7" s="20" t="s">
        <v>16</v>
      </c>
      <c r="M7" s="2" t="s">
        <v>12</v>
      </c>
    </row>
    <row r="8" spans="1:15" x14ac:dyDescent="0.25">
      <c r="D8" s="21" t="s">
        <v>19</v>
      </c>
      <c r="E8" s="22">
        <f>1/(1+(E7*E6/365))</f>
        <v>0.95326640644526683</v>
      </c>
      <c r="I8" s="20">
        <v>1</v>
      </c>
      <c r="J8" s="27">
        <v>5.1799999999999999E-2</v>
      </c>
      <c r="L8" s="20">
        <v>1</v>
      </c>
      <c r="M8" s="24">
        <v>5407.98</v>
      </c>
    </row>
    <row r="9" spans="1:15" x14ac:dyDescent="0.25">
      <c r="D9" s="21" t="s">
        <v>21</v>
      </c>
      <c r="E9" s="42">
        <f>+M29+((E6-L29)/(L30-L29)*(M30-M29))</f>
        <v>5665.0714285714284</v>
      </c>
      <c r="I9" s="20">
        <v>35</v>
      </c>
      <c r="J9" s="27">
        <v>5.45E-2</v>
      </c>
      <c r="L9" s="20">
        <v>9</v>
      </c>
      <c r="M9" s="24">
        <v>5429</v>
      </c>
    </row>
    <row r="10" spans="1:15" x14ac:dyDescent="0.25">
      <c r="I10" s="20">
        <v>63</v>
      </c>
      <c r="J10" s="27">
        <v>5.6000000000000001E-2</v>
      </c>
      <c r="L10" s="20">
        <v>13</v>
      </c>
      <c r="M10" s="24">
        <v>5446</v>
      </c>
    </row>
    <row r="11" spans="1:15" ht="15.75" thickBot="1" x14ac:dyDescent="0.3">
      <c r="D11" s="26" t="s">
        <v>20</v>
      </c>
      <c r="E11" s="23">
        <f>+F3*(E9-G3)*E8</f>
        <v>-128622874.41250791</v>
      </c>
      <c r="I11" s="20">
        <v>91</v>
      </c>
      <c r="J11" s="27">
        <v>6.0199999999999997E-2</v>
      </c>
      <c r="L11" s="20">
        <v>23</v>
      </c>
      <c r="M11" s="24">
        <v>5440</v>
      </c>
    </row>
    <row r="12" spans="1:15" x14ac:dyDescent="0.25">
      <c r="I12" s="34">
        <v>182</v>
      </c>
      <c r="J12" s="35">
        <v>6.4600000000000005E-2</v>
      </c>
      <c r="L12" s="20">
        <v>40</v>
      </c>
      <c r="M12" s="24">
        <v>5450</v>
      </c>
    </row>
    <row r="13" spans="1:15" ht="15.75" thickBot="1" x14ac:dyDescent="0.3">
      <c r="I13" s="36">
        <v>364</v>
      </c>
      <c r="J13" s="37">
        <v>6.7000000000000004E-2</v>
      </c>
      <c r="L13" s="20">
        <v>41</v>
      </c>
      <c r="M13" s="24">
        <v>5470</v>
      </c>
    </row>
    <row r="14" spans="1:15" x14ac:dyDescent="0.25">
      <c r="I14" s="20">
        <v>553</v>
      </c>
      <c r="J14" s="27">
        <v>7.0000000000000007E-2</v>
      </c>
      <c r="L14" s="20">
        <v>132</v>
      </c>
      <c r="M14" s="24">
        <v>5636</v>
      </c>
    </row>
    <row r="15" spans="1:15" x14ac:dyDescent="0.25">
      <c r="L15" s="20">
        <v>134</v>
      </c>
      <c r="M15" s="24">
        <v>5639</v>
      </c>
    </row>
    <row r="16" spans="1:15" x14ac:dyDescent="0.25">
      <c r="B16" s="19"/>
      <c r="L16" s="20">
        <v>139</v>
      </c>
      <c r="M16" s="24">
        <v>5647</v>
      </c>
    </row>
    <row r="17" spans="2:13" x14ac:dyDescent="0.25">
      <c r="B17" s="19"/>
      <c r="L17" s="20">
        <v>141</v>
      </c>
      <c r="M17" s="24">
        <v>5469</v>
      </c>
    </row>
    <row r="18" spans="2:13" x14ac:dyDescent="0.25">
      <c r="L18" s="20">
        <v>144</v>
      </c>
      <c r="M18" s="24">
        <v>5581</v>
      </c>
    </row>
    <row r="19" spans="2:13" x14ac:dyDescent="0.25">
      <c r="L19" s="20">
        <v>145</v>
      </c>
      <c r="M19" s="24">
        <v>5662</v>
      </c>
    </row>
    <row r="20" spans="2:13" x14ac:dyDescent="0.25">
      <c r="L20" s="20">
        <v>159</v>
      </c>
      <c r="M20" s="24">
        <v>5588</v>
      </c>
    </row>
    <row r="21" spans="2:13" x14ac:dyDescent="0.25">
      <c r="L21" s="20">
        <v>172</v>
      </c>
      <c r="M21" s="24">
        <v>5599</v>
      </c>
    </row>
    <row r="22" spans="2:13" x14ac:dyDescent="0.25">
      <c r="L22" s="20">
        <v>186</v>
      </c>
      <c r="M22" s="24">
        <v>5604</v>
      </c>
    </row>
    <row r="23" spans="2:13" x14ac:dyDescent="0.25">
      <c r="L23" s="20">
        <v>200</v>
      </c>
      <c r="M23" s="24">
        <v>5616</v>
      </c>
    </row>
    <row r="24" spans="2:13" x14ac:dyDescent="0.25">
      <c r="L24" s="20">
        <v>214</v>
      </c>
      <c r="M24" s="24">
        <v>5628</v>
      </c>
    </row>
    <row r="25" spans="2:13" x14ac:dyDescent="0.25">
      <c r="L25" s="20">
        <v>221</v>
      </c>
      <c r="M25" s="24">
        <v>5633</v>
      </c>
    </row>
    <row r="26" spans="2:13" x14ac:dyDescent="0.25">
      <c r="L26" s="20">
        <v>228</v>
      </c>
      <c r="M26" s="24">
        <v>5639</v>
      </c>
    </row>
    <row r="27" spans="2:13" x14ac:dyDescent="0.25">
      <c r="L27" s="20">
        <v>249</v>
      </c>
      <c r="M27" s="24">
        <v>5647</v>
      </c>
    </row>
    <row r="28" spans="2:13" ht="15.75" thickBot="1" x14ac:dyDescent="0.3">
      <c r="L28" s="20">
        <v>256</v>
      </c>
      <c r="M28" s="24">
        <v>5652</v>
      </c>
    </row>
    <row r="29" spans="2:13" x14ac:dyDescent="0.25">
      <c r="L29" s="38">
        <v>263</v>
      </c>
      <c r="M29" s="39">
        <v>5658</v>
      </c>
    </row>
    <row r="30" spans="2:13" ht="15.75" thickBot="1" x14ac:dyDescent="0.3">
      <c r="L30" s="40">
        <v>277</v>
      </c>
      <c r="M30" s="41">
        <v>5669</v>
      </c>
    </row>
    <row r="31" spans="2:13" x14ac:dyDescent="0.25">
      <c r="L31" s="20">
        <v>308</v>
      </c>
      <c r="M31" s="24">
        <v>5685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1"/>
  <sheetViews>
    <sheetView zoomScale="90" zoomScaleNormal="90" workbookViewId="0">
      <selection activeCell="A3" sqref="A3"/>
    </sheetView>
  </sheetViews>
  <sheetFormatPr baseColWidth="10" defaultRowHeight="15" x14ac:dyDescent="0.25"/>
  <cols>
    <col min="1" max="1" width="23.5703125" style="2" bestFit="1" customWidth="1"/>
    <col min="2" max="2" width="17.7109375" style="2" bestFit="1" customWidth="1"/>
    <col min="3" max="3" width="11.140625" style="2" bestFit="1" customWidth="1"/>
    <col min="4" max="4" width="19.7109375" style="2" bestFit="1" customWidth="1"/>
    <col min="5" max="5" width="14.28515625" style="2" bestFit="1" customWidth="1"/>
    <col min="6" max="6" width="9.85546875" style="2" bestFit="1" customWidth="1"/>
    <col min="7" max="7" width="10.7109375" style="2" bestFit="1" customWidth="1"/>
    <col min="8" max="8" width="13.5703125" style="3" bestFit="1" customWidth="1"/>
    <col min="9" max="9" width="11.5703125" style="3" bestFit="1" customWidth="1"/>
    <col min="10" max="10" width="7.140625" style="3" bestFit="1" customWidth="1"/>
    <col min="11" max="11" width="11.5703125" style="2" bestFit="1" customWidth="1"/>
    <col min="12" max="12" width="25" style="2" bestFit="1" customWidth="1"/>
    <col min="13" max="13" width="18.140625" style="2" bestFit="1" customWidth="1"/>
    <col min="14" max="14" width="11.42578125" style="3"/>
    <col min="15" max="15" width="18.140625" style="3" bestFit="1" customWidth="1"/>
    <col min="16" max="16384" width="11.42578125" style="2"/>
  </cols>
  <sheetData>
    <row r="2" spans="1:15" ht="36" x14ac:dyDescent="0.25">
      <c r="A2" s="4" t="s">
        <v>1</v>
      </c>
      <c r="B2" s="8" t="s">
        <v>2</v>
      </c>
      <c r="C2" s="4" t="s">
        <v>3</v>
      </c>
      <c r="D2" s="4" t="s">
        <v>4</v>
      </c>
      <c r="E2" s="7"/>
      <c r="F2" s="5" t="s">
        <v>6</v>
      </c>
      <c r="G2" s="6" t="s">
        <v>7</v>
      </c>
      <c r="H2" s="6" t="s">
        <v>8</v>
      </c>
      <c r="I2" s="7" t="s">
        <v>9</v>
      </c>
      <c r="J2" s="4" t="s">
        <v>10</v>
      </c>
      <c r="K2" s="7" t="s">
        <v>11</v>
      </c>
      <c r="L2" s="5" t="s">
        <v>12</v>
      </c>
      <c r="M2" s="5" t="s">
        <v>13</v>
      </c>
      <c r="N2" s="1"/>
      <c r="O2" s="2"/>
    </row>
    <row r="3" spans="1:15" x14ac:dyDescent="0.25">
      <c r="A3" s="9" t="s">
        <v>25</v>
      </c>
      <c r="B3" s="10" t="s">
        <v>5</v>
      </c>
      <c r="C3" s="11" t="s">
        <v>24</v>
      </c>
      <c r="D3" s="15" t="s">
        <v>0</v>
      </c>
      <c r="E3" s="15"/>
      <c r="F3" s="12">
        <v>1000000</v>
      </c>
      <c r="G3" s="13">
        <v>5800</v>
      </c>
      <c r="H3" s="32">
        <f>F3*G3</f>
        <v>5800000000</v>
      </c>
      <c r="I3" s="14">
        <v>43083</v>
      </c>
      <c r="J3" s="16">
        <v>353</v>
      </c>
      <c r="K3" s="18">
        <v>42730</v>
      </c>
      <c r="L3" s="17">
        <v>5700</v>
      </c>
      <c r="M3" s="31">
        <f>L3*F3</f>
        <v>5700000000</v>
      </c>
      <c r="N3" s="1"/>
      <c r="O3" s="2"/>
    </row>
    <row r="5" spans="1:15" x14ac:dyDescent="0.25">
      <c r="D5" s="21" t="s">
        <v>22</v>
      </c>
      <c r="E5" s="25">
        <v>42813</v>
      </c>
    </row>
    <row r="6" spans="1:15" x14ac:dyDescent="0.25">
      <c r="D6" s="21" t="s">
        <v>14</v>
      </c>
      <c r="E6" s="29">
        <f>+I3-E5</f>
        <v>270</v>
      </c>
      <c r="I6" s="33" t="s">
        <v>15</v>
      </c>
      <c r="J6" s="33"/>
      <c r="L6" s="28" t="s">
        <v>23</v>
      </c>
    </row>
    <row r="7" spans="1:15" x14ac:dyDescent="0.25">
      <c r="D7" s="21" t="s">
        <v>18</v>
      </c>
      <c r="E7" s="30">
        <f>+J12+(((E6-I12)/(I13-I12))*(J13-J12))</f>
        <v>7.1967032967032968E-2</v>
      </c>
      <c r="I7" s="20" t="s">
        <v>16</v>
      </c>
      <c r="J7" s="20" t="s">
        <v>17</v>
      </c>
      <c r="L7" s="20" t="s">
        <v>16</v>
      </c>
      <c r="M7" s="2" t="s">
        <v>12</v>
      </c>
    </row>
    <row r="8" spans="1:15" x14ac:dyDescent="0.25">
      <c r="D8" s="21" t="s">
        <v>19</v>
      </c>
      <c r="E8" s="22">
        <f>1/(1+(E7*E6/365))</f>
        <v>0.94945492454527503</v>
      </c>
      <c r="I8" s="20">
        <v>1</v>
      </c>
      <c r="J8" s="27">
        <v>5.2999999999999999E-2</v>
      </c>
      <c r="L8" s="20">
        <v>1</v>
      </c>
      <c r="M8" s="24">
        <v>5505.98</v>
      </c>
    </row>
    <row r="9" spans="1:15" x14ac:dyDescent="0.25">
      <c r="D9" s="21" t="s">
        <v>21</v>
      </c>
      <c r="E9" s="42">
        <f>+M29+((E6-L29)/(L30-L29)*(M30-M29))</f>
        <v>5761.5</v>
      </c>
      <c r="I9" s="20">
        <v>35</v>
      </c>
      <c r="J9" s="27">
        <v>5.6000000000000001E-2</v>
      </c>
      <c r="L9" s="20">
        <v>9</v>
      </c>
      <c r="M9" s="24">
        <v>5527</v>
      </c>
    </row>
    <row r="10" spans="1:15" x14ac:dyDescent="0.25">
      <c r="I10" s="20">
        <v>63</v>
      </c>
      <c r="J10" s="27">
        <v>5.7299999999999997E-2</v>
      </c>
      <c r="L10" s="20">
        <v>13</v>
      </c>
      <c r="M10" s="24">
        <v>5544</v>
      </c>
    </row>
    <row r="11" spans="1:15" ht="15.75" thickBot="1" x14ac:dyDescent="0.3">
      <c r="D11" s="26" t="s">
        <v>20</v>
      </c>
      <c r="E11" s="23">
        <f>+F3*(E9-G3)*E8</f>
        <v>-36554014.594993092</v>
      </c>
      <c r="I11" s="20">
        <v>91</v>
      </c>
      <c r="J11" s="27">
        <v>6.9000000000000006E-2</v>
      </c>
      <c r="L11" s="20">
        <v>23</v>
      </c>
      <c r="M11" s="24">
        <v>5538</v>
      </c>
    </row>
    <row r="12" spans="1:15" x14ac:dyDescent="0.25">
      <c r="I12" s="34">
        <v>182</v>
      </c>
      <c r="J12" s="35">
        <v>7.0999999999999994E-2</v>
      </c>
      <c r="L12" s="20">
        <v>40</v>
      </c>
      <c r="M12" s="24">
        <v>5548</v>
      </c>
    </row>
    <row r="13" spans="1:15" ht="15.75" thickBot="1" x14ac:dyDescent="0.3">
      <c r="I13" s="36">
        <v>364</v>
      </c>
      <c r="J13" s="37">
        <v>7.2999999999999995E-2</v>
      </c>
      <c r="L13" s="20">
        <v>41</v>
      </c>
      <c r="M13" s="24">
        <v>5568</v>
      </c>
    </row>
    <row r="14" spans="1:15" x14ac:dyDescent="0.25">
      <c r="I14" s="20">
        <v>553</v>
      </c>
      <c r="J14" s="27">
        <v>0.08</v>
      </c>
      <c r="L14" s="20">
        <v>132</v>
      </c>
      <c r="M14" s="24">
        <v>5734</v>
      </c>
    </row>
    <row r="15" spans="1:15" x14ac:dyDescent="0.25">
      <c r="L15" s="20">
        <v>134</v>
      </c>
      <c r="M15" s="24">
        <v>5737</v>
      </c>
    </row>
    <row r="16" spans="1:15" x14ac:dyDescent="0.25">
      <c r="B16" s="19"/>
      <c r="L16" s="20">
        <v>139</v>
      </c>
      <c r="M16" s="24">
        <v>5745</v>
      </c>
    </row>
    <row r="17" spans="2:13" x14ac:dyDescent="0.25">
      <c r="B17" s="19"/>
      <c r="L17" s="20">
        <v>141</v>
      </c>
      <c r="M17" s="24">
        <v>5567</v>
      </c>
    </row>
    <row r="18" spans="2:13" x14ac:dyDescent="0.25">
      <c r="L18" s="20">
        <v>144</v>
      </c>
      <c r="M18" s="24">
        <v>5679</v>
      </c>
    </row>
    <row r="19" spans="2:13" x14ac:dyDescent="0.25">
      <c r="L19" s="20">
        <v>145</v>
      </c>
      <c r="M19" s="24">
        <v>5760</v>
      </c>
    </row>
    <row r="20" spans="2:13" x14ac:dyDescent="0.25">
      <c r="L20" s="20">
        <v>159</v>
      </c>
      <c r="M20" s="24">
        <v>5686</v>
      </c>
    </row>
    <row r="21" spans="2:13" x14ac:dyDescent="0.25">
      <c r="L21" s="20">
        <v>172</v>
      </c>
      <c r="M21" s="24">
        <v>5697</v>
      </c>
    </row>
    <row r="22" spans="2:13" x14ac:dyDescent="0.25">
      <c r="L22" s="20">
        <v>186</v>
      </c>
      <c r="M22" s="24">
        <v>5702</v>
      </c>
    </row>
    <row r="23" spans="2:13" x14ac:dyDescent="0.25">
      <c r="L23" s="20">
        <v>200</v>
      </c>
      <c r="M23" s="24">
        <v>5714</v>
      </c>
    </row>
    <row r="24" spans="2:13" x14ac:dyDescent="0.25">
      <c r="L24" s="20">
        <v>214</v>
      </c>
      <c r="M24" s="24">
        <v>5726</v>
      </c>
    </row>
    <row r="25" spans="2:13" x14ac:dyDescent="0.25">
      <c r="L25" s="20">
        <v>221</v>
      </c>
      <c r="M25" s="24">
        <v>5731</v>
      </c>
    </row>
    <row r="26" spans="2:13" x14ac:dyDescent="0.25">
      <c r="L26" s="20">
        <v>228</v>
      </c>
      <c r="M26" s="24">
        <v>5737</v>
      </c>
    </row>
    <row r="27" spans="2:13" x14ac:dyDescent="0.25">
      <c r="L27" s="20">
        <v>249</v>
      </c>
      <c r="M27" s="24">
        <v>5745</v>
      </c>
    </row>
    <row r="28" spans="2:13" ht="15.75" thickBot="1" x14ac:dyDescent="0.3">
      <c r="L28" s="20">
        <v>256</v>
      </c>
      <c r="M28" s="24">
        <v>5750</v>
      </c>
    </row>
    <row r="29" spans="2:13" x14ac:dyDescent="0.25">
      <c r="L29" s="38">
        <v>263</v>
      </c>
      <c r="M29" s="39">
        <v>5756</v>
      </c>
    </row>
    <row r="30" spans="2:13" ht="15.75" thickBot="1" x14ac:dyDescent="0.3">
      <c r="L30" s="40">
        <v>277</v>
      </c>
      <c r="M30" s="41">
        <v>5767</v>
      </c>
    </row>
    <row r="31" spans="2:13" x14ac:dyDescent="0.25">
      <c r="L31" s="20">
        <v>308</v>
      </c>
      <c r="M31" s="24">
        <v>5783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1"/>
  <sheetViews>
    <sheetView zoomScale="90" zoomScaleNormal="90" workbookViewId="0">
      <selection activeCell="A3" sqref="A3"/>
    </sheetView>
  </sheetViews>
  <sheetFormatPr baseColWidth="10" defaultRowHeight="15" x14ac:dyDescent="0.25"/>
  <cols>
    <col min="1" max="1" width="23.5703125" style="2" bestFit="1" customWidth="1"/>
    <col min="2" max="2" width="17.7109375" style="2" bestFit="1" customWidth="1"/>
    <col min="3" max="3" width="11.140625" style="2" bestFit="1" customWidth="1"/>
    <col min="4" max="4" width="19.7109375" style="2" bestFit="1" customWidth="1"/>
    <col min="5" max="5" width="14.28515625" style="2" bestFit="1" customWidth="1"/>
    <col min="6" max="6" width="9.85546875" style="2" bestFit="1" customWidth="1"/>
    <col min="7" max="7" width="10.7109375" style="2" bestFit="1" customWidth="1"/>
    <col min="8" max="8" width="13.5703125" style="3" bestFit="1" customWidth="1"/>
    <col min="9" max="9" width="11.5703125" style="3" bestFit="1" customWidth="1"/>
    <col min="10" max="10" width="7.140625" style="3" bestFit="1" customWidth="1"/>
    <col min="11" max="11" width="11.5703125" style="2" bestFit="1" customWidth="1"/>
    <col min="12" max="12" width="25" style="2" bestFit="1" customWidth="1"/>
    <col min="13" max="13" width="18.140625" style="2" bestFit="1" customWidth="1"/>
    <col min="14" max="14" width="11.42578125" style="3"/>
    <col min="15" max="15" width="18.140625" style="3" bestFit="1" customWidth="1"/>
    <col min="16" max="16384" width="11.42578125" style="2"/>
  </cols>
  <sheetData>
    <row r="2" spans="1:15" ht="36" x14ac:dyDescent="0.25">
      <c r="A2" s="4" t="s">
        <v>1</v>
      </c>
      <c r="B2" s="8" t="s">
        <v>2</v>
      </c>
      <c r="C2" s="4" t="s">
        <v>3</v>
      </c>
      <c r="D2" s="4" t="s">
        <v>4</v>
      </c>
      <c r="E2" s="7"/>
      <c r="F2" s="5" t="s">
        <v>6</v>
      </c>
      <c r="G2" s="6" t="s">
        <v>7</v>
      </c>
      <c r="H2" s="6" t="s">
        <v>8</v>
      </c>
      <c r="I2" s="7" t="s">
        <v>9</v>
      </c>
      <c r="J2" s="4" t="s">
        <v>10</v>
      </c>
      <c r="K2" s="7" t="s">
        <v>11</v>
      </c>
      <c r="L2" s="5" t="s">
        <v>12</v>
      </c>
      <c r="M2" s="5" t="s">
        <v>13</v>
      </c>
      <c r="N2" s="1"/>
      <c r="O2" s="2"/>
    </row>
    <row r="3" spans="1:15" x14ac:dyDescent="0.25">
      <c r="A3" s="9" t="s">
        <v>25</v>
      </c>
      <c r="B3" s="10" t="s">
        <v>5</v>
      </c>
      <c r="C3" s="11" t="s">
        <v>24</v>
      </c>
      <c r="D3" s="15" t="s">
        <v>0</v>
      </c>
      <c r="E3" s="15"/>
      <c r="F3" s="12">
        <v>1000000</v>
      </c>
      <c r="G3" s="13">
        <v>5800</v>
      </c>
      <c r="H3" s="32">
        <f>F3*G3</f>
        <v>5800000000</v>
      </c>
      <c r="I3" s="14">
        <v>43083</v>
      </c>
      <c r="J3" s="16">
        <v>353</v>
      </c>
      <c r="K3" s="18">
        <v>42730</v>
      </c>
      <c r="L3" s="17">
        <v>5700</v>
      </c>
      <c r="M3" s="31">
        <f>L3*F3</f>
        <v>5700000000</v>
      </c>
      <c r="N3" s="1"/>
      <c r="O3" s="2"/>
    </row>
    <row r="5" spans="1:15" x14ac:dyDescent="0.25">
      <c r="D5" s="21" t="s">
        <v>22</v>
      </c>
      <c r="E5" s="25">
        <v>42825</v>
      </c>
    </row>
    <row r="6" spans="1:15" x14ac:dyDescent="0.25">
      <c r="D6" s="21" t="s">
        <v>14</v>
      </c>
      <c r="E6" s="29">
        <f>+I3-E5</f>
        <v>258</v>
      </c>
      <c r="I6" s="33" t="s">
        <v>15</v>
      </c>
      <c r="J6" s="33"/>
      <c r="L6" s="28" t="s">
        <v>23</v>
      </c>
    </row>
    <row r="7" spans="1:15" x14ac:dyDescent="0.25">
      <c r="D7" s="21" t="s">
        <v>18</v>
      </c>
      <c r="E7" s="30">
        <f>+J12+(((E6-I12)/(I13-I12))*(J13-J12))</f>
        <v>7.1835164835164833E-2</v>
      </c>
      <c r="I7" s="20" t="s">
        <v>16</v>
      </c>
      <c r="J7" s="20" t="s">
        <v>17</v>
      </c>
      <c r="L7" s="20" t="s">
        <v>16</v>
      </c>
      <c r="M7" s="2" t="s">
        <v>12</v>
      </c>
    </row>
    <row r="8" spans="1:15" x14ac:dyDescent="0.25">
      <c r="D8" s="21" t="s">
        <v>19</v>
      </c>
      <c r="E8" s="22">
        <f>1/(1+(E7*E6/365))</f>
        <v>0.95167704032365785</v>
      </c>
      <c r="I8" s="20">
        <v>1</v>
      </c>
      <c r="J8" s="27">
        <v>5.2999999999999999E-2</v>
      </c>
      <c r="L8" s="20">
        <v>1</v>
      </c>
      <c r="M8" s="24">
        <v>5650.98</v>
      </c>
    </row>
    <row r="9" spans="1:15" x14ac:dyDescent="0.25">
      <c r="D9" s="21" t="s">
        <v>21</v>
      </c>
      <c r="E9" s="42">
        <f>+M28+((E6-L28)/(L29-L28)*(M29-M28))</f>
        <v>5896.7142857142853</v>
      </c>
      <c r="I9" s="20">
        <v>35</v>
      </c>
      <c r="J9" s="27">
        <v>5.6000000000000001E-2</v>
      </c>
      <c r="L9" s="20">
        <v>9</v>
      </c>
      <c r="M9" s="24">
        <v>5672</v>
      </c>
    </row>
    <row r="10" spans="1:15" x14ac:dyDescent="0.25">
      <c r="I10" s="20">
        <v>63</v>
      </c>
      <c r="J10" s="27">
        <v>5.7299999999999997E-2</v>
      </c>
      <c r="L10" s="20">
        <v>13</v>
      </c>
      <c r="M10" s="24">
        <v>5689</v>
      </c>
    </row>
    <row r="11" spans="1:15" ht="15.75" thickBot="1" x14ac:dyDescent="0.3">
      <c r="D11" s="26" t="s">
        <v>20</v>
      </c>
      <c r="E11" s="23">
        <f>+F3*(E9-G3)*E8</f>
        <v>92040765.185587689</v>
      </c>
      <c r="I11" s="20">
        <v>91</v>
      </c>
      <c r="J11" s="27">
        <v>6.9000000000000006E-2</v>
      </c>
      <c r="L11" s="20">
        <v>23</v>
      </c>
      <c r="M11" s="24">
        <v>5683</v>
      </c>
    </row>
    <row r="12" spans="1:15" x14ac:dyDescent="0.25">
      <c r="I12" s="34">
        <v>182</v>
      </c>
      <c r="J12" s="35">
        <v>7.0999999999999994E-2</v>
      </c>
      <c r="L12" s="20">
        <v>40</v>
      </c>
      <c r="M12" s="24">
        <v>5693</v>
      </c>
    </row>
    <row r="13" spans="1:15" ht="15.75" thickBot="1" x14ac:dyDescent="0.3">
      <c r="I13" s="36">
        <v>364</v>
      </c>
      <c r="J13" s="37">
        <v>7.2999999999999995E-2</v>
      </c>
      <c r="L13" s="20">
        <v>41</v>
      </c>
      <c r="M13" s="24">
        <v>5713</v>
      </c>
    </row>
    <row r="14" spans="1:15" x14ac:dyDescent="0.25">
      <c r="I14" s="20">
        <v>553</v>
      </c>
      <c r="J14" s="27">
        <v>0.08</v>
      </c>
      <c r="L14" s="20">
        <v>132</v>
      </c>
      <c r="M14" s="24">
        <v>5879</v>
      </c>
    </row>
    <row r="15" spans="1:15" x14ac:dyDescent="0.25">
      <c r="L15" s="20">
        <v>134</v>
      </c>
      <c r="M15" s="24">
        <v>5882</v>
      </c>
    </row>
    <row r="16" spans="1:15" x14ac:dyDescent="0.25">
      <c r="B16" s="19"/>
      <c r="L16" s="20">
        <v>139</v>
      </c>
      <c r="M16" s="24">
        <v>5890</v>
      </c>
    </row>
    <row r="17" spans="2:13" x14ac:dyDescent="0.25">
      <c r="B17" s="19"/>
      <c r="L17" s="20">
        <v>141</v>
      </c>
      <c r="M17" s="24">
        <v>5712</v>
      </c>
    </row>
    <row r="18" spans="2:13" x14ac:dyDescent="0.25">
      <c r="L18" s="20">
        <v>144</v>
      </c>
      <c r="M18" s="24">
        <v>5824</v>
      </c>
    </row>
    <row r="19" spans="2:13" x14ac:dyDescent="0.25">
      <c r="L19" s="20">
        <v>145</v>
      </c>
      <c r="M19" s="24">
        <v>5905</v>
      </c>
    </row>
    <row r="20" spans="2:13" x14ac:dyDescent="0.25">
      <c r="L20" s="20">
        <v>159</v>
      </c>
      <c r="M20" s="24">
        <v>5831</v>
      </c>
    </row>
    <row r="21" spans="2:13" x14ac:dyDescent="0.25">
      <c r="L21" s="20">
        <v>172</v>
      </c>
      <c r="M21" s="24">
        <v>5842</v>
      </c>
    </row>
    <row r="22" spans="2:13" x14ac:dyDescent="0.25">
      <c r="L22" s="20">
        <v>186</v>
      </c>
      <c r="M22" s="24">
        <v>5847</v>
      </c>
    </row>
    <row r="23" spans="2:13" x14ac:dyDescent="0.25">
      <c r="L23" s="20">
        <v>200</v>
      </c>
      <c r="M23" s="24">
        <v>5859</v>
      </c>
    </row>
    <row r="24" spans="2:13" x14ac:dyDescent="0.25">
      <c r="L24" s="20">
        <v>214</v>
      </c>
      <c r="M24" s="24">
        <v>5871</v>
      </c>
    </row>
    <row r="25" spans="2:13" x14ac:dyDescent="0.25">
      <c r="L25" s="20">
        <v>221</v>
      </c>
      <c r="M25" s="24">
        <v>5876</v>
      </c>
    </row>
    <row r="26" spans="2:13" x14ac:dyDescent="0.25">
      <c r="L26" s="20">
        <v>228</v>
      </c>
      <c r="M26" s="24">
        <v>5882</v>
      </c>
    </row>
    <row r="27" spans="2:13" ht="15.75" thickBot="1" x14ac:dyDescent="0.3">
      <c r="L27" s="20">
        <v>249</v>
      </c>
      <c r="M27" s="24">
        <v>5890</v>
      </c>
    </row>
    <row r="28" spans="2:13" x14ac:dyDescent="0.25">
      <c r="L28" s="45">
        <v>256</v>
      </c>
      <c r="M28" s="46">
        <v>5895</v>
      </c>
    </row>
    <row r="29" spans="2:13" ht="15.75" thickBot="1" x14ac:dyDescent="0.3">
      <c r="L29" s="40">
        <v>263</v>
      </c>
      <c r="M29" s="41">
        <v>5901</v>
      </c>
    </row>
    <row r="30" spans="2:13" x14ac:dyDescent="0.25">
      <c r="L30" s="43">
        <v>277</v>
      </c>
      <c r="M30" s="44">
        <v>5912</v>
      </c>
    </row>
    <row r="31" spans="2:13" x14ac:dyDescent="0.25">
      <c r="L31" s="20">
        <v>308</v>
      </c>
      <c r="M31" s="24">
        <v>5928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1"/>
  <sheetViews>
    <sheetView zoomScale="90" zoomScaleNormal="90" workbookViewId="0">
      <selection activeCell="A3" sqref="A3"/>
    </sheetView>
  </sheetViews>
  <sheetFormatPr baseColWidth="10" defaultRowHeight="15" x14ac:dyDescent="0.25"/>
  <cols>
    <col min="1" max="1" width="23.5703125" style="2" bestFit="1" customWidth="1"/>
    <col min="2" max="2" width="17.7109375" style="2" bestFit="1" customWidth="1"/>
    <col min="3" max="3" width="11.140625" style="2" bestFit="1" customWidth="1"/>
    <col min="4" max="4" width="19.7109375" style="2" bestFit="1" customWidth="1"/>
    <col min="5" max="5" width="14.28515625" style="2" bestFit="1" customWidth="1"/>
    <col min="6" max="6" width="9.85546875" style="2" bestFit="1" customWidth="1"/>
    <col min="7" max="7" width="10.7109375" style="2" bestFit="1" customWidth="1"/>
    <col min="8" max="8" width="13.5703125" style="3" bestFit="1" customWidth="1"/>
    <col min="9" max="9" width="11.5703125" style="3" bestFit="1" customWidth="1"/>
    <col min="10" max="10" width="7.140625" style="3" bestFit="1" customWidth="1"/>
    <col min="11" max="11" width="11.5703125" style="2" bestFit="1" customWidth="1"/>
    <col min="12" max="12" width="25" style="2" bestFit="1" customWidth="1"/>
    <col min="13" max="13" width="18.140625" style="2" bestFit="1" customWidth="1"/>
    <col min="14" max="14" width="11.42578125" style="3"/>
    <col min="15" max="15" width="18.140625" style="3" bestFit="1" customWidth="1"/>
    <col min="16" max="16384" width="11.42578125" style="2"/>
  </cols>
  <sheetData>
    <row r="2" spans="1:15" ht="36" x14ac:dyDescent="0.25">
      <c r="A2" s="4" t="s">
        <v>1</v>
      </c>
      <c r="B2" s="8" t="s">
        <v>2</v>
      </c>
      <c r="C2" s="4" t="s">
        <v>3</v>
      </c>
      <c r="D2" s="4" t="s">
        <v>4</v>
      </c>
      <c r="E2" s="7"/>
      <c r="F2" s="5" t="s">
        <v>6</v>
      </c>
      <c r="G2" s="6" t="s">
        <v>7</v>
      </c>
      <c r="H2" s="6" t="s">
        <v>8</v>
      </c>
      <c r="I2" s="7" t="s">
        <v>9</v>
      </c>
      <c r="J2" s="4" t="s">
        <v>10</v>
      </c>
      <c r="K2" s="7" t="s">
        <v>11</v>
      </c>
      <c r="L2" s="5" t="s">
        <v>12</v>
      </c>
      <c r="M2" s="5" t="s">
        <v>13</v>
      </c>
      <c r="N2" s="1"/>
      <c r="O2" s="2"/>
    </row>
    <row r="3" spans="1:15" x14ac:dyDescent="0.25">
      <c r="A3" s="9" t="s">
        <v>25</v>
      </c>
      <c r="B3" s="10" t="s">
        <v>5</v>
      </c>
      <c r="C3" s="11" t="s">
        <v>24</v>
      </c>
      <c r="D3" s="15" t="s">
        <v>0</v>
      </c>
      <c r="E3" s="15"/>
      <c r="F3" s="12">
        <v>1000000</v>
      </c>
      <c r="G3" s="13">
        <v>5800</v>
      </c>
      <c r="H3" s="32">
        <f>F3*G3</f>
        <v>5800000000</v>
      </c>
      <c r="I3" s="14">
        <v>43083</v>
      </c>
      <c r="J3" s="16">
        <v>353</v>
      </c>
      <c r="K3" s="18">
        <v>42730</v>
      </c>
      <c r="L3" s="17">
        <v>5700</v>
      </c>
      <c r="M3" s="31">
        <f>L3*F3</f>
        <v>5700000000</v>
      </c>
      <c r="N3" s="1"/>
      <c r="O3" s="2"/>
    </row>
    <row r="5" spans="1:15" x14ac:dyDescent="0.25">
      <c r="D5" s="21" t="s">
        <v>22</v>
      </c>
      <c r="E5" s="25">
        <v>42854</v>
      </c>
    </row>
    <row r="6" spans="1:15" x14ac:dyDescent="0.25">
      <c r="D6" s="21" t="s">
        <v>14</v>
      </c>
      <c r="E6" s="29">
        <f>+I3-E5</f>
        <v>229</v>
      </c>
      <c r="I6" s="33" t="s">
        <v>15</v>
      </c>
      <c r="J6" s="33"/>
      <c r="L6" s="28" t="s">
        <v>23</v>
      </c>
    </row>
    <row r="7" spans="1:15" x14ac:dyDescent="0.25">
      <c r="D7" s="21" t="s">
        <v>18</v>
      </c>
      <c r="E7" s="30">
        <f>+J12+(((E6-I12)/(I13-I12))*(J13-J12))</f>
        <v>4.6291208791208793E-2</v>
      </c>
      <c r="I7" s="20" t="s">
        <v>16</v>
      </c>
      <c r="J7" s="20" t="s">
        <v>17</v>
      </c>
      <c r="L7" s="20" t="s">
        <v>16</v>
      </c>
      <c r="M7" s="2" t="s">
        <v>12</v>
      </c>
    </row>
    <row r="8" spans="1:15" x14ac:dyDescent="0.25">
      <c r="D8" s="21" t="s">
        <v>19</v>
      </c>
      <c r="E8" s="22">
        <f>1/(1+(E7*E6/365))</f>
        <v>0.9717767107852513</v>
      </c>
      <c r="I8" s="20">
        <v>1</v>
      </c>
      <c r="J8" s="27">
        <v>4.1000000000000002E-2</v>
      </c>
      <c r="L8" s="20">
        <v>1</v>
      </c>
      <c r="M8" s="24">
        <v>5650.98</v>
      </c>
    </row>
    <row r="9" spans="1:15" x14ac:dyDescent="0.25">
      <c r="D9" s="21" t="s">
        <v>21</v>
      </c>
      <c r="E9" s="42">
        <f>+M26+((E6-L26)/(L27-L26)*(M27-M26))</f>
        <v>5882.3809523809523</v>
      </c>
      <c r="I9" s="20">
        <v>35</v>
      </c>
      <c r="J9" s="27">
        <v>4.3999999999999997E-2</v>
      </c>
      <c r="L9" s="20">
        <v>9</v>
      </c>
      <c r="M9" s="24">
        <v>5672</v>
      </c>
    </row>
    <row r="10" spans="1:15" x14ac:dyDescent="0.25">
      <c r="I10" s="20">
        <v>63</v>
      </c>
      <c r="J10" s="27">
        <v>4.4299999999999999E-2</v>
      </c>
      <c r="L10" s="20">
        <v>13</v>
      </c>
      <c r="M10" s="24">
        <v>5689</v>
      </c>
    </row>
    <row r="11" spans="1:15" ht="15.75" thickBot="1" x14ac:dyDescent="0.3">
      <c r="D11" s="26" t="s">
        <v>20</v>
      </c>
      <c r="E11" s="23">
        <f>+F3*(E9-G3)*E8</f>
        <v>80055890.936118245</v>
      </c>
      <c r="I11" s="20">
        <v>91</v>
      </c>
      <c r="J11" s="27">
        <v>4.4499999999999998E-2</v>
      </c>
      <c r="L11" s="20">
        <v>23</v>
      </c>
      <c r="M11" s="24">
        <v>5683</v>
      </c>
    </row>
    <row r="12" spans="1:15" x14ac:dyDescent="0.25">
      <c r="I12" s="34">
        <v>182</v>
      </c>
      <c r="J12" s="35">
        <v>4.4999999999999998E-2</v>
      </c>
      <c r="L12" s="20">
        <v>40</v>
      </c>
      <c r="M12" s="24">
        <v>5693</v>
      </c>
    </row>
    <row r="13" spans="1:15" ht="15.75" thickBot="1" x14ac:dyDescent="0.3">
      <c r="I13" s="36">
        <v>364</v>
      </c>
      <c r="J13" s="37">
        <v>0.05</v>
      </c>
      <c r="L13" s="20">
        <v>41</v>
      </c>
      <c r="M13" s="24">
        <v>5713</v>
      </c>
    </row>
    <row r="14" spans="1:15" x14ac:dyDescent="0.25">
      <c r="I14" s="20">
        <v>553</v>
      </c>
      <c r="J14" s="27">
        <v>0.06</v>
      </c>
      <c r="L14" s="20">
        <v>132</v>
      </c>
      <c r="M14" s="24">
        <v>5879</v>
      </c>
    </row>
    <row r="15" spans="1:15" x14ac:dyDescent="0.25">
      <c r="L15" s="20">
        <v>134</v>
      </c>
      <c r="M15" s="24">
        <v>5882</v>
      </c>
    </row>
    <row r="16" spans="1:15" x14ac:dyDescent="0.25">
      <c r="B16" s="19"/>
      <c r="L16" s="20">
        <v>139</v>
      </c>
      <c r="M16" s="24">
        <v>5890</v>
      </c>
    </row>
    <row r="17" spans="2:13" x14ac:dyDescent="0.25">
      <c r="B17" s="19"/>
      <c r="L17" s="20">
        <v>141</v>
      </c>
      <c r="M17" s="24">
        <v>5712</v>
      </c>
    </row>
    <row r="18" spans="2:13" x14ac:dyDescent="0.25">
      <c r="L18" s="20">
        <v>144</v>
      </c>
      <c r="M18" s="24">
        <v>5824</v>
      </c>
    </row>
    <row r="19" spans="2:13" x14ac:dyDescent="0.25">
      <c r="L19" s="20">
        <v>145</v>
      </c>
      <c r="M19" s="24">
        <v>5905</v>
      </c>
    </row>
    <row r="20" spans="2:13" x14ac:dyDescent="0.25">
      <c r="L20" s="20">
        <v>159</v>
      </c>
      <c r="M20" s="24">
        <v>5831</v>
      </c>
    </row>
    <row r="21" spans="2:13" x14ac:dyDescent="0.25">
      <c r="L21" s="20">
        <v>172</v>
      </c>
      <c r="M21" s="24">
        <v>5842</v>
      </c>
    </row>
    <row r="22" spans="2:13" x14ac:dyDescent="0.25">
      <c r="L22" s="20">
        <v>186</v>
      </c>
      <c r="M22" s="24">
        <v>5847</v>
      </c>
    </row>
    <row r="23" spans="2:13" x14ac:dyDescent="0.25">
      <c r="L23" s="20">
        <v>200</v>
      </c>
      <c r="M23" s="24">
        <v>5859</v>
      </c>
    </row>
    <row r="24" spans="2:13" x14ac:dyDescent="0.25">
      <c r="L24" s="20">
        <v>214</v>
      </c>
      <c r="M24" s="24">
        <v>5871</v>
      </c>
    </row>
    <row r="25" spans="2:13" ht="15.75" thickBot="1" x14ac:dyDescent="0.3">
      <c r="L25" s="20">
        <v>221</v>
      </c>
      <c r="M25" s="24">
        <v>5876</v>
      </c>
    </row>
    <row r="26" spans="2:13" x14ac:dyDescent="0.25">
      <c r="L26" s="45">
        <v>228</v>
      </c>
      <c r="M26" s="46">
        <v>5882</v>
      </c>
    </row>
    <row r="27" spans="2:13" ht="15.75" thickBot="1" x14ac:dyDescent="0.3">
      <c r="L27" s="47">
        <v>249</v>
      </c>
      <c r="M27" s="48">
        <v>5890</v>
      </c>
    </row>
    <row r="28" spans="2:13" x14ac:dyDescent="0.25">
      <c r="L28" s="49">
        <v>256</v>
      </c>
      <c r="M28" s="50">
        <v>5895</v>
      </c>
    </row>
    <row r="29" spans="2:13" x14ac:dyDescent="0.25">
      <c r="L29" s="43">
        <v>263</v>
      </c>
      <c r="M29" s="44">
        <v>5901</v>
      </c>
    </row>
    <row r="30" spans="2:13" x14ac:dyDescent="0.25">
      <c r="L30" s="43">
        <v>277</v>
      </c>
      <c r="M30" s="44">
        <v>5912</v>
      </c>
    </row>
    <row r="31" spans="2:13" x14ac:dyDescent="0.25">
      <c r="L31" s="20">
        <v>308</v>
      </c>
      <c r="M31" s="24">
        <v>5928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Dia 1</vt:lpstr>
      <vt:lpstr>Dia 2</vt:lpstr>
      <vt:lpstr>Dia 3</vt:lpstr>
      <vt:lpstr>Dia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</dc:creator>
  <cp:lastModifiedBy>Francisco Furman</cp:lastModifiedBy>
  <dcterms:created xsi:type="dcterms:W3CDTF">2017-03-16T18:24:41Z</dcterms:created>
  <dcterms:modified xsi:type="dcterms:W3CDTF">2017-11-06T13:04:43Z</dcterms:modified>
</cp:coreProperties>
</file>