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19.png" ContentType="image/png"/>
  <Override PartName="/xl/media/image1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comments1.xml" ContentType="application/vnd.openxmlformats-officedocument.spreadsheetml.comment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TALLE" sheetId="1" state="visible" r:id="rId2"/>
    <sheet name="Hoja1" sheetId="2" state="hidden" r:id="rId3"/>
    <sheet name="ALCANCES" sheetId="3" state="visible" r:id="rId4"/>
    <sheet name="TOP DESTINOS" sheetId="4" state="visible" r:id="rId5"/>
    <sheet name="TOP VIAJEROS" sheetId="5" state="visible" r:id="rId6"/>
    <sheet name="TOP AEROLINEAS" sheetId="6" state="visible" r:id="rId7"/>
    <sheet name="TOP HOTELES" sheetId="7" state="visible" r:id="rId8"/>
    <sheet name="ANTICIPACION COMPRAS" sheetId="8" state="visible" r:id="rId9"/>
    <sheet name="POLÍTICAS CUMPLIDAS" sheetId="9" state="visible" r:id="rId10"/>
    <sheet name="STATUS RESERVACIONES" sheetId="10" state="visible" r:id="rId11"/>
    <sheet name="TOP CENTRO DE COSTOS" sheetId="11" state="visible" r:id="rId12"/>
  </sheets>
  <definedNames>
    <definedName function="false" hidden="true" localSheetId="0" name="_xlnm._FilterDatabase" vbProcedure="false">DETALLE!$A$3:$AU$111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sz val="8.25"/>
            <rFont val="Verdana"/>
            <family val="0"/>
            <charset val="1"/>
          </rPr>
          <t xml:space="preserve">Hector Cancela:
</t>
        </r>
        <r>
          <rPr>
            <sz val="10"/>
            <color rgb="FF000000"/>
            <rFont val="Tahoma"/>
            <family val="2"/>
            <charset val="1"/>
          </rPr>
          <t xml:space="preserve">Diferencia?</t>
        </r>
      </text>
    </comment>
    <comment ref="F3" authorId="0">
      <text>
        <r>
          <rPr>
            <sz val="8.25"/>
            <rFont val="Verdana"/>
            <family val="0"/>
            <charset val="1"/>
          </rPr>
          <t xml:space="preserve">Mayte Patino:
</t>
        </r>
        <r>
          <rPr>
            <sz val="9"/>
            <color rgb="FF000000"/>
            <rFont val="Tahoma"/>
            <family val="2"/>
            <charset val="1"/>
          </rPr>
          <t xml:space="preserve">se usa localicador WBY/WBC 
para este ejercicio se utiliza el PNR de sabre</t>
        </r>
      </text>
    </comment>
    <comment ref="G3" authorId="0">
      <text>
        <r>
          <rPr>
            <sz val="8.25"/>
            <rFont val="Verdana"/>
            <family val="0"/>
            <charset val="1"/>
          </rPr>
          <t xml:space="preserve">Hector Cancela:
</t>
        </r>
        <r>
          <rPr>
            <sz val="10"/>
            <color rgb="FF000000"/>
            <rFont val="Tahoma"/>
            <family val="2"/>
            <charset val="1"/>
          </rPr>
          <t xml:space="preserve">¿Qué es?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8.25"/>
            <rFont val="Verdana"/>
            <family val="0"/>
            <charset val="1"/>
          </rPr>
          <t xml:space="preserve">Hector Cancela:
</t>
        </r>
        <r>
          <rPr>
            <sz val="10"/>
            <color rgb="FF000000"/>
            <rFont val="Tahoma"/>
            <family val="2"/>
            <charset val="1"/>
          </rPr>
          <t xml:space="preserve">Diferencia?</t>
        </r>
      </text>
    </comment>
    <comment ref="A6" authorId="0">
      <text>
        <r>
          <rPr>
            <sz val="8.25"/>
            <rFont val="Verdana"/>
            <family val="0"/>
            <charset val="1"/>
          </rPr>
          <t xml:space="preserve">Mayte Patino:
</t>
        </r>
        <r>
          <rPr>
            <sz val="9"/>
            <color rgb="FF000000"/>
            <rFont val="Tahoma"/>
            <family val="2"/>
            <charset val="1"/>
          </rPr>
          <t xml:space="preserve">se usa localicador WBY/WBC 
para este ejercicio se utiliza el PNR de sabre</t>
        </r>
      </text>
    </comment>
    <comment ref="A7" authorId="0">
      <text>
        <r>
          <rPr>
            <sz val="8.25"/>
            <rFont val="Verdana"/>
            <family val="0"/>
            <charset val="1"/>
          </rPr>
          <t xml:space="preserve">Hector Cancela:
</t>
        </r>
        <r>
          <rPr>
            <sz val="10"/>
            <color rgb="FF000000"/>
            <rFont val="Tahoma"/>
            <family val="2"/>
            <charset val="1"/>
          </rPr>
          <t xml:space="preserve">¿Qué es?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8.25"/>
            <rFont val="Verdana"/>
            <family val="0"/>
            <charset val="1"/>
          </rPr>
          <t xml:space="preserve">Hector Cancela:
</t>
        </r>
        <r>
          <rPr>
            <sz val="10"/>
            <color rgb="FF000000"/>
            <rFont val="Tahoma"/>
            <family val="2"/>
            <charset val="1"/>
          </rPr>
          <t xml:space="preserve">¿Qué es?</t>
        </r>
      </text>
    </comment>
  </commentList>
</comments>
</file>

<file path=xl/sharedStrings.xml><?xml version="1.0" encoding="utf-8"?>
<sst xmlns="http://schemas.openxmlformats.org/spreadsheetml/2006/main" count="2330" uniqueCount="628">
  <si>
    <t xml:space="preserve">REPORTE DE CONSUMOS  </t>
  </si>
  <si>
    <t xml:space="preserve">EMPRESA</t>
  </si>
  <si>
    <t xml:space="preserve">PROVEEDOR</t>
  </si>
  <si>
    <t xml:space="preserve">SERVICIO</t>
  </si>
  <si>
    <t xml:space="preserve">SOLICITUD</t>
  </si>
  <si>
    <t xml:space="preserve">EMISIÓN</t>
  </si>
  <si>
    <t xml:space="preserve">VIAJERO</t>
  </si>
  <si>
    <t xml:space="preserve">ANALISIS</t>
  </si>
  <si>
    <t xml:space="preserve">CLIENTE</t>
  </si>
  <si>
    <t xml:space="preserve">RFC</t>
  </si>
  <si>
    <t xml:space="preserve">RAZÓN SOCIAL</t>
  </si>
  <si>
    <t xml:space="preserve">CENTRO DE COSTOS</t>
  </si>
  <si>
    <t xml:space="preserve">BOLETO</t>
  </si>
  <si>
    <t xml:space="preserve">TICKET</t>
  </si>
  <si>
    <t xml:space="preserve">TIPO GASTO</t>
  </si>
  <si>
    <t xml:space="preserve">CONCEPTO</t>
  </si>
  <si>
    <t xml:space="preserve">MOTIVO</t>
  </si>
  <si>
    <t xml:space="preserve">ORIGEN</t>
  </si>
  <si>
    <t xml:space="preserve">FECHA IDA</t>
  </si>
  <si>
    <t xml:space="preserve">HORA SALIDA</t>
  </si>
  <si>
    <t xml:space="preserve">DESTINO</t>
  </si>
  <si>
    <t xml:space="preserve">FECHA VUELTA</t>
  </si>
  <si>
    <t xml:space="preserve">HORA VUELTA</t>
  </si>
  <si>
    <t xml:space="preserve">FECHA SOLICITUD</t>
  </si>
  <si>
    <t xml:space="preserve">HORA SOLICITUD</t>
  </si>
  <si>
    <t xml:space="preserve">TARIFA BASE AL SOLICITAR</t>
  </si>
  <si>
    <t xml:space="preserve">IVA AL SOLICITAR</t>
  </si>
  <si>
    <t xml:space="preserve">TUA AL SOLICITAR</t>
  </si>
  <si>
    <t xml:space="preserve">OTROS IMPUESTOS AL SOLICITAR</t>
  </si>
  <si>
    <t xml:space="preserve">TARIFA TOTAL AL SOLICITAR </t>
  </si>
  <si>
    <t xml:space="preserve">FECHA AUTORIZACIÓN</t>
  </si>
  <si>
    <t xml:space="preserve">HORA AUTORIZACIÓN</t>
  </si>
  <si>
    <t xml:space="preserve">TARIFA</t>
  </si>
  <si>
    <t xml:space="preserve">CARGO POR SERVICIO</t>
  </si>
  <si>
    <t xml:space="preserve">IVA</t>
  </si>
  <si>
    <t xml:space="preserve">TUA</t>
  </si>
  <si>
    <t xml:space="preserve">OTROS IMP</t>
  </si>
  <si>
    <t xml:space="preserve">TOTAL</t>
  </si>
  <si>
    <t xml:space="preserve">APROBADOR</t>
  </si>
  <si>
    <t xml:space="preserve">APROBADOR 2</t>
  </si>
  <si>
    <t xml:space="preserve">APROBADOR 3</t>
  </si>
  <si>
    <t xml:space="preserve">APROBADOR 4</t>
  </si>
  <si>
    <t xml:space="preserve">NOTIFICACIÓN /autoaprobación</t>
  </si>
  <si>
    <t xml:space="preserve">DIF. SOLICITUD VS EMISIÓN</t>
  </si>
  <si>
    <t xml:space="preserve">DÍAS DE PRECOMPRA</t>
  </si>
  <si>
    <t xml:space="preserve">JUSTIFICACIÓN TARIFA **</t>
  </si>
  <si>
    <t xml:space="preserve">EMISIÓN CO2 (ESTIMADA)</t>
  </si>
  <si>
    <t xml:space="preserve">ALCANCE DEL VIAJE </t>
  </si>
  <si>
    <t xml:space="preserve">PAR DE CIUDADES</t>
  </si>
  <si>
    <t xml:space="preserve">/</t>
  </si>
  <si>
    <t xml:space="preserve">CADENA HOTELERA</t>
  </si>
  <si>
    <t xml:space="preserve">OTROS</t>
  </si>
  <si>
    <t xml:space="preserve">101315</t>
  </si>
  <si>
    <t xml:space="preserve">XAXX010101000</t>
  </si>
  <si>
    <t xml:space="preserve">AGENTES INTELIGENTES S.A.P.I. DE C.V.</t>
  </si>
  <si>
    <t xml:space="preserve">B25014814</t>
  </si>
  <si>
    <t xml:space="preserve">ABQLOY02</t>
  </si>
  <si>
    <t xml:space="preserve">AEREO</t>
  </si>
  <si>
    <t xml:space="preserve">AVION NACIONAL PUBLICA</t>
  </si>
  <si>
    <t xml:space="preserve">AEROMEXICO</t>
  </si>
  <si>
    <t xml:space="preserve">AEROMEXICO MEXICO CITY  /MONTERREY MX MTY /MONTERREY MX MTY /MEXICO CITY  15/03/2022 AL 19/03/2022 UYKXYG</t>
  </si>
  <si>
    <t xml:space="preserve">VISITA A CLIENTE NEWELL</t>
  </si>
  <si>
    <t xml:space="preserve">MEX</t>
  </si>
  <si>
    <t xml:space="preserve">16:00</t>
  </si>
  <si>
    <t xml:space="preserve">MTY</t>
  </si>
  <si>
    <t xml:space="preserve">17:47</t>
  </si>
  <si>
    <t xml:space="preserve">PEREZ HIDALGO/ISRAEL                                            </t>
  </si>
  <si>
    <t xml:space="preserve">JOSE MARIA GARCIA</t>
  </si>
  <si>
    <t xml:space="preserve">OLGA JIMENEZ</t>
  </si>
  <si>
    <t xml:space="preserve">FERNANDO SAN JUAN</t>
  </si>
  <si>
    <t xml:space="preserve">SANCHEZ/GLORIA</t>
  </si>
  <si>
    <t xml:space="preserve">NO EXISTE UN HOTEL PREFERENTE EN LA CIUDAD</t>
  </si>
  <si>
    <t xml:space="preserve">NACIONAL</t>
  </si>
  <si>
    <t xml:space="preserve">101260</t>
  </si>
  <si>
    <t xml:space="preserve">XAXX010101050</t>
  </si>
  <si>
    <t xml:space="preserve">CRP AGENTE DE SERVICIOS S.A. DE C.V.</t>
  </si>
  <si>
    <t xml:space="preserve">B25014819</t>
  </si>
  <si>
    <t xml:space="preserve">AQAYLD</t>
  </si>
  <si>
    <t xml:space="preserve">AUTO</t>
  </si>
  <si>
    <t xml:space="preserve">AUTO NACIONAL</t>
  </si>
  <si>
    <t xml:space="preserve">NATIONAL CAR RENTAL NORTE</t>
  </si>
  <si>
    <t xml:space="preserve">NATIONAL RENT A CAR - RENTA AUTO HERMOSILLO CCAR - 07/12/2021 AL 11/12/2021 CF-1967639394COUNT</t>
  </si>
  <si>
    <t xml:space="preserve">CIERRE DE AO KC NOGALES</t>
  </si>
  <si>
    <t xml:space="preserve">ORTA MONTORO/MIGUEL ANGEL MR                                    </t>
  </si>
  <si>
    <t xml:space="preserve">SERGIO PADILLA REDONDO</t>
  </si>
  <si>
    <t xml:space="preserve">AQAYLD04</t>
  </si>
  <si>
    <t xml:space="preserve">HOTEL</t>
  </si>
  <si>
    <t xml:space="preserve">HOTEL NACIONAL</t>
  </si>
  <si>
    <t xml:space="preserve">COMFORT INN HERMOSILLO AEROPUERTO</t>
  </si>
  <si>
    <t xml:space="preserve">COMFORT INN HERMOSILLO AEROPUERTO 10/12/2021 AL 11/12/2021 CONF-56380036 HMO</t>
  </si>
  <si>
    <t xml:space="preserve">HMO</t>
  </si>
  <si>
    <t xml:space="preserve">SERGIO PADILLA ARREDONDO</t>
  </si>
  <si>
    <t xml:space="preserve">TARIFA CON PREFERENCIA DE AEROPUERTO</t>
  </si>
  <si>
    <t xml:space="preserve">CHOICE</t>
  </si>
  <si>
    <t xml:space="preserve">A25014845</t>
  </si>
  <si>
    <t xml:space="preserve">BS-007</t>
  </si>
  <si>
    <t xml:space="preserve">AUFLMM01</t>
  </si>
  <si>
    <t xml:space="preserve">HOTEL MARIA TERESA</t>
  </si>
  <si>
    <t xml:space="preserve">HOTEL MARIA TERESA 30/03/2022 AL 01/04/2022 CONF-001JORGE  GTO</t>
  </si>
  <si>
    <t xml:space="preserve">VISITA SHOPPER</t>
  </si>
  <si>
    <t xml:space="preserve">GTO</t>
  </si>
  <si>
    <t xml:space="preserve">JIMENEZ/OLGA</t>
  </si>
  <si>
    <t xml:space="preserve">INDEPENDIENTE</t>
  </si>
  <si>
    <t xml:space="preserve">A25014857</t>
  </si>
  <si>
    <t xml:space="preserve">BKFLIQ02</t>
  </si>
  <si>
    <t xml:space="preserve">HERTZ MEXICO</t>
  </si>
  <si>
    <t xml:space="preserve">RENTA DE AUTO 27/04/2022 AL 11/05/2022 CONF-07HZJS   MTY</t>
  </si>
  <si>
    <t xml:space="preserve">VISITA DANMTY Y NEWACU</t>
  </si>
  <si>
    <t xml:space="preserve">DE LA VEGA LLANO/MARIA DE LOURDES                               </t>
  </si>
  <si>
    <t xml:space="preserve">MARISOL SANCHEZ </t>
  </si>
  <si>
    <t xml:space="preserve">TARIFA CON PREFERENCIA DE HORARIO</t>
  </si>
  <si>
    <t xml:space="preserve">A25014859</t>
  </si>
  <si>
    <t xml:space="preserve">BKFLIQ04</t>
  </si>
  <si>
    <t xml:space="preserve">QUALITY INN MONTERREY LA FE</t>
  </si>
  <si>
    <t xml:space="preserve">QUALITY INN MONTERREY LA FE 30/04/2022 AL 01/05/2022 CONF-80044035  MTY</t>
  </si>
  <si>
    <t xml:space="preserve">ESPINOSA SIERRA/PEDRO                                           </t>
  </si>
  <si>
    <t xml:space="preserve">RICARDO GUTIERREZ</t>
  </si>
  <si>
    <t xml:space="preserve">A25014860</t>
  </si>
  <si>
    <t xml:space="preserve">BKFLIQ05</t>
  </si>
  <si>
    <t xml:space="preserve">HOTEL VILLA REAL</t>
  </si>
  <si>
    <t xml:space="preserve">HOTEL VILLA REAL 01/05/2022 AL 10/05/2022 CONF-25912   SLW</t>
  </si>
  <si>
    <t xml:space="preserve">SLW</t>
  </si>
  <si>
    <t xml:space="preserve">B25014815</t>
  </si>
  <si>
    <t xml:space="preserve">BTGBQP02</t>
  </si>
  <si>
    <t xml:space="preserve">AEROMAR</t>
  </si>
  <si>
    <t xml:space="preserve">AEROMAR MEXICO CITY  /COLIMA   /COLIMA   /MEXICO CITY  22/03/2022 AL 22/03/2022 4MJ9ZV</t>
  </si>
  <si>
    <t xml:space="preserve">VISITAS SHOPPER</t>
  </si>
  <si>
    <t xml:space="preserve">06:20</t>
  </si>
  <si>
    <t xml:space="preserve">CLQ</t>
  </si>
  <si>
    <t xml:space="preserve">07:50</t>
  </si>
  <si>
    <t xml:space="preserve">A25014835</t>
  </si>
  <si>
    <t xml:space="preserve">CEHJYC02</t>
  </si>
  <si>
    <t xml:space="preserve">AEROMEXICO MEXICO CITY  /AGUASCALIENTES /AGUASCALIENTES /MEXICO CITY  15/03/2022 AL 15/03/2022 YXVMIL</t>
  </si>
  <si>
    <t xml:space="preserve">VISITA A SHOPPER</t>
  </si>
  <si>
    <t xml:space="preserve">07:10</t>
  </si>
  <si>
    <t xml:space="preserve">AGU</t>
  </si>
  <si>
    <t xml:space="preserve">08:31</t>
  </si>
  <si>
    <t xml:space="preserve">PEREZ HIDALGO/ISRAEL MR                                         </t>
  </si>
  <si>
    <t xml:space="preserve">A25014846</t>
  </si>
  <si>
    <t xml:space="preserve">CMTQFQ03</t>
  </si>
  <si>
    <t xml:space="preserve">COMFORT INN HERMOSILLO AEROPUERTO 25/03/2022 AL 26/03/2022 CONF-74251354  HMO</t>
  </si>
  <si>
    <t xml:space="preserve">VISITA KCNOG</t>
  </si>
  <si>
    <t xml:space="preserve">VISITA A CLIENTE</t>
  </si>
  <si>
    <t xml:space="preserve">A25014855</t>
  </si>
  <si>
    <t xml:space="preserve">COMFORT INN HERMOSILLO AEROPUERTO 25/03/2022 AL 26/03/2022 CONF-74251354 HMO</t>
  </si>
  <si>
    <t xml:space="preserve">COTZVG01</t>
  </si>
  <si>
    <t xml:space="preserve">RENTA DE AUTO 21/03/2022 AL 26/03/2022 CONF-1969765549COUNT HMO</t>
  </si>
  <si>
    <t xml:space="preserve">B25014853</t>
  </si>
  <si>
    <t xml:space="preserve">CRRLOF01</t>
  </si>
  <si>
    <t xml:space="preserve">ONE QUERETARO GALERIAS</t>
  </si>
  <si>
    <t xml:space="preserve">ONE QUERETARO GALERIAS 12/04/2022 AL 13/04/2022 CONF-2RUNY2MNW8  QRO</t>
  </si>
  <si>
    <t xml:space="preserve">LEVANTAMIENTO HELLA</t>
  </si>
  <si>
    <t xml:space="preserve">QRO</t>
  </si>
  <si>
    <t xml:space="preserve">HENRY HODGSON/KEVIN                                             </t>
  </si>
  <si>
    <t xml:space="preserve">POSADAS</t>
  </si>
  <si>
    <t xml:space="preserve">A25014861</t>
  </si>
  <si>
    <t xml:space="preserve">CZCTHV01</t>
  </si>
  <si>
    <t xml:space="preserve">HOTEL ARISA OAXACA</t>
  </si>
  <si>
    <t xml:space="preserve">HOTEL ARISA OAXACA 25/04/2022 AL 27/04/2022 CONF-451   MXN</t>
  </si>
  <si>
    <t xml:space="preserve">MXN</t>
  </si>
  <si>
    <t xml:space="preserve">RIZO/YAIR                                                       </t>
  </si>
  <si>
    <t xml:space="preserve">A25014840</t>
  </si>
  <si>
    <t xml:space="preserve">BS-010</t>
  </si>
  <si>
    <t xml:space="preserve">CZLWUK02</t>
  </si>
  <si>
    <t xml:space="preserve">AEROMEXICO MEXICO CITY  /MANZANILLO MX /MANZANILLO MX /MEXICO CITY  22/03/2022 AL 22/03/2022 GQZFBY</t>
  </si>
  <si>
    <t xml:space="preserve">08:25</t>
  </si>
  <si>
    <t xml:space="preserve">ZLO</t>
  </si>
  <si>
    <t xml:space="preserve">09:50</t>
  </si>
  <si>
    <t xml:space="preserve">VIAJO CON CLIENTES</t>
  </si>
  <si>
    <t xml:space="preserve">101245</t>
  </si>
  <si>
    <t xml:space="preserve">XAXX010101020</t>
  </si>
  <si>
    <t xml:space="preserve">C&amp;W MANTENIMIENTO S DE R.L. DE C.V.</t>
  </si>
  <si>
    <t xml:space="preserve">A25014815</t>
  </si>
  <si>
    <t xml:space="preserve">DAGNEZ03</t>
  </si>
  <si>
    <t xml:space="preserve">AVION INTERNACIONAL PUBLICA</t>
  </si>
  <si>
    <t xml:space="preserve">AEROMEXICO MEXICO CITY  /CHICAGO OHARE /CHICAGO OHARE /MEXICO CITY  05/04/2022 AL 08/04/2022 EHTAOY</t>
  </si>
  <si>
    <t xml:space="preserve">EVENTO CORPORATIVO</t>
  </si>
  <si>
    <t xml:space="preserve">18:55</t>
  </si>
  <si>
    <t xml:space="preserve">ORD</t>
  </si>
  <si>
    <t xml:space="preserve">23:05</t>
  </si>
  <si>
    <t xml:space="preserve">FAT-51054 CARDENAS CARDENAS/JAVIER ALEJANDRO                              </t>
  </si>
  <si>
    <t xml:space="preserve">JAVIER ALEJANDRO CARDENAS CARDENAS</t>
  </si>
  <si>
    <t xml:space="preserve">HOTEL PREFERIDO POR CONGRESO YO EVENTO</t>
  </si>
  <si>
    <t xml:space="preserve">INTERNACIONAL</t>
  </si>
  <si>
    <t xml:space="preserve">A25014862</t>
  </si>
  <si>
    <t xml:space="preserve">DAGNEZ04</t>
  </si>
  <si>
    <t xml:space="preserve">HOTEL INTERNACIONAL</t>
  </si>
  <si>
    <t xml:space="preserve">HAMPTON INN AND SUITES CHICAGO DOWNTOWN</t>
  </si>
  <si>
    <t xml:space="preserve">HAMPTON INN AND SUITES CHICAGO DOWNTOWN 05/04/2022 AL 08/04/2022 CONF-85506338    ORD</t>
  </si>
  <si>
    <t xml:space="preserve">GARCIA/GABRIEL MR                                               </t>
  </si>
  <si>
    <t xml:space="preserve">JUAN SAN JUAN</t>
  </si>
  <si>
    <t xml:space="preserve">HILTON</t>
  </si>
  <si>
    <t xml:space="preserve">B25014848</t>
  </si>
  <si>
    <t xml:space="preserve">BS-014</t>
  </si>
  <si>
    <t xml:space="preserve">DALTJJ02</t>
  </si>
  <si>
    <t xml:space="preserve">ONE GUADALAJARA PERIFERICO PONIENTE</t>
  </si>
  <si>
    <t xml:space="preserve">ONE GUADALAJARA PERIFERICO PONIENTE 04/04/2022 AL 09/04/2022 CONF-2RULA35VRJ  GDL</t>
  </si>
  <si>
    <t xml:space="preserve">GDL</t>
  </si>
  <si>
    <t xml:space="preserve">BS-016</t>
  </si>
  <si>
    <t xml:space="preserve">DBUXJL01</t>
  </si>
  <si>
    <t xml:space="preserve">ONE SALINA CRUZ</t>
  </si>
  <si>
    <t xml:space="preserve">ONE SALINA CRUZ 27/04/2022 AL 29/04/2022 CONF-2RUWND4P2Y  HUX</t>
  </si>
  <si>
    <t xml:space="preserve">HUX</t>
  </si>
  <si>
    <t xml:space="preserve">A25014839</t>
  </si>
  <si>
    <t xml:space="preserve">DWMKLT02</t>
  </si>
  <si>
    <t xml:space="preserve">AEROMEXICO MEXICO CITY  /GUADALAJARA  /GUADALAJARA  /MEXICO CITY  23/03/2022 AL 25/03/2022 GDNNJE</t>
  </si>
  <si>
    <t xml:space="preserve">VIAJE A TDJ</t>
  </si>
  <si>
    <t xml:space="preserve">08:00</t>
  </si>
  <si>
    <t xml:space="preserve">09:18</t>
  </si>
  <si>
    <t xml:space="preserve">CARDENAS CARDENAS/JAVIER ALEJANDRO                              </t>
  </si>
  <si>
    <t xml:space="preserve">DWMKLT03</t>
  </si>
  <si>
    <t xml:space="preserve">HOTEL CASA BONITA</t>
  </si>
  <si>
    <t xml:space="preserve">HOTEL CASA BONITA 30/03/2021 AL 31/03/2021 CONF-ADRIMAR  BJX</t>
  </si>
  <si>
    <t xml:space="preserve">VISITA A CEDIS COLGATE-PALMOLIVE SOLISTICA</t>
  </si>
  <si>
    <t xml:space="preserve">BJX</t>
  </si>
  <si>
    <t xml:space="preserve">SIERRA ARGUELLES/GABRIEL                                        </t>
  </si>
  <si>
    <t xml:space="preserve">A25014818</t>
  </si>
  <si>
    <t xml:space="preserve">EARRWX02</t>
  </si>
  <si>
    <t xml:space="preserve">AEROMEXICO MEXICO CITY  /GUADALAJARA  /GUADALAJARA  /MEXICO CITY  03/05/2022 AL 06/05/2022 RRDCCJ</t>
  </si>
  <si>
    <t xml:space="preserve">SUPERVISIN TDJ</t>
  </si>
  <si>
    <t xml:space="preserve">07:00</t>
  </si>
  <si>
    <t xml:space="preserve">08:27</t>
  </si>
  <si>
    <t xml:space="preserve">COMPARTO HABITACION CON OTRO ASOCIADO</t>
  </si>
  <si>
    <t xml:space="preserve">EARRWX03</t>
  </si>
  <si>
    <t xml:space="preserve">REAL INN GUADALAJARA EXPO</t>
  </si>
  <si>
    <t xml:space="preserve">REAL INN GUADALAJARA EXPO 20/09/2021 AL 21/09/2021 CONF-9762SC001354 GDL</t>
  </si>
  <si>
    <t xml:space="preserve">VISITA DIAGEO</t>
  </si>
  <si>
    <t xml:space="preserve">GRT</t>
  </si>
  <si>
    <t xml:space="preserve">B25014827</t>
  </si>
  <si>
    <t xml:space="preserve">BS-003</t>
  </si>
  <si>
    <t xml:space="preserve">ECTZKT01</t>
  </si>
  <si>
    <t xml:space="preserve">FIESTA INN SAN LUIS POTOSI ORIENTE</t>
  </si>
  <si>
    <t xml:space="preserve">FIESTA INN SAN LUIS POTOSI ORIENTE 14/02/2022 AL 16/02/2022 CONF-333294553  SLP</t>
  </si>
  <si>
    <t xml:space="preserve">-LEVANTAMIENTO PLANTA</t>
  </si>
  <si>
    <t xml:space="preserve">SLP</t>
  </si>
  <si>
    <t xml:space="preserve">OLIVARES CASTRO/TOMAS                                           </t>
  </si>
  <si>
    <t xml:space="preserve">A25014828</t>
  </si>
  <si>
    <t xml:space="preserve">BS-005</t>
  </si>
  <si>
    <t xml:space="preserve">ECTZKT02</t>
  </si>
  <si>
    <t xml:space="preserve">AUTOBUS</t>
  </si>
  <si>
    <t xml:space="preserve">AUTOBUS NACIONAL</t>
  </si>
  <si>
    <t xml:space="preserve">CLICKBUS</t>
  </si>
  <si>
    <t xml:space="preserve">AUTOBUS CLKBUS CONF-1811643  21/02/2022 AL 21/02/2022 MEX/SLP</t>
  </si>
  <si>
    <t xml:space="preserve">12:00</t>
  </si>
  <si>
    <t xml:space="preserve">17:35</t>
  </si>
  <si>
    <t xml:space="preserve">AUTOBUS CLKBUS CONF-1811642  23/02/2022 AL 23/02/2022 SLP/MEX</t>
  </si>
  <si>
    <t xml:space="preserve">ORTA MONTORO/MIGUEL ANGEL                                       </t>
  </si>
  <si>
    <t xml:space="preserve">B25014829</t>
  </si>
  <si>
    <t xml:space="preserve">ETN</t>
  </si>
  <si>
    <t xml:space="preserve">AUTOBUS BUSETN CONF-3281   23/02/2022 AL 23/02/2022 SLP/MEX</t>
  </si>
  <si>
    <t xml:space="preserve">A25014858</t>
  </si>
  <si>
    <t xml:space="preserve">EMRRCR01</t>
  </si>
  <si>
    <t xml:space="preserve">HOTEL CAPITAL O CUERNAVACA</t>
  </si>
  <si>
    <t xml:space="preserve">HOTEL CAPITAL O CUERNAVACA 25/04/2022 AL 27/04/2022 CONF-25AL27ABRIL CVJ</t>
  </si>
  <si>
    <t xml:space="preserve">CVJ</t>
  </si>
  <si>
    <t xml:space="preserve">A25014814</t>
  </si>
  <si>
    <t xml:space="preserve">EXJKCY01</t>
  </si>
  <si>
    <t xml:space="preserve">AVION NACIONAL LOW COST</t>
  </si>
  <si>
    <t xml:space="preserve">VIVA AEROBUS</t>
  </si>
  <si>
    <t xml:space="preserve">VIVA AEROBUS GUADALAJARA  /PUEBLA   28/03/2022 AL 28/03/2022 BBJS8Q</t>
  </si>
  <si>
    <t xml:space="preserve">INSPECCIN AL SITIO DE TLAXCALA.</t>
  </si>
  <si>
    <t xml:space="preserve">PBC</t>
  </si>
  <si>
    <t xml:space="preserve">EXJKCY03</t>
  </si>
  <si>
    <t xml:space="preserve">AEROMEXICO MEXICO CITY  /GUADALAJARA  30/03/2022 AL 30/03/2022 QZFYRX</t>
  </si>
  <si>
    <t xml:space="preserve">15:00</t>
  </si>
  <si>
    <t xml:space="preserve">16:23</t>
  </si>
  <si>
    <t xml:space="preserve">A25014830</t>
  </si>
  <si>
    <t xml:space="preserve">FNOGEK01</t>
  </si>
  <si>
    <t xml:space="preserve">HYATT REGENCY MEXICO CITY</t>
  </si>
  <si>
    <t xml:space="preserve">HYATT REGENCY MEXICO CITY 21/02/2022 AL 25/02/2022 CONF-HY0057617632 MEX</t>
  </si>
  <si>
    <t xml:space="preserve">REUNIN ESTRATGICA CON CLIENTE COCA - COLA</t>
  </si>
  <si>
    <t xml:space="preserve">GUTIERREZ/RICARDO MR                                            </t>
  </si>
  <si>
    <t xml:space="preserve">RICARDO MIGUEL GUTIEREZ LOPEZ</t>
  </si>
  <si>
    <t xml:space="preserve">HYATT</t>
  </si>
  <si>
    <t xml:space="preserve">A25014820</t>
  </si>
  <si>
    <t xml:space="preserve">FSIUYJ08</t>
  </si>
  <si>
    <t xml:space="preserve">KRYSTAL URBAN GUADALAJARA</t>
  </si>
  <si>
    <t xml:space="preserve">KRYSTAL URBAN GUADALAJARA 08/01/2022 AL 11/01/2022 CONF-627106404  GDL</t>
  </si>
  <si>
    <t xml:space="preserve">CAPACITACIN BARCEL</t>
  </si>
  <si>
    <t xml:space="preserve">MENDIZABAL PAOLETTI/GERARDO</t>
  </si>
  <si>
    <t xml:space="preserve">MARISOL SANCHEZ</t>
  </si>
  <si>
    <t xml:space="preserve">KRYSTAL</t>
  </si>
  <si>
    <t xml:space="preserve">A25014812</t>
  </si>
  <si>
    <t xml:space="preserve">FSUIUYJ</t>
  </si>
  <si>
    <t xml:space="preserve">AVION INTERNACIONAL LOW COST</t>
  </si>
  <si>
    <t xml:space="preserve">VOLARIS</t>
  </si>
  <si>
    <t xml:space="preserve">VOLARIS MEXICO CITY/GUADALAJARA /GUADALAJARA /MEXICO CITY 08/01/2022 AL 11/01/2022 FE9EYA</t>
  </si>
  <si>
    <t xml:space="preserve">VIAJE DE SUPERVISION TEQUILA DON JULIO</t>
  </si>
  <si>
    <t xml:space="preserve">INIGO/SEHT                                                      </t>
  </si>
  <si>
    <t xml:space="preserve">B25014813</t>
  </si>
  <si>
    <t xml:space="preserve">VOLARIS MEXICO CITY /GUADALAJARA /GUADALAJARA /MEXICO CITY 04/12/2021 AL 07/12/2021 FE9EYA</t>
  </si>
  <si>
    <t xml:space="preserve">MARTINEZ DAVILA/CINTIA GABRIELA</t>
  </si>
  <si>
    <t xml:space="preserve">FYVWFS01</t>
  </si>
  <si>
    <t xml:space="preserve">ONE GUADALAJARA PERIFERICO PONIENTE 04/04/2022 AL 09/04/2022 CONF-2RULA69KQN  GDL</t>
  </si>
  <si>
    <t xml:space="preserve">ESPINOZA/EFRAIN                                                 </t>
  </si>
  <si>
    <t xml:space="preserve">ANDREA HOYOS PENICHE</t>
  </si>
  <si>
    <t xml:space="preserve">A25014831</t>
  </si>
  <si>
    <t xml:space="preserve">GCVVEY01</t>
  </si>
  <si>
    <t xml:space="preserve">REAL INN GUADALAJARA EXPO 24/02/2022 AL 25/02/2022 CONF-9762SC001831 GDL</t>
  </si>
  <si>
    <t xml:space="preserve">VIAJE TEQUILA DON JULIO</t>
  </si>
  <si>
    <t xml:space="preserve">CARRILLO HERNANDEZ/DIEGO AURELIO                                </t>
  </si>
  <si>
    <t xml:space="preserve">GCVVEY02</t>
  </si>
  <si>
    <t xml:space="preserve">HOTEL BOUTIQUE VÍA REAL</t>
  </si>
  <si>
    <t xml:space="preserve">HOTEL BOUTIQUE VÍA REAL 21/09/2021 AL 23/09/2021 CONF-PENDIENTE GDL</t>
  </si>
  <si>
    <t xml:space="preserve">PADILLA REDONDO/SERGIO                                          </t>
  </si>
  <si>
    <t xml:space="preserve">A25014813</t>
  </si>
  <si>
    <t xml:space="preserve">GDORXH02</t>
  </si>
  <si>
    <t xml:space="preserve">AEROMEXICO MEXICO CITY  /GUADALAJARA  /GUADALAJARA  /MEXICO CITY  23/02/2022 AL 26/02/2022 TUZZCV</t>
  </si>
  <si>
    <t xml:space="preserve">GDORXH03</t>
  </si>
  <si>
    <t xml:space="preserve">REAL INN GUADALAJARA EXPO 23/09/2021 AL 24/09/2021 CONF-9762SC001355 GDL</t>
  </si>
  <si>
    <t xml:space="preserve">B25014851</t>
  </si>
  <si>
    <t xml:space="preserve">GUROSJ01</t>
  </si>
  <si>
    <t xml:space="preserve">FIESTA INN GUADALAJARA EXPO</t>
  </si>
  <si>
    <t xml:space="preserve">FIESTA INN GUADALAJARA EXPO 06/04/2022 AL 08/04/2022 CONF-2RUMV1WAJU  GDL</t>
  </si>
  <si>
    <t xml:space="preserve">VISITA RECORRIDO NATURA</t>
  </si>
  <si>
    <t xml:space="preserve">A25014816</t>
  </si>
  <si>
    <t xml:space="preserve">HKZNIM02</t>
  </si>
  <si>
    <t xml:space="preserve">AEROMEXICO MEXICO CITY  /MONTERREY MX MTY /MONTERREY MX MTY /MEXICO CITY  25/04/2022 AL 30/04/2022 RZWTEH</t>
  </si>
  <si>
    <t xml:space="preserve">VISITA DANMTY</t>
  </si>
  <si>
    <t xml:space="preserve">11:00</t>
  </si>
  <si>
    <t xml:space="preserve">12:40</t>
  </si>
  <si>
    <t xml:space="preserve">HKZNIM03</t>
  </si>
  <si>
    <t xml:space="preserve">QUALITY INN MONTERREY LA FE 25/04/2022 AL 30/04/2022 CONF-76587111  MTY</t>
  </si>
  <si>
    <t xml:space="preserve">A25014817</t>
  </si>
  <si>
    <t xml:space="preserve">HKZNIM05</t>
  </si>
  <si>
    <t xml:space="preserve">AEROMEXICO MONTERREY MX MTY /MEXICO CITY  11/05/2022 AL 11/05/2022 RZWTEH</t>
  </si>
  <si>
    <t xml:space="preserve">09:44</t>
  </si>
  <si>
    <t xml:space="preserve">11:20</t>
  </si>
  <si>
    <t xml:space="preserve">A25014821</t>
  </si>
  <si>
    <t xml:space="preserve">HLXCOO01</t>
  </si>
  <si>
    <t xml:space="preserve">HOLIDAY INN MORELIA</t>
  </si>
  <si>
    <t xml:space="preserve">HOLIDAY INN MORELIA 10/01/2022 AL 13/01/2022 CONF-23011889  MLM</t>
  </si>
  <si>
    <t xml:space="preserve">VISITA MASTERCARD MORELIA</t>
  </si>
  <si>
    <t xml:space="preserve">MLM</t>
  </si>
  <si>
    <t xml:space="preserve">ALVA ROJAS/JORGE                                                </t>
  </si>
  <si>
    <t xml:space="preserve">IHG</t>
  </si>
  <si>
    <t xml:space="preserve">A25014822</t>
  </si>
  <si>
    <t xml:space="preserve">HLXCOO02</t>
  </si>
  <si>
    <t xml:space="preserve">CITY EXPRESS TEPOTZOTLAN</t>
  </si>
  <si>
    <t xml:space="preserve">CITY EXPRESS TEPOTZOTLAN 18/10/2021 AL 20/10/2021 CONF-20776SC000679 MEX</t>
  </si>
  <si>
    <t xml:space="preserve">SOPORTE A OPERACIONES MERCADO LIBRE PROLOGIS</t>
  </si>
  <si>
    <t xml:space="preserve">VAZQUEZ PALACIOS/TERESITA PAOLA                                 </t>
  </si>
  <si>
    <t xml:space="preserve">CINTIA MARTINEZ</t>
  </si>
  <si>
    <t xml:space="preserve">CITY EXPRESS</t>
  </si>
  <si>
    <t xml:space="preserve">HUSVBA01</t>
  </si>
  <si>
    <t xml:space="preserve">DESCANSERIA HOTEL BUSINESS AND PLEASURE PUEBLA</t>
  </si>
  <si>
    <t xml:space="preserve">DESCANSERIA HOTEL BUSINESS AND PLEASURE PUEBLA 02/05/2022 AL 06/05/2022 CONF-152004535  PBC</t>
  </si>
  <si>
    <t xml:space="preserve">B25014816</t>
  </si>
  <si>
    <t xml:space="preserve">HYBGHB02</t>
  </si>
  <si>
    <t xml:space="preserve">AEROMEXICO MEXICO CITY  /GUADALAJARA  /GUADALAJARA  /MEXICO CITY  04/04/2022 AL 09/04/2022 DCWJNV</t>
  </si>
  <si>
    <t xml:space="preserve">09:00</t>
  </si>
  <si>
    <t xml:space="preserve">10:30</t>
  </si>
  <si>
    <t xml:space="preserve">A25014854</t>
  </si>
  <si>
    <t xml:space="preserve">HYIMSQ01</t>
  </si>
  <si>
    <t xml:space="preserve">WYNDHAM GUADALAJARA ACUEDUCTO</t>
  </si>
  <si>
    <t xml:space="preserve">WYNDHAM GUADALAJARA ACUEDUCTO 18/04/2022 AL 21/04/2022 CONF-80222ED122555 GDL</t>
  </si>
  <si>
    <t xml:space="preserve">INDUCCION NUEVO INGRESO USUARIOS</t>
  </si>
  <si>
    <t xml:space="preserve">WYNDHAM</t>
  </si>
  <si>
    <t xml:space="preserve">A25014841</t>
  </si>
  <si>
    <t xml:space="preserve">IHKAMH01</t>
  </si>
  <si>
    <t xml:space="preserve">HOTEL VILLAREAL</t>
  </si>
  <si>
    <t xml:space="preserve">HOTEL VILLAREAL 16/03/2022 AL 18/03/2022 CONF-24556   COA</t>
  </si>
  <si>
    <t xml:space="preserve">VISITA NEWEL ACUA</t>
  </si>
  <si>
    <t xml:space="preserve">COA</t>
  </si>
  <si>
    <t xml:space="preserve">HERNANDEZ FLORES/JUAN CARLOS                                    </t>
  </si>
  <si>
    <t xml:space="preserve">A25014829</t>
  </si>
  <si>
    <t xml:space="preserve">IURYFR02</t>
  </si>
  <si>
    <t xml:space="preserve">AUTOBUS CLKBUS CONF-1811719  23/02/2022 AL 23/02/2022 SLP/MEX</t>
  </si>
  <si>
    <t xml:space="preserve">B25014830</t>
  </si>
  <si>
    <t xml:space="preserve">BS-001</t>
  </si>
  <si>
    <t xml:space="preserve">AUTOBUS BUSETN CONF-2345   23/02/2022 AL 23/02/2022 SLP/MEX</t>
  </si>
  <si>
    <t xml:space="preserve">SALINAS/XIMENA</t>
  </si>
  <si>
    <t xml:space="preserve">JAYUAE02</t>
  </si>
  <si>
    <t xml:space="preserve">AEROMEXICO MEXICALI   /MEXICO CITY  28/01/2022 AL 28/01/2022 GZDEEE</t>
  </si>
  <si>
    <t xml:space="preserve">SEGUIMIENTO PROYECTO SABRITAS MEXICALI</t>
  </si>
  <si>
    <t xml:space="preserve">MXL</t>
  </si>
  <si>
    <t xml:space="preserve">23:13</t>
  </si>
  <si>
    <t xml:space="preserve">04:15</t>
  </si>
  <si>
    <t xml:space="preserve">SAN JUAN/FERNANDO                                               </t>
  </si>
  <si>
    <t xml:space="preserve">A25014833</t>
  </si>
  <si>
    <t xml:space="preserve">JBVYXK03</t>
  </si>
  <si>
    <t xml:space="preserve">DOMUN HOTEL QUERETARO</t>
  </si>
  <si>
    <t xml:space="preserve">DOMUN HOTEL QUERETARO 09/03/2022 AL 11/03/2022 CONF-657497849  QRO</t>
  </si>
  <si>
    <t xml:space="preserve">A25014842</t>
  </si>
  <si>
    <t xml:space="preserve">JBVYXK05</t>
  </si>
  <si>
    <t xml:space="preserve">JMVQWB02</t>
  </si>
  <si>
    <t xml:space="preserve">AEROMEXICO MEXICO CITY  /HERMOSILLO  /HERMOSILLO  /MEXICO CITY  21/03/2022 AL 26/03/2022 CKGAEM</t>
  </si>
  <si>
    <t xml:space="preserve">14:05</t>
  </si>
  <si>
    <t xml:space="preserve">15:56</t>
  </si>
  <si>
    <t xml:space="preserve">JNVCUS02</t>
  </si>
  <si>
    <t xml:space="preserve">AEROMEXICO MEXICO CITY  /AGUASCALIENTES /AGUASCALIENTES /MEXICO CITY  15/03/2022 AL 16/03/2022 JNVCGP</t>
  </si>
  <si>
    <t xml:space="preserve">JZFLHV02</t>
  </si>
  <si>
    <t xml:space="preserve">AEROMEXICO MEXICO CITY  /GUADALAJARA  /GUADALAJARA  /MEXICO CITY  29/03/2022 AL 30/03/2022 IHHGYU</t>
  </si>
  <si>
    <t xml:space="preserve">VIAJE TDJ</t>
  </si>
  <si>
    <t xml:space="preserve">08:28</t>
  </si>
  <si>
    <t xml:space="preserve">FERNANDO SANJUAN</t>
  </si>
  <si>
    <t xml:space="preserve">JZFLHV03</t>
  </si>
  <si>
    <t xml:space="preserve">KRYSTAL URBAN GUADALAJARA 14/11/2021 AL 16/11/2021 CONF-627106404  GDL</t>
  </si>
  <si>
    <t xml:space="preserve">A25014853</t>
  </si>
  <si>
    <t xml:space="preserve">KFBVIN01</t>
  </si>
  <si>
    <t xml:space="preserve">COMFORT INN SAN LUIS POTOSI</t>
  </si>
  <si>
    <t xml:space="preserve">COMFORT INN SAN LUIS POTOSI 18/04/2022 AL 22/04/2022 CONF-77629960  SLP</t>
  </si>
  <si>
    <t xml:space="preserve">TARIFA PREFERENCIA EN CLASE</t>
  </si>
  <si>
    <t xml:space="preserve">BS-018</t>
  </si>
  <si>
    <t xml:space="preserve">LGZCYO02</t>
  </si>
  <si>
    <t xml:space="preserve">AEROMEXICO MEXICO CITY  /GUADALAJARA  /GUADALAJARA  /MEXICO CITY  04/04/2022 AL 09/04/2022 FVPBWV</t>
  </si>
  <si>
    <t xml:space="preserve">13:00</t>
  </si>
  <si>
    <t xml:space="preserve">14:24</t>
  </si>
  <si>
    <t xml:space="preserve">B25014852</t>
  </si>
  <si>
    <t xml:space="preserve">LQDLHD01</t>
  </si>
  <si>
    <t xml:space="preserve">GRAND FIESTA AMERICANA MONTERREY VALLE</t>
  </si>
  <si>
    <t xml:space="preserve">GRAND FIESTA AMERICANA MONTERREY VALLE 06/04/2022 AL 07/04/2022 CONF-2RUNF17IHN  MTY</t>
  </si>
  <si>
    <t xml:space="preserve">LQDLHD03</t>
  </si>
  <si>
    <t xml:space="preserve">AEROMEXICO MEXICO CITY  /MONTERREY MX MTY /MONTERREY MX MTY /MEXICO CITY  06/04/2022 AL 07/04/2022 ZNLMDT</t>
  </si>
  <si>
    <t xml:space="preserve">17:48</t>
  </si>
  <si>
    <t xml:space="preserve">B25014820</t>
  </si>
  <si>
    <t xml:space="preserve">LXBYNP01</t>
  </si>
  <si>
    <t xml:space="preserve">HOLIDAY INN EXPRESS MORELIA</t>
  </si>
  <si>
    <t xml:space="preserve">HOLIDAY INN EXPRESS MORELIA 16/11/2021 AL 20/11/2021 CONF-43216622 MLM</t>
  </si>
  <si>
    <t xml:space="preserve">MBNMRI02</t>
  </si>
  <si>
    <t xml:space="preserve">AEROMEXICO SAN JOSE CR SJO /MEXICO CITY  /MEXICO CITY  /SAN JOSE CR SJO 21/02/2022 AL 25/02/2022 IUXGSA</t>
  </si>
  <si>
    <t xml:space="preserve">SJO</t>
  </si>
  <si>
    <t xml:space="preserve">12:50</t>
  </si>
  <si>
    <t xml:space="preserve">16:15</t>
  </si>
  <si>
    <t xml:space="preserve">B25014843</t>
  </si>
  <si>
    <t xml:space="preserve">MOKAQC02</t>
  </si>
  <si>
    <t xml:space="preserve">REAL INN GUADALAJARA EXPO 23/03/2022 AL 25/03/2022 CONF-9762SC001984 GDL</t>
  </si>
  <si>
    <t xml:space="preserve">MOKAQC03</t>
  </si>
  <si>
    <t xml:space="preserve">VOLARIS MEXICO CITY  /GUADALAJARA  /GUADALAJARA  /MEXICO CITY  07/11/2021 AL 09/11/2021 FE9EYA</t>
  </si>
  <si>
    <t xml:space="preserve">QDEEXK02</t>
  </si>
  <si>
    <t xml:space="preserve">AEROMEXICO MEXICO CITY  /MEXICALI   23/01/2022 AL 23/01/2022 FXJFFZ</t>
  </si>
  <si>
    <t xml:space="preserve">VISITA SABRITAS MEXICALI</t>
  </si>
  <si>
    <t xml:space="preserve">09:20</t>
  </si>
  <si>
    <t xml:space="preserve">11:02</t>
  </si>
  <si>
    <t xml:space="preserve">TARIFA POR PREFERENCIA DE AEROLINEA</t>
  </si>
  <si>
    <t xml:space="preserve">QDEEXK03</t>
  </si>
  <si>
    <t xml:space="preserve">SLEEP INN MEXICALI</t>
  </si>
  <si>
    <t xml:space="preserve">SLEEP INN MEXICALI 23/01/2022 AL 28/01/2022 CONF-63659909  MXL</t>
  </si>
  <si>
    <t xml:space="preserve">B25014850</t>
  </si>
  <si>
    <t xml:space="preserve">QMTZTO03</t>
  </si>
  <si>
    <t xml:space="preserve">AEROMEXICO MEXICO CITY  /GUADALAJARA  /GUADALAJARA  /MEXICO CITY  06/04/2022 AL 08/04/2022 GRPKUU</t>
  </si>
  <si>
    <t xml:space="preserve">VISITA RECORRIDO NATTURA LABS BY HENKEL</t>
  </si>
  <si>
    <t xml:space="preserve">17:00</t>
  </si>
  <si>
    <t xml:space="preserve">18:28</t>
  </si>
  <si>
    <t xml:space="preserve">B25014844</t>
  </si>
  <si>
    <t xml:space="preserve">RCQUNK01</t>
  </si>
  <si>
    <t xml:space="preserve">ONE LEON POLIFORUM</t>
  </si>
  <si>
    <t xml:space="preserve">ONE LEON POLIFORUM 28/03/2022 AL 30/03/2022 CONF-2RTEVGEYHH  BJX</t>
  </si>
  <si>
    <t xml:space="preserve">RWYHRU01</t>
  </si>
  <si>
    <t xml:space="preserve">FIESTA INN GUADALAJARA EXPO 06/04/2022 AL 08/04/2022 CONF-2RUMV0QABM  GDL</t>
  </si>
  <si>
    <t xml:space="preserve">A25014832</t>
  </si>
  <si>
    <t xml:space="preserve">RXVSJI02</t>
  </si>
  <si>
    <t xml:space="preserve">AEROMEXICO MEXICO CITY  /TIJUANA   /TIJUANA   /MEXICO CITY  11/03/2022 AL 12/03/2022 SATCDZ</t>
  </si>
  <si>
    <t xml:space="preserve">09:15</t>
  </si>
  <si>
    <t xml:space="preserve">TIJ</t>
  </si>
  <si>
    <t xml:space="preserve">11:10</t>
  </si>
  <si>
    <t xml:space="preserve">SERGIO PADILLA</t>
  </si>
  <si>
    <t xml:space="preserve">A25014834</t>
  </si>
  <si>
    <t xml:space="preserve">RXVSJI03</t>
  </si>
  <si>
    <t xml:space="preserve">ONE TIJUANA OTAY</t>
  </si>
  <si>
    <t xml:space="preserve">ONE TIJUANA OTAY 11/03/2022 AL 12/03/2022 CONF-2RT679VYJO  TIJ</t>
  </si>
  <si>
    <t xml:space="preserve">TARUYO01</t>
  </si>
  <si>
    <t xml:space="preserve">FIESTA INN PUEBLA LAS ANIMAS</t>
  </si>
  <si>
    <t xml:space="preserve">FIESTA INN PUEBLA LAS ANIMAS 28/03/2022 AL 30/03/2022 CONF-2RTECH3GVO  PBC</t>
  </si>
  <si>
    <t xml:space="preserve">TJFRNB02</t>
  </si>
  <si>
    <t xml:space="preserve">AEROMEXICO MEXICO CITY  /MONTERREY MX MTY 27/04/2022 AL 27/04/2022 CNTMWK</t>
  </si>
  <si>
    <t xml:space="preserve">VIAJE SEGUIMIENTO DANFOSS</t>
  </si>
  <si>
    <t xml:space="preserve">18:49</t>
  </si>
  <si>
    <t xml:space="preserve">PADILLA REDONDO/SERGIO</t>
  </si>
  <si>
    <t xml:space="preserve">B25014818</t>
  </si>
  <si>
    <t xml:space="preserve">TODACH02</t>
  </si>
  <si>
    <t xml:space="preserve">AEROMEXICO MEXICO CITY  /DALLAS FT WORTH /DALLAS FT WORTH /MEXICO CITY  04/05/2022 AL 13/05/2022 WLHRLW</t>
  </si>
  <si>
    <t xml:space="preserve">VIAJE A OFICINAS DE ERICSSON EN PLANO TX.</t>
  </si>
  <si>
    <t xml:space="preserve">DFW</t>
  </si>
  <si>
    <t xml:space="preserve">12:04</t>
  </si>
  <si>
    <t xml:space="preserve">BS-019</t>
  </si>
  <si>
    <t xml:space="preserve">TPBOMD02</t>
  </si>
  <si>
    <t xml:space="preserve">MAGICO INN CUAUTLA</t>
  </si>
  <si>
    <t xml:space="preserve">MAGICO INN CUAUTLA 20/04/2022 AL 21/04/2022 CONF-6008   MEX</t>
  </si>
  <si>
    <t xml:space="preserve">B25014838</t>
  </si>
  <si>
    <t xml:space="preserve">TPSSIF01</t>
  </si>
  <si>
    <t xml:space="preserve">QUALITY INN AGUASCALIENTES</t>
  </si>
  <si>
    <t xml:space="preserve">QUALITY INN AGUASCALIENTES 15/03/2022 AL 16/03/2022 CONF-71636631  AGU</t>
  </si>
  <si>
    <t xml:space="preserve">ANDREA OYOS PENICHE</t>
  </si>
  <si>
    <t xml:space="preserve">BS-022</t>
  </si>
  <si>
    <t xml:space="preserve">TZCVDB03</t>
  </si>
  <si>
    <t xml:space="preserve">DOMUN HOTEL QUERETARO 10/03/2022 AL 11/03/2022 CONF-657502125  QRO</t>
  </si>
  <si>
    <t xml:space="preserve">B25014842</t>
  </si>
  <si>
    <t xml:space="preserve">BS-024</t>
  </si>
  <si>
    <t xml:space="preserve">TZCVDB06</t>
  </si>
  <si>
    <t xml:space="preserve">UCIVXZ05</t>
  </si>
  <si>
    <t xml:space="preserve">AEROMEXICO MEXICO CITY  /MONTERREY MX MTY /MONTERREY MX MTY /MEXICO CITY  15/03/2022 AL 19/03/2022 ABENRP</t>
  </si>
  <si>
    <t xml:space="preserve">VISITA NEWELL ACUA</t>
  </si>
  <si>
    <t xml:space="preserve">TARIFA CON MENOS RESTRICCIONES</t>
  </si>
  <si>
    <t xml:space="preserve">UTOVCM02</t>
  </si>
  <si>
    <t xml:space="preserve">AEROMEXICO MEXICO CITY  /OAXACA   /OAXACA   /MEXICO CITY  25/04/2022 AL 29/04/2022 DEBTFK</t>
  </si>
  <si>
    <t xml:space="preserve">11:50</t>
  </si>
  <si>
    <t xml:space="preserve">OAX</t>
  </si>
  <si>
    <t xml:space="preserve">UZLCDH01</t>
  </si>
  <si>
    <t xml:space="preserve">HOTEL VILLAREAL 16/03/2022 AL 18/03/2022 CONF-24549   COA</t>
  </si>
  <si>
    <t xml:space="preserve">VISITA CLIENTE</t>
  </si>
  <si>
    <t xml:space="preserve">6335.00</t>
  </si>
  <si>
    <t xml:space="preserve">A25014824</t>
  </si>
  <si>
    <t xml:space="preserve">VXWOMO01</t>
  </si>
  <si>
    <t xml:space="preserve">ONE MONTERREY AEROPUERTO</t>
  </si>
  <si>
    <t xml:space="preserve">ONE MONTERREY AEROPUERTO 26/01/2022 AL 29/01/2022 CONF-2RQB2SSWF8  MTY</t>
  </si>
  <si>
    <t xml:space="preserve">CAPACITACIN DANFOSS</t>
  </si>
  <si>
    <t xml:space="preserve">MENDIZABAL PAOLETTI/GERARDO       </t>
  </si>
  <si>
    <t xml:space="preserve">RICARADO M GUTIERREZ</t>
  </si>
  <si>
    <t xml:space="preserve">B25014826</t>
  </si>
  <si>
    <t xml:space="preserve">ONE MONTERREY AEROPUERTO 26/01/2022 AL 29/01/2022 CONF-2RQB2SSWF8 MTY</t>
  </si>
  <si>
    <t xml:space="preserve">MENDIZABAL PAOLETTI/GERARDO                                     </t>
  </si>
  <si>
    <t xml:space="preserve">B25014837</t>
  </si>
  <si>
    <t xml:space="preserve">WDXLYZ01</t>
  </si>
  <si>
    <t xml:space="preserve">CITY EXPRESS NOGALES</t>
  </si>
  <si>
    <t xml:space="preserve">CITY EXPRESS NOGALES 21/03/2022 AL 25/03/2022 CONF-52727SC000934 HMO</t>
  </si>
  <si>
    <t xml:space="preserve">WEMEIJ02</t>
  </si>
  <si>
    <t xml:space="preserve">AEROMEXICO MEXICO CITY  /MONTERREY MX MTY /MONTERREY MX MTY /MEXICO CITY  26/01/2022 AL 29/01/2022 YXIWVJ</t>
  </si>
  <si>
    <t xml:space="preserve">WEMEIJ03</t>
  </si>
  <si>
    <t xml:space="preserve"> 07/12/2021</t>
  </si>
  <si>
    <t xml:space="preserve">B25014863</t>
  </si>
  <si>
    <t xml:space="preserve">WEMEIJ04</t>
  </si>
  <si>
    <t xml:space="preserve">VOLARIS MEXICO CITY  /GUADALAJARA  /GUADALAJARA  /MEXICO CITY  08/01/2022 AL 11/01/2022 FE9EYA</t>
  </si>
  <si>
    <t xml:space="preserve">WPAXXJ02</t>
  </si>
  <si>
    <t xml:space="preserve">HOLIDAY INN PERINORTE</t>
  </si>
  <si>
    <t xml:space="preserve">HOLIDAY INN PERINORTE 12/11/2021 AL 13/11/2021 CONF-24512119 MEX</t>
  </si>
  <si>
    <t xml:space="preserve">COBERTURA DE PERIODO VACACIONAL DE JUAN VENEGAS</t>
  </si>
  <si>
    <t xml:space="preserve">B25014817</t>
  </si>
  <si>
    <t xml:space="preserve">WVWXHJ02</t>
  </si>
  <si>
    <t xml:space="preserve">AEROMEXICO MONTERREY MX MTY /MEXICO CITY  /MEXICO CITY  /LEON    30/04/2022 AL 30/04/2022 VJKTTQ</t>
  </si>
  <si>
    <t xml:space="preserve">11:47</t>
  </si>
  <si>
    <t xml:space="preserve">13:30</t>
  </si>
  <si>
    <t xml:space="preserve">B25014857</t>
  </si>
  <si>
    <t xml:space="preserve">WVWXHJ03</t>
  </si>
  <si>
    <t xml:space="preserve">QUALITY INN MONTERREY LA FE 27/04/2022 AL 30/04/2022 CONF-79074084  MTY</t>
  </si>
  <si>
    <t xml:space="preserve">YSZRCL02</t>
  </si>
  <si>
    <t xml:space="preserve">HOTEL CASA BONITA 29/03/2021 AL 30/03/2021 CONF-ADRIANAMTZ  BJX</t>
  </si>
  <si>
    <t xml:space="preserve">HABITACION RESERVADA POR EL CLIENTE</t>
  </si>
  <si>
    <t xml:space="preserve">B25014849</t>
  </si>
  <si>
    <t xml:space="preserve">YTAITP03</t>
  </si>
  <si>
    <t xml:space="preserve">HOLIDAY INN EXPRESS MORELIA 06/04/2022 AL 08/04/2022 CONF-26116082  MLM</t>
  </si>
  <si>
    <t xml:space="preserve">VISITA Y TRABAJO MASTERCARD MORELIA</t>
  </si>
  <si>
    <t xml:space="preserve">YTAITP04</t>
  </si>
  <si>
    <t xml:space="preserve">HOLIDAY INN PERINORTE 08/11/2021 AL 12/11/2021 CONF-24512119 MEX</t>
  </si>
  <si>
    <t xml:space="preserve">ZATAKG01</t>
  </si>
  <si>
    <t xml:space="preserve">ONE MONTERREY TECNOLOGICO</t>
  </si>
  <si>
    <t xml:space="preserve">ONE MONTERREY TECNOLOGICO 15/03/2022 AL 16/03/2022 CONF-2RT9FIURIT  MTY</t>
  </si>
  <si>
    <t xml:space="preserve">A25014838</t>
  </si>
  <si>
    <t xml:space="preserve">ZATAKG02</t>
  </si>
  <si>
    <t xml:space="preserve">ONE MONTERREY TECNOLOGICO 18/03/2022 AL 19/03/2022 CONF-2RT9FPLC6V  MTY</t>
  </si>
  <si>
    <t xml:space="preserve">B25014824</t>
  </si>
  <si>
    <t xml:space="preserve">ZATAKG03</t>
  </si>
  <si>
    <t xml:space="preserve">ZATXZW02</t>
  </si>
  <si>
    <t xml:space="preserve">ONE MONTERREY TECNOLOGICO 15/03/2022 AL 16/03/2022 CONF-2RT9FJ7CTO  MTY</t>
  </si>
  <si>
    <t xml:space="preserve">VISITA NEWELL</t>
  </si>
  <si>
    <t xml:space="preserve">84935.00</t>
  </si>
  <si>
    <t xml:space="preserve">ZATXZW03</t>
  </si>
  <si>
    <t xml:space="preserve">ONE MONTERREY TECNOLOGICO 18/03/2022 AL 19/03/2022 CONF-2RT9FY2JWJ  MTY</t>
  </si>
  <si>
    <t xml:space="preserve">ZCXWSK03</t>
  </si>
  <si>
    <t xml:space="preserve">AEROMEXICO MEXICO CITY  /SAN JOSE CR SJO /SAN JOSE CR SJO /MEXICO CITY  28/03/2022 AL 30/03/2022 WTTSQB</t>
  </si>
  <si>
    <t xml:space="preserve">REUNION CON CLIENTE</t>
  </si>
  <si>
    <t xml:space="preserve">08:45</t>
  </si>
  <si>
    <t xml:space="preserve">11:40</t>
  </si>
  <si>
    <t xml:space="preserve">MEXICO CITY  /SAN JOSE CR SJO /SAN JOSE CR SJO /MEXICO CITY</t>
  </si>
  <si>
    <t xml:space="preserve">A25014844</t>
  </si>
  <si>
    <t xml:space="preserve">ZCXWSK04</t>
  </si>
  <si>
    <t xml:space="preserve">AC HOTELS BY MARRIOTT SAN JOSE ESCAZU</t>
  </si>
  <si>
    <t xml:space="preserve">AC HOTELS BY MARRIOTT SAN JOSE ESCAZU 28/03/2022 AL 30/03/2022 CONF-82115481  SJO</t>
  </si>
  <si>
    <t xml:space="preserve">MARRIOTT</t>
  </si>
  <si>
    <t xml:space="preserve">ZCXWSK05</t>
  </si>
  <si>
    <t xml:space="preserve">SAN JOSE CR SJO /MEXICO CITY</t>
  </si>
  <si>
    <t xml:space="preserve">01:55</t>
  </si>
  <si>
    <t xml:space="preserve">05:10</t>
  </si>
  <si>
    <t xml:space="preserve">JUAN CARLOS FIERRO AGT</t>
  </si>
  <si>
    <t xml:space="preserve">ZKPHRV02</t>
  </si>
  <si>
    <t xml:space="preserve">AEROMEXICO MEXICO CITY  /TIJUANA   /TIJUANA   /MEXICO CITY  11/03/2022 AL 12/03/2022 ZKPHVP</t>
  </si>
  <si>
    <t xml:space="preserve">ZKPHRV03</t>
  </si>
  <si>
    <t xml:space="preserve">ONE TIJUANA OTAY 11/03/2022 AL 12/03/2022 CONF-2RT678VKR7  TIJ</t>
  </si>
  <si>
    <t xml:space="preserve">ZRGQWR02</t>
  </si>
  <si>
    <t xml:space="preserve">AEROMEXICO MEXICO CITY  /GUADALAJARA  /GUADALAJARA  /MEXICO CITY  06/04/2022 AL 08/04/2022 MGOSCC</t>
  </si>
  <si>
    <t xml:space="preserve">VISITA RECORRIDO SITIOS NATURA HENKEL</t>
  </si>
  <si>
    <t xml:space="preserve">TOTALES</t>
  </si>
  <si>
    <t xml:space="preserve">DKDOC</t>
  </si>
  <si>
    <t xml:space="preserve">CLIENTERFC </t>
  </si>
  <si>
    <t xml:space="preserve">CLIENTERS</t>
  </si>
  <si>
    <t xml:space="preserve">UDID28</t>
  </si>
  <si>
    <t xml:space="preserve">DOCCLAVERESERVACION</t>
  </si>
  <si>
    <t xml:space="preserve">TIPOSERVICIO</t>
  </si>
  <si>
    <t xml:space="preserve">PROVNOMCOMER</t>
  </si>
  <si>
    <t xml:space="preserve">UDID39</t>
  </si>
  <si>
    <t xml:space="preserve">FECHA SALIDA</t>
  </si>
  <si>
    <t xml:space="preserve">DESTINO </t>
  </si>
  <si>
    <t xml:space="preserve">FECHA REGRESO</t>
  </si>
  <si>
    <t xml:space="preserve">HORA REGRESO </t>
  </si>
  <si>
    <t xml:space="preserve">CREACION PNR</t>
  </si>
  <si>
    <t xml:space="preserve">FAKE</t>
  </si>
  <si>
    <t xml:space="preserve">ADV PUR**</t>
  </si>
  <si>
    <t xml:space="preserve">JUSTIFICACIÓN VIAJE **</t>
  </si>
  <si>
    <t xml:space="preserve">ALCANCE DE SERVICIOS</t>
  </si>
  <si>
    <t xml:space="preserve">TOP DESTINOS</t>
  </si>
  <si>
    <t xml:space="preserve">NO. DE VIAJES (TICKETS)</t>
  </si>
  <si>
    <t xml:space="preserve">TOP VIAJEROS</t>
  </si>
  <si>
    <t xml:space="preserve">TRANSACCIONES</t>
  </si>
  <si>
    <t xml:space="preserve">ESPINOZA SIERRA PEDRO</t>
  </si>
  <si>
    <t xml:space="preserve">ESPINOZA EFRAIN</t>
  </si>
  <si>
    <t xml:space="preserve">GUTIERREZ RICARDO</t>
  </si>
  <si>
    <t xml:space="preserve">HENRY HODGSON KEVIN  </t>
  </si>
  <si>
    <t xml:space="preserve">ORTA MONTORO MIGUEL ANGEL</t>
  </si>
  <si>
    <t xml:space="preserve">RIZO YAIR</t>
  </si>
  <si>
    <t xml:space="preserve">TOP AEROLINEAS</t>
  </si>
  <si>
    <t xml:space="preserve">TOP HOTELES</t>
  </si>
  <si>
    <t xml:space="preserve">CUARTOS POR NOCHE</t>
  </si>
  <si>
    <t xml:space="preserve">INDEPENDIENTES</t>
  </si>
  <si>
    <t xml:space="preserve">ANTICIPACIÓN DE COMPRAS</t>
  </si>
  <si>
    <t xml:space="preserve">0-7</t>
  </si>
  <si>
    <t xml:space="preserve">8-15</t>
  </si>
  <si>
    <t xml:space="preserve">16-21</t>
  </si>
  <si>
    <t xml:space="preserve">&gt;21</t>
  </si>
  <si>
    <t xml:space="preserve">POLÍTICAS CUMPLIDAS</t>
  </si>
  <si>
    <t xml:space="preserve">ESTADO</t>
  </si>
  <si>
    <t xml:space="preserve">PORCENTAJE</t>
  </si>
  <si>
    <t xml:space="preserve">CUMPLIDAS</t>
  </si>
  <si>
    <t xml:space="preserve">INCUMPLIDAS</t>
  </si>
  <si>
    <t xml:space="preserve">STATUS RESERVACIONES</t>
  </si>
  <si>
    <t xml:space="preserve">APROBADAS</t>
  </si>
  <si>
    <t xml:space="preserve">RECHAZADAS</t>
  </si>
  <si>
    <t xml:space="preserve">PENDIENTES</t>
  </si>
  <si>
    <t xml:space="preserve">TOP CENTROS DE COSTOS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</si>
</sst>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\$* #,##0.00_-;&quot;-$&quot;* #,##0.00_-;_-\$* \-??_-;_-@_-"/>
    <numFmt numFmtId="166" formatCode="m/d/yyyy"/>
    <numFmt numFmtId="167" formatCode="h:mm"/>
    <numFmt numFmtId="168" formatCode="General"/>
    <numFmt numFmtId="169" formatCode="#,##0.00"/>
    <numFmt numFmtId="170" formatCode="[$-F400]h:mm:ss\ AM/PM"/>
    <numFmt numFmtId="171" formatCode="0.00%"/>
  </numFmts>
  <fonts count="13">
    <font>
      <sz val="8.25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5"/>
      <name val="Open Sans"/>
      <family val="2"/>
      <charset val="1"/>
    </font>
    <font>
      <b val="true"/>
      <sz val="16"/>
      <name val="Open Sans"/>
      <family val="2"/>
      <charset val="1"/>
    </font>
    <font>
      <b val="true"/>
      <sz val="8.25"/>
      <color rgb="FFFFFFFF"/>
      <name val="Verdana"/>
      <family val="2"/>
      <charset val="1"/>
    </font>
    <font>
      <b val="true"/>
      <sz val="8.25"/>
      <color rgb="FFFFFFFF"/>
      <name val="Open Sans"/>
      <family val="2"/>
      <charset val="1"/>
    </font>
    <font>
      <sz val="8"/>
      <color rgb="FF000000"/>
      <name val="Open Sans"/>
      <family val="2"/>
      <charset val="1"/>
    </font>
    <font>
      <b val="true"/>
      <sz val="10"/>
      <name val="Open Sans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.25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1C79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4F6228"/>
        <bgColor rgb="FF333333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C51C7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4F6228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C51C79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1</xdr:col>
      <xdr:colOff>592920</xdr:colOff>
      <xdr:row>0</xdr:row>
      <xdr:rowOff>1029600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486720" y="270000"/>
          <a:ext cx="103788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7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8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1</xdr:col>
      <xdr:colOff>608760</xdr:colOff>
      <xdr:row>0</xdr:row>
      <xdr:rowOff>1029600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486720" y="270000"/>
          <a:ext cx="93276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1</xdr:col>
      <xdr:colOff>608760</xdr:colOff>
      <xdr:row>0</xdr:row>
      <xdr:rowOff>1029600</xdr:rowOff>
    </xdr:to>
    <xdr:pic>
      <xdr:nvPicPr>
        <xdr:cNvPr id="2" name="Imagen 3" descr=""/>
        <xdr:cNvPicPr/>
      </xdr:nvPicPr>
      <xdr:blipFill>
        <a:blip r:embed="rId2"/>
        <a:stretch/>
      </xdr:blipFill>
      <xdr:spPr>
        <a:xfrm>
          <a:off x="486720" y="270000"/>
          <a:ext cx="93276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1</xdr:col>
      <xdr:colOff>608760</xdr:colOff>
      <xdr:row>0</xdr:row>
      <xdr:rowOff>1029600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486720" y="270000"/>
          <a:ext cx="93276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1</xdr:col>
      <xdr:colOff>608760</xdr:colOff>
      <xdr:row>0</xdr:row>
      <xdr:rowOff>1029600</xdr:rowOff>
    </xdr:to>
    <xdr:pic>
      <xdr:nvPicPr>
        <xdr:cNvPr id="4" name="Imagen 1" descr=""/>
        <xdr:cNvPicPr/>
      </xdr:nvPicPr>
      <xdr:blipFill>
        <a:blip r:embed="rId2"/>
        <a:stretch/>
      </xdr:blipFill>
      <xdr:spPr>
        <a:xfrm>
          <a:off x="486720" y="270000"/>
          <a:ext cx="93276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6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8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9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0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1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2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3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4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5" name="Imagen 1" descr=""/>
        <xdr:cNvPicPr/>
      </xdr:nvPicPr>
      <xdr:blipFill>
        <a:blip r:embed="rId1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486720</xdr:colOff>
      <xdr:row>0</xdr:row>
      <xdr:rowOff>270000</xdr:rowOff>
    </xdr:from>
    <xdr:to>
      <xdr:col>0</xdr:col>
      <xdr:colOff>1421640</xdr:colOff>
      <xdr:row>0</xdr:row>
      <xdr:rowOff>1029600</xdr:rowOff>
    </xdr:to>
    <xdr:pic>
      <xdr:nvPicPr>
        <xdr:cNvPr id="16" name="Imagen 1" descr=""/>
        <xdr:cNvPicPr/>
      </xdr:nvPicPr>
      <xdr:blipFill>
        <a:blip r:embed="rId2"/>
        <a:stretch/>
      </xdr:blipFill>
      <xdr:spPr>
        <a:xfrm>
          <a:off x="486720" y="270000"/>
          <a:ext cx="934920" cy="759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13"/>
  <sheetViews>
    <sheetView showFormulas="false" showGridLines="false" showRowColHeaders="true" showZeros="true" rightToLeft="false" tabSelected="false" showOutlineSymbols="true" defaultGridColor="true" view="normal" topLeftCell="A82" colorId="64" zoomScale="90" zoomScaleNormal="90" zoomScalePageLayoutView="100" workbookViewId="0">
      <pane xSplit="3" ySplit="0" topLeftCell="AA82" activePane="topRight" state="frozen"/>
      <selection pane="topLeft" activeCell="A82" activeCellId="0" sqref="A82"/>
      <selection pane="topRight" activeCell="A107" activeCellId="0" sqref="A107"/>
    </sheetView>
  </sheetViews>
  <sheetFormatPr defaultColWidth="13.125" defaultRowHeight="12.75" zeroHeight="false" outlineLevelRow="0" outlineLevelCol="0"/>
  <cols>
    <col collapsed="false" customWidth="true" hidden="false" outlineLevel="0" max="1" min="1" style="1" width="13.99"/>
    <col collapsed="false" customWidth="true" hidden="false" outlineLevel="0" max="2" min="2" style="1" width="17"/>
    <col collapsed="false" customWidth="true" hidden="false" outlineLevel="0" max="3" min="3" style="1" width="40.57"/>
    <col collapsed="false" customWidth="true" hidden="false" outlineLevel="0" max="4" min="4" style="1" width="30.43"/>
    <col collapsed="false" customWidth="true" hidden="false" outlineLevel="0" max="5" min="5" style="1" width="14.14"/>
    <col collapsed="false" customWidth="true" hidden="false" outlineLevel="0" max="6" min="6" style="1" width="12.14"/>
    <col collapsed="false" customWidth="true" hidden="false" outlineLevel="0" max="7" min="7" style="1" width="15.44"/>
    <col collapsed="false" customWidth="true" hidden="false" outlineLevel="0" max="8" min="8" style="1" width="30.43"/>
    <col collapsed="false" customWidth="true" hidden="false" outlineLevel="0" max="9" min="9" style="1" width="37.57"/>
    <col collapsed="false" customWidth="true" hidden="false" outlineLevel="0" max="10" min="10" style="1" width="95.56"/>
    <col collapsed="false" customWidth="true" hidden="false" outlineLevel="0" max="11" min="11" style="1" width="47.99"/>
    <col collapsed="false" customWidth="true" hidden="false" outlineLevel="0" max="12" min="12" style="1" width="10"/>
    <col collapsed="false" customWidth="true" hidden="false" outlineLevel="0" max="14" min="13" style="1" width="14.44"/>
    <col collapsed="false" customWidth="true" hidden="false" outlineLevel="0" max="15" min="15" style="1" width="11.14"/>
    <col collapsed="false" customWidth="true" hidden="false" outlineLevel="0" max="18" min="16" style="1" width="15.85"/>
    <col collapsed="false" customWidth="true" hidden="false" outlineLevel="0" max="19" min="19" style="1" width="11.57"/>
    <col collapsed="false" customWidth="true" hidden="false" outlineLevel="0" max="24" min="20" style="1" width="16.86"/>
    <col collapsed="false" customWidth="true" hidden="false" outlineLevel="0" max="26" min="25" style="1" width="16.14"/>
    <col collapsed="false" customWidth="true" hidden="false" outlineLevel="0" max="28" min="27" style="2" width="15.44"/>
    <col collapsed="false" customWidth="true" hidden="false" outlineLevel="0" max="30" min="29" style="2" width="14.14"/>
    <col collapsed="false" customWidth="false" hidden="false" outlineLevel="0" max="31" min="31" style="2" width="13.14"/>
    <col collapsed="false" customWidth="true" hidden="false" outlineLevel="0" max="32" min="32" style="2" width="16.86"/>
    <col collapsed="false" customWidth="true" hidden="false" outlineLevel="0" max="33" min="33" style="1" width="40.28"/>
    <col collapsed="false" customWidth="true" hidden="false" outlineLevel="0" max="34" min="34" style="1" width="35"/>
    <col collapsed="false" customWidth="true" hidden="false" outlineLevel="0" max="35" min="35" style="1" width="32.14"/>
    <col collapsed="false" customWidth="true" hidden="false" outlineLevel="0" max="36" min="36" style="1" width="35"/>
    <col collapsed="false" customWidth="true" hidden="false" outlineLevel="0" max="38" min="37" style="1" width="32.14"/>
    <col collapsed="false" customWidth="true" hidden="false" outlineLevel="0" max="40" min="39" style="2" width="16.86"/>
    <col collapsed="false" customWidth="true" hidden="false" outlineLevel="0" max="41" min="41" style="2" width="39.28"/>
    <col collapsed="false" customWidth="true" hidden="false" outlineLevel="0" max="44" min="42" style="2" width="16.86"/>
    <col collapsed="false" customWidth="true" hidden="true" outlineLevel="0" max="45" min="45" style="2" width="16.86"/>
    <col collapsed="false" customWidth="true" hidden="false" outlineLevel="0" max="47" min="46" style="2" width="16.86"/>
    <col collapsed="false" customWidth="false" hidden="false" outlineLevel="0" max="1024" min="48" style="1" width="13.14"/>
  </cols>
  <sheetData>
    <row r="1" customFormat="false" ht="101.25" hidden="false" customHeight="true" outlineLevel="0" collapsed="false">
      <c r="B1" s="3"/>
      <c r="C1" s="3" t="s">
        <v>0</v>
      </c>
      <c r="F1" s="3"/>
    </row>
    <row r="2" customFormat="false" ht="28.5" hidden="false" customHeight="true" outlineLevel="0" collapsed="false">
      <c r="A2" s="4" t="s">
        <v>1</v>
      </c>
      <c r="B2" s="4"/>
      <c r="C2" s="4"/>
      <c r="D2" s="4"/>
      <c r="E2" s="5" t="s">
        <v>2</v>
      </c>
      <c r="F2" s="5"/>
      <c r="G2" s="5"/>
      <c r="H2" s="5"/>
      <c r="I2" s="5"/>
      <c r="J2" s="5"/>
      <c r="K2" s="6" t="s">
        <v>3</v>
      </c>
      <c r="L2" s="6"/>
      <c r="M2" s="6"/>
      <c r="N2" s="6"/>
      <c r="O2" s="6"/>
      <c r="P2" s="6"/>
      <c r="Q2" s="6"/>
      <c r="R2" s="5" t="s">
        <v>4</v>
      </c>
      <c r="S2" s="5"/>
      <c r="T2" s="5"/>
      <c r="U2" s="7"/>
      <c r="V2" s="7"/>
      <c r="W2" s="7"/>
      <c r="X2" s="7"/>
      <c r="Y2" s="4" t="s">
        <v>5</v>
      </c>
      <c r="Z2" s="4"/>
      <c r="AA2" s="4"/>
      <c r="AB2" s="4"/>
      <c r="AC2" s="4"/>
      <c r="AD2" s="4"/>
      <c r="AE2" s="4"/>
      <c r="AF2" s="4"/>
      <c r="AG2" s="5" t="s">
        <v>6</v>
      </c>
      <c r="AH2" s="5"/>
      <c r="AI2" s="5"/>
      <c r="AJ2" s="5"/>
      <c r="AK2" s="5"/>
      <c r="AL2" s="5"/>
      <c r="AM2" s="8" t="s">
        <v>7</v>
      </c>
      <c r="AN2" s="8"/>
      <c r="AO2" s="8"/>
      <c r="AP2" s="8"/>
      <c r="AQ2" s="8"/>
      <c r="AR2" s="8"/>
      <c r="AS2" s="8"/>
      <c r="AT2" s="8"/>
      <c r="AU2" s="8"/>
    </row>
    <row r="3" s="14" customFormat="true" ht="28.5" hidden="false" customHeight="true" outlineLevel="0" collapsed="false">
      <c r="A3" s="9" t="s">
        <v>8</v>
      </c>
      <c r="B3" s="9" t="s">
        <v>9</v>
      </c>
      <c r="C3" s="9" t="s">
        <v>10</v>
      </c>
      <c r="D3" s="9" t="s">
        <v>11</v>
      </c>
      <c r="E3" s="10" t="s">
        <v>12</v>
      </c>
      <c r="F3" s="10" t="s">
        <v>13</v>
      </c>
      <c r="G3" s="10" t="s">
        <v>14</v>
      </c>
      <c r="H3" s="11" t="s">
        <v>3</v>
      </c>
      <c r="I3" s="11" t="s">
        <v>2</v>
      </c>
      <c r="J3" s="11" t="s">
        <v>15</v>
      </c>
      <c r="K3" s="9" t="s">
        <v>16</v>
      </c>
      <c r="L3" s="9" t="s">
        <v>17</v>
      </c>
      <c r="M3" s="9" t="s">
        <v>18</v>
      </c>
      <c r="N3" s="9" t="s">
        <v>19</v>
      </c>
      <c r="O3" s="9" t="s">
        <v>20</v>
      </c>
      <c r="P3" s="9" t="s">
        <v>21</v>
      </c>
      <c r="Q3" s="9" t="s">
        <v>22</v>
      </c>
      <c r="R3" s="11" t="s">
        <v>23</v>
      </c>
      <c r="S3" s="11" t="s">
        <v>24</v>
      </c>
      <c r="T3" s="11" t="s">
        <v>25</v>
      </c>
      <c r="U3" s="11" t="s">
        <v>26</v>
      </c>
      <c r="V3" s="11" t="s">
        <v>27</v>
      </c>
      <c r="W3" s="11" t="s">
        <v>28</v>
      </c>
      <c r="X3" s="11" t="s">
        <v>29</v>
      </c>
      <c r="Y3" s="9" t="s">
        <v>30</v>
      </c>
      <c r="Z3" s="9" t="s">
        <v>31</v>
      </c>
      <c r="AA3" s="12" t="s">
        <v>32</v>
      </c>
      <c r="AB3" s="12" t="s">
        <v>33</v>
      </c>
      <c r="AC3" s="12" t="s">
        <v>34</v>
      </c>
      <c r="AD3" s="12" t="s">
        <v>35</v>
      </c>
      <c r="AE3" s="12" t="s">
        <v>36</v>
      </c>
      <c r="AF3" s="12" t="s">
        <v>37</v>
      </c>
      <c r="AG3" s="11" t="s">
        <v>6</v>
      </c>
      <c r="AH3" s="11" t="s">
        <v>38</v>
      </c>
      <c r="AI3" s="11" t="s">
        <v>39</v>
      </c>
      <c r="AJ3" s="11" t="s">
        <v>40</v>
      </c>
      <c r="AK3" s="11" t="s">
        <v>41</v>
      </c>
      <c r="AL3" s="13" t="s">
        <v>42</v>
      </c>
      <c r="AM3" s="12" t="s">
        <v>43</v>
      </c>
      <c r="AN3" s="12" t="s">
        <v>44</v>
      </c>
      <c r="AO3" s="12" t="s">
        <v>45</v>
      </c>
      <c r="AP3" s="12" t="s">
        <v>46</v>
      </c>
      <c r="AQ3" s="12" t="s">
        <v>47</v>
      </c>
      <c r="AR3" s="12" t="s">
        <v>48</v>
      </c>
      <c r="AS3" s="12" t="s">
        <v>49</v>
      </c>
      <c r="AT3" s="12" t="s">
        <v>50</v>
      </c>
      <c r="AU3" s="12" t="s">
        <v>51</v>
      </c>
    </row>
    <row r="4" customFormat="false" ht="15" hidden="false" customHeight="true" outlineLevel="0" collapsed="false">
      <c r="A4" s="15" t="s">
        <v>52</v>
      </c>
      <c r="B4" s="15" t="s">
        <v>53</v>
      </c>
      <c r="C4" s="15" t="s">
        <v>54</v>
      </c>
      <c r="D4" s="15" t="s">
        <v>55</v>
      </c>
      <c r="E4" s="16" t="n">
        <v>9549423118</v>
      </c>
      <c r="F4" s="16" t="s">
        <v>56</v>
      </c>
      <c r="G4" s="15" t="s">
        <v>57</v>
      </c>
      <c r="H4" s="15" t="s">
        <v>58</v>
      </c>
      <c r="I4" s="15" t="s">
        <v>59</v>
      </c>
      <c r="J4" s="15" t="s">
        <v>60</v>
      </c>
      <c r="K4" s="15" t="s">
        <v>61</v>
      </c>
      <c r="L4" s="15" t="s">
        <v>62</v>
      </c>
      <c r="M4" s="17" t="n">
        <v>44635</v>
      </c>
      <c r="N4" s="15" t="s">
        <v>63</v>
      </c>
      <c r="O4" s="15" t="s">
        <v>64</v>
      </c>
      <c r="P4" s="17" t="n">
        <v>44639</v>
      </c>
      <c r="Q4" s="15" t="s">
        <v>65</v>
      </c>
      <c r="R4" s="17" t="n">
        <v>44629</v>
      </c>
      <c r="S4" s="18" t="n">
        <v>0.541666666666667</v>
      </c>
      <c r="T4" s="19" t="n">
        <f aca="false">AA4</f>
        <v>11210</v>
      </c>
      <c r="U4" s="19" t="n">
        <f aca="false">AC4</f>
        <v>449</v>
      </c>
      <c r="V4" s="19" t="n">
        <f aca="false">AD4</f>
        <v>1081</v>
      </c>
      <c r="W4" s="19" t="n">
        <f aca="false">AE4</f>
        <v>0</v>
      </c>
      <c r="X4" s="19" t="n">
        <f aca="false">AF4</f>
        <v>12856</v>
      </c>
      <c r="Y4" s="20" t="n">
        <f aca="false">R4</f>
        <v>44629</v>
      </c>
      <c r="Z4" s="21" t="n">
        <v>0.5</v>
      </c>
      <c r="AA4" s="22" t="n">
        <v>11210</v>
      </c>
      <c r="AB4" s="22" t="n">
        <v>100</v>
      </c>
      <c r="AC4" s="22" t="n">
        <v>449</v>
      </c>
      <c r="AD4" s="22" t="n">
        <v>1081</v>
      </c>
      <c r="AE4" s="22" t="n">
        <v>0</v>
      </c>
      <c r="AF4" s="22" t="n">
        <f aca="false">(AA4+AC4+AD4+AE4+(AB4*1.16))</f>
        <v>12856</v>
      </c>
      <c r="AG4" s="15" t="s">
        <v>66</v>
      </c>
      <c r="AH4" s="15" t="s">
        <v>67</v>
      </c>
      <c r="AI4" s="15" t="s">
        <v>68</v>
      </c>
      <c r="AJ4" s="15" t="s">
        <v>69</v>
      </c>
      <c r="AK4" s="15"/>
      <c r="AL4" s="15" t="s">
        <v>70</v>
      </c>
      <c r="AM4" s="22" t="n">
        <f aca="false">AA4-T4</f>
        <v>0</v>
      </c>
      <c r="AN4" s="23" t="n">
        <f aca="false">M4-Y4</f>
        <v>6</v>
      </c>
      <c r="AO4" s="15" t="s">
        <v>71</v>
      </c>
      <c r="AP4" s="24" t="n">
        <v>0.208918</v>
      </c>
      <c r="AQ4" s="24" t="s">
        <v>72</v>
      </c>
      <c r="AR4" s="24" t="str">
        <f aca="false">CONCATENATE(L4,AS4,O4)</f>
        <v>MEX/MTY</v>
      </c>
      <c r="AS4" s="12" t="s">
        <v>49</v>
      </c>
      <c r="AT4" s="22"/>
      <c r="AU4" s="22"/>
    </row>
    <row r="5" customFormat="false" ht="15" hidden="false" customHeight="true" outlineLevel="0" collapsed="false">
      <c r="A5" s="15" t="s">
        <v>73</v>
      </c>
      <c r="B5" s="15" t="s">
        <v>74</v>
      </c>
      <c r="C5" s="15" t="s">
        <v>75</v>
      </c>
      <c r="D5" s="15" t="s">
        <v>76</v>
      </c>
      <c r="E5" s="16" t="n">
        <v>19722</v>
      </c>
      <c r="F5" s="16" t="s">
        <v>77</v>
      </c>
      <c r="G5" s="15" t="s">
        <v>78</v>
      </c>
      <c r="H5" s="15" t="s">
        <v>79</v>
      </c>
      <c r="I5" s="15" t="s">
        <v>80</v>
      </c>
      <c r="J5" s="15" t="s">
        <v>81</v>
      </c>
      <c r="K5" s="15" t="s">
        <v>82</v>
      </c>
      <c r="L5" s="15"/>
      <c r="M5" s="17" t="n">
        <v>44537</v>
      </c>
      <c r="N5" s="15"/>
      <c r="O5" s="15" t="str">
        <f aca="false">RIGHT(J5,3)</f>
        <v>UNT</v>
      </c>
      <c r="P5" s="17" t="n">
        <v>44541</v>
      </c>
      <c r="Q5" s="15"/>
      <c r="R5" s="17" t="n">
        <f aca="false">M5-15</f>
        <v>44522</v>
      </c>
      <c r="S5" s="18" t="n">
        <v>0.708333333333333</v>
      </c>
      <c r="T5" s="19" t="n">
        <f aca="false">AA5-(AA5*2%)</f>
        <v>12573.4</v>
      </c>
      <c r="U5" s="19" t="n">
        <f aca="false">AC5-(AC5*2%)</f>
        <v>503.72</v>
      </c>
      <c r="V5" s="19" t="n">
        <f aca="false">AD5-(AD5*2%)</f>
        <v>1059.38</v>
      </c>
      <c r="W5" s="19" t="n">
        <f aca="false">AE5-(AE5*2%)</f>
        <v>0</v>
      </c>
      <c r="X5" s="19" t="n">
        <f aca="false">AE5-(AE5*2%)</f>
        <v>0</v>
      </c>
      <c r="Y5" s="20" t="n">
        <f aca="false">R5</f>
        <v>44522</v>
      </c>
      <c r="Z5" s="21" t="n">
        <v>0.416666666666667</v>
      </c>
      <c r="AA5" s="22" t="n">
        <v>12830</v>
      </c>
      <c r="AB5" s="22" t="n">
        <v>100</v>
      </c>
      <c r="AC5" s="22" t="n">
        <v>514</v>
      </c>
      <c r="AD5" s="22" t="n">
        <v>1081</v>
      </c>
      <c r="AE5" s="22" t="n">
        <v>0</v>
      </c>
      <c r="AF5" s="22" t="n">
        <f aca="false">(AA5+AC5+AD5+AE5+(AB5*1.16))</f>
        <v>14541</v>
      </c>
      <c r="AG5" s="15" t="s">
        <v>83</v>
      </c>
      <c r="AH5" s="15" t="s">
        <v>84</v>
      </c>
      <c r="AI5" s="15" t="s">
        <v>68</v>
      </c>
      <c r="AJ5" s="15" t="s">
        <v>69</v>
      </c>
      <c r="AK5" s="15"/>
      <c r="AL5" s="15" t="s">
        <v>70</v>
      </c>
      <c r="AM5" s="22" t="n">
        <f aca="false">AA5-T5</f>
        <v>256.6</v>
      </c>
      <c r="AN5" s="23" t="n">
        <f aca="false">M5-Y5</f>
        <v>15</v>
      </c>
      <c r="AO5" s="15" t="s">
        <v>71</v>
      </c>
      <c r="AP5" s="24" t="n">
        <v>0.208918</v>
      </c>
      <c r="AQ5" s="24" t="s">
        <v>72</v>
      </c>
      <c r="AR5" s="24"/>
      <c r="AS5" s="12" t="s">
        <v>49</v>
      </c>
      <c r="AT5" s="22"/>
      <c r="AU5" s="22"/>
    </row>
    <row r="6" customFormat="false" ht="15" hidden="false" customHeight="true" outlineLevel="0" collapsed="false">
      <c r="A6" s="15" t="s">
        <v>73</v>
      </c>
      <c r="B6" s="15" t="s">
        <v>74</v>
      </c>
      <c r="C6" s="15" t="s">
        <v>75</v>
      </c>
      <c r="D6" s="15" t="s">
        <v>76</v>
      </c>
      <c r="E6" s="16" t="n">
        <v>20264</v>
      </c>
      <c r="F6" s="16" t="s">
        <v>85</v>
      </c>
      <c r="G6" s="25" t="s">
        <v>86</v>
      </c>
      <c r="H6" s="15" t="s">
        <v>87</v>
      </c>
      <c r="I6" s="15" t="s">
        <v>88</v>
      </c>
      <c r="J6" s="15" t="s">
        <v>89</v>
      </c>
      <c r="K6" s="15" t="s">
        <v>82</v>
      </c>
      <c r="L6" s="15"/>
      <c r="M6" s="17" t="n">
        <v>44540</v>
      </c>
      <c r="N6" s="15"/>
      <c r="O6" s="15" t="s">
        <v>90</v>
      </c>
      <c r="P6" s="17" t="n">
        <v>44541</v>
      </c>
      <c r="Q6" s="15"/>
      <c r="R6" s="17" t="n">
        <f aca="false">M6-15</f>
        <v>44525</v>
      </c>
      <c r="S6" s="18" t="n">
        <v>0.666666666666667</v>
      </c>
      <c r="T6" s="19" t="n">
        <f aca="false">AA6-(AA6*2%)</f>
        <v>1312.22</v>
      </c>
      <c r="U6" s="19" t="n">
        <f aca="false">AC6-(AC6*2%)</f>
        <v>209.9552</v>
      </c>
      <c r="V6" s="19" t="n">
        <f aca="false">AD6-(AD6*2%)</f>
        <v>0</v>
      </c>
      <c r="W6" s="19" t="n">
        <f aca="false">AE6-(AE6*2%)</f>
        <v>0</v>
      </c>
      <c r="X6" s="19" t="n">
        <f aca="false">AE6-(AE6*2%)</f>
        <v>0</v>
      </c>
      <c r="Y6" s="20" t="n">
        <f aca="false">R6</f>
        <v>44525</v>
      </c>
      <c r="Z6" s="21" t="n">
        <v>0.416666666666667</v>
      </c>
      <c r="AA6" s="22" t="n">
        <v>1339</v>
      </c>
      <c r="AB6" s="22"/>
      <c r="AC6" s="22" t="n">
        <v>214.24</v>
      </c>
      <c r="AD6" s="22" t="n">
        <v>0</v>
      </c>
      <c r="AE6" s="22" t="n">
        <v>0</v>
      </c>
      <c r="AF6" s="22" t="n">
        <f aca="false">(AA6+AC6+AD6+AE6+(AB6*1.16))</f>
        <v>1553.24</v>
      </c>
      <c r="AG6" s="15" t="s">
        <v>83</v>
      </c>
      <c r="AH6" s="15" t="s">
        <v>91</v>
      </c>
      <c r="AI6" s="15" t="s">
        <v>68</v>
      </c>
      <c r="AJ6" s="15" t="s">
        <v>69</v>
      </c>
      <c r="AK6" s="15"/>
      <c r="AL6" s="15" t="s">
        <v>70</v>
      </c>
      <c r="AM6" s="22" t="n">
        <f aca="false">AA6-T6</f>
        <v>26.78</v>
      </c>
      <c r="AN6" s="23" t="n">
        <f aca="false">M6-Y6</f>
        <v>15</v>
      </c>
      <c r="AO6" s="15" t="s">
        <v>92</v>
      </c>
      <c r="AP6" s="24" t="n">
        <v>0.174208</v>
      </c>
      <c r="AQ6" s="24" t="s">
        <v>72</v>
      </c>
      <c r="AR6" s="24"/>
      <c r="AS6" s="12" t="s">
        <v>49</v>
      </c>
      <c r="AT6" s="22" t="s">
        <v>93</v>
      </c>
      <c r="AU6" s="22"/>
    </row>
    <row r="7" customFormat="false" ht="15" hidden="false" customHeight="true" outlineLevel="0" collapsed="false">
      <c r="A7" s="15" t="s">
        <v>73</v>
      </c>
      <c r="B7" s="15" t="s">
        <v>74</v>
      </c>
      <c r="C7" s="15" t="s">
        <v>75</v>
      </c>
      <c r="D7" s="15" t="s">
        <v>94</v>
      </c>
      <c r="E7" s="16" t="s">
        <v>95</v>
      </c>
      <c r="F7" s="16" t="s">
        <v>96</v>
      </c>
      <c r="G7" s="25" t="s">
        <v>86</v>
      </c>
      <c r="H7" s="15" t="s">
        <v>87</v>
      </c>
      <c r="I7" s="15" t="s">
        <v>97</v>
      </c>
      <c r="J7" s="15" t="s">
        <v>98</v>
      </c>
      <c r="K7" s="15" t="s">
        <v>99</v>
      </c>
      <c r="L7" s="15"/>
      <c r="M7" s="17" t="n">
        <v>44650</v>
      </c>
      <c r="N7" s="15"/>
      <c r="O7" s="15" t="s">
        <v>100</v>
      </c>
      <c r="P7" s="17" t="n">
        <v>44652</v>
      </c>
      <c r="Q7" s="15"/>
      <c r="R7" s="17" t="n">
        <v>44629</v>
      </c>
      <c r="S7" s="18" t="n">
        <v>0.541666666666667</v>
      </c>
      <c r="T7" s="19" t="n">
        <f aca="false">AA7</f>
        <v>1249</v>
      </c>
      <c r="U7" s="19" t="n">
        <f aca="false">AC7</f>
        <v>199.84</v>
      </c>
      <c r="V7" s="19" t="n">
        <f aca="false">AD7</f>
        <v>0</v>
      </c>
      <c r="W7" s="19" t="n">
        <f aca="false">AE7</f>
        <v>0</v>
      </c>
      <c r="X7" s="19" t="n">
        <f aca="false">AF7</f>
        <v>1564.84</v>
      </c>
      <c r="Y7" s="20" t="n">
        <f aca="false">R7</f>
        <v>44629</v>
      </c>
      <c r="Z7" s="21" t="n">
        <v>0.5</v>
      </c>
      <c r="AA7" s="22" t="n">
        <v>1249</v>
      </c>
      <c r="AB7" s="22" t="n">
        <v>100</v>
      </c>
      <c r="AC7" s="22" t="n">
        <v>199.84</v>
      </c>
      <c r="AD7" s="22" t="n">
        <v>0</v>
      </c>
      <c r="AE7" s="22" t="n">
        <v>0</v>
      </c>
      <c r="AF7" s="22" t="n">
        <f aca="false">(AA7+AC7+AD7+AE7+(AB7*1.16))</f>
        <v>1564.84</v>
      </c>
      <c r="AG7" s="15" t="s">
        <v>66</v>
      </c>
      <c r="AH7" s="15" t="s">
        <v>70</v>
      </c>
      <c r="AI7" s="15" t="s">
        <v>101</v>
      </c>
      <c r="AJ7" s="15"/>
      <c r="AK7" s="15"/>
      <c r="AL7" s="15" t="s">
        <v>70</v>
      </c>
      <c r="AM7" s="22" t="n">
        <f aca="false">AA7-T7</f>
        <v>0</v>
      </c>
      <c r="AN7" s="23" t="n">
        <f aca="false">M7-Y7</f>
        <v>21</v>
      </c>
      <c r="AO7" s="15" t="s">
        <v>71</v>
      </c>
      <c r="AP7" s="24" t="n">
        <v>0.200735</v>
      </c>
      <c r="AQ7" s="24" t="s">
        <v>72</v>
      </c>
      <c r="AR7" s="24"/>
      <c r="AS7" s="12" t="s">
        <v>49</v>
      </c>
      <c r="AT7" s="22" t="s">
        <v>102</v>
      </c>
      <c r="AU7" s="22"/>
    </row>
    <row r="8" customFormat="false" ht="15" hidden="false" customHeight="true" outlineLevel="0" collapsed="false">
      <c r="A8" s="15" t="s">
        <v>52</v>
      </c>
      <c r="B8" s="15" t="s">
        <v>53</v>
      </c>
      <c r="C8" s="15" t="s">
        <v>54</v>
      </c>
      <c r="D8" s="15" t="s">
        <v>103</v>
      </c>
      <c r="E8" s="16" t="n">
        <v>19787</v>
      </c>
      <c r="F8" s="16" t="s">
        <v>104</v>
      </c>
      <c r="G8" s="15" t="s">
        <v>78</v>
      </c>
      <c r="H8" s="15" t="s">
        <v>79</v>
      </c>
      <c r="I8" s="15" t="s">
        <v>105</v>
      </c>
      <c r="J8" s="15" t="s">
        <v>106</v>
      </c>
      <c r="K8" s="15" t="s">
        <v>107</v>
      </c>
      <c r="L8" s="15"/>
      <c r="M8" s="17" t="n">
        <v>44678</v>
      </c>
      <c r="N8" s="15"/>
      <c r="O8" s="15" t="str">
        <f aca="false">RIGHT(J8,3)</f>
        <v>MTY</v>
      </c>
      <c r="P8" s="17" t="n">
        <v>44692</v>
      </c>
      <c r="Q8" s="15"/>
      <c r="R8" s="17" t="n">
        <v>44648</v>
      </c>
      <c r="S8" s="18" t="n">
        <v>0.541666666666667</v>
      </c>
      <c r="T8" s="19" t="n">
        <f aca="false">AA8</f>
        <v>2781</v>
      </c>
      <c r="U8" s="19" t="n">
        <f aca="false">AC8</f>
        <v>444.96</v>
      </c>
      <c r="V8" s="19" t="n">
        <f aca="false">AD8</f>
        <v>0</v>
      </c>
      <c r="W8" s="19" t="n">
        <f aca="false">AE8</f>
        <v>0</v>
      </c>
      <c r="X8" s="19" t="n">
        <f aca="false">AF8</f>
        <v>3341.96</v>
      </c>
      <c r="Y8" s="20" t="n">
        <f aca="false">R8</f>
        <v>44648</v>
      </c>
      <c r="Z8" s="21" t="n">
        <v>0.5</v>
      </c>
      <c r="AA8" s="22" t="n">
        <v>2781</v>
      </c>
      <c r="AB8" s="22" t="n">
        <v>100</v>
      </c>
      <c r="AC8" s="22" t="n">
        <v>444.96</v>
      </c>
      <c r="AD8" s="22" t="n">
        <v>0</v>
      </c>
      <c r="AE8" s="22" t="n">
        <v>0</v>
      </c>
      <c r="AF8" s="22" t="n">
        <f aca="false">(AA8+AC8+AD8+AE8+(AB8*1.16))</f>
        <v>3341.96</v>
      </c>
      <c r="AG8" s="15" t="s">
        <v>108</v>
      </c>
      <c r="AH8" s="15" t="s">
        <v>69</v>
      </c>
      <c r="AI8" s="15" t="s">
        <v>69</v>
      </c>
      <c r="AJ8" s="15"/>
      <c r="AK8" s="15"/>
      <c r="AL8" s="15" t="s">
        <v>109</v>
      </c>
      <c r="AM8" s="22" t="n">
        <f aca="false">AA8-T8</f>
        <v>0</v>
      </c>
      <c r="AN8" s="23" t="n">
        <f aca="false">M8-Y8</f>
        <v>30</v>
      </c>
      <c r="AO8" s="15" t="s">
        <v>110</v>
      </c>
      <c r="AP8" s="24" t="n">
        <v>0.063375</v>
      </c>
      <c r="AQ8" s="24" t="s">
        <v>72</v>
      </c>
      <c r="AR8" s="24"/>
      <c r="AS8" s="12" t="s">
        <v>49</v>
      </c>
      <c r="AT8" s="22"/>
      <c r="AU8" s="22"/>
    </row>
    <row r="9" customFormat="false" ht="15" hidden="false" customHeight="true" outlineLevel="0" collapsed="false">
      <c r="A9" s="15" t="s">
        <v>52</v>
      </c>
      <c r="B9" s="15" t="s">
        <v>53</v>
      </c>
      <c r="C9" s="15" t="s">
        <v>54</v>
      </c>
      <c r="D9" s="15" t="s">
        <v>111</v>
      </c>
      <c r="E9" s="16" t="n">
        <v>20107</v>
      </c>
      <c r="F9" s="16" t="s">
        <v>112</v>
      </c>
      <c r="G9" s="25" t="s">
        <v>86</v>
      </c>
      <c r="H9" s="15" t="s">
        <v>87</v>
      </c>
      <c r="I9" s="15" t="s">
        <v>113</v>
      </c>
      <c r="J9" s="15" t="s">
        <v>114</v>
      </c>
      <c r="K9" s="15" t="s">
        <v>107</v>
      </c>
      <c r="L9" s="15"/>
      <c r="M9" s="17" t="n">
        <v>44681</v>
      </c>
      <c r="N9" s="15"/>
      <c r="O9" s="15" t="s">
        <v>64</v>
      </c>
      <c r="P9" s="17" t="n">
        <v>44682</v>
      </c>
      <c r="Q9" s="15"/>
      <c r="R9" s="17" t="n">
        <v>44652</v>
      </c>
      <c r="S9" s="26" t="n">
        <v>0.583333333333333</v>
      </c>
      <c r="T9" s="19" t="n">
        <f aca="false">AA9</f>
        <v>13230</v>
      </c>
      <c r="U9" s="19" t="n">
        <f aca="false">AC9</f>
        <v>2116.8</v>
      </c>
      <c r="V9" s="19" t="n">
        <f aca="false">AD9</f>
        <v>0</v>
      </c>
      <c r="W9" s="19" t="n">
        <f aca="false">AE9</f>
        <v>0</v>
      </c>
      <c r="X9" s="19" t="n">
        <f aca="false">AF9</f>
        <v>15346.8</v>
      </c>
      <c r="Y9" s="20" t="n">
        <f aca="false">R9</f>
        <v>44652</v>
      </c>
      <c r="Z9" s="21" t="n">
        <v>0.541666666666667</v>
      </c>
      <c r="AA9" s="22" t="n">
        <v>13230</v>
      </c>
      <c r="AB9" s="22"/>
      <c r="AC9" s="22" t="n">
        <v>2116.8</v>
      </c>
      <c r="AD9" s="22" t="n">
        <v>0</v>
      </c>
      <c r="AE9" s="22" t="n">
        <v>0</v>
      </c>
      <c r="AF9" s="22" t="n">
        <f aca="false">(AA9+AC9+AD9+AE9+(AB9*1.16))</f>
        <v>15346.8</v>
      </c>
      <c r="AG9" s="15" t="s">
        <v>115</v>
      </c>
      <c r="AH9" s="15" t="s">
        <v>69</v>
      </c>
      <c r="AI9" s="15" t="s">
        <v>84</v>
      </c>
      <c r="AJ9" s="15" t="s">
        <v>116</v>
      </c>
      <c r="AK9" s="15" t="s">
        <v>101</v>
      </c>
      <c r="AL9" s="15" t="s">
        <v>109</v>
      </c>
      <c r="AM9" s="22" t="n">
        <f aca="false">AA9-T9</f>
        <v>0</v>
      </c>
      <c r="AN9" s="23" t="n">
        <f aca="false">M9-Y9</f>
        <v>29</v>
      </c>
      <c r="AO9" s="15"/>
      <c r="AP9" s="24" t="n">
        <v>0.020357</v>
      </c>
      <c r="AQ9" s="24" t="s">
        <v>72</v>
      </c>
      <c r="AR9" s="24"/>
      <c r="AS9" s="12" t="s">
        <v>49</v>
      </c>
      <c r="AT9" s="22" t="s">
        <v>93</v>
      </c>
      <c r="AU9" s="22"/>
    </row>
    <row r="10" customFormat="false" ht="15" hidden="false" customHeight="true" outlineLevel="0" collapsed="false">
      <c r="A10" s="15" t="s">
        <v>73</v>
      </c>
      <c r="B10" s="15" t="s">
        <v>74</v>
      </c>
      <c r="C10" s="15" t="s">
        <v>75</v>
      </c>
      <c r="D10" s="15" t="s">
        <v>117</v>
      </c>
      <c r="E10" s="16" t="n">
        <v>2000014147</v>
      </c>
      <c r="F10" s="16" t="s">
        <v>118</v>
      </c>
      <c r="G10" s="25" t="s">
        <v>86</v>
      </c>
      <c r="H10" s="15" t="s">
        <v>87</v>
      </c>
      <c r="I10" s="15" t="s">
        <v>119</v>
      </c>
      <c r="J10" s="15" t="s">
        <v>120</v>
      </c>
      <c r="K10" s="15" t="s">
        <v>107</v>
      </c>
      <c r="L10" s="15"/>
      <c r="M10" s="17" t="n">
        <v>44682</v>
      </c>
      <c r="N10" s="15"/>
      <c r="O10" s="15" t="s">
        <v>121</v>
      </c>
      <c r="P10" s="17" t="n">
        <v>44691</v>
      </c>
      <c r="Q10" s="15"/>
      <c r="R10" s="17" t="n">
        <v>44653</v>
      </c>
      <c r="S10" s="18" t="n">
        <v>0.541666666666667</v>
      </c>
      <c r="T10" s="19" t="n">
        <f aca="false">AA10</f>
        <v>10063</v>
      </c>
      <c r="U10" s="19" t="n">
        <f aca="false">AC10</f>
        <v>1610.08</v>
      </c>
      <c r="V10" s="19" t="n">
        <f aca="false">AD10</f>
        <v>0</v>
      </c>
      <c r="W10" s="19" t="n">
        <f aca="false">AE10</f>
        <v>0</v>
      </c>
      <c r="X10" s="19" t="n">
        <f aca="false">AF10</f>
        <v>11673.08</v>
      </c>
      <c r="Y10" s="20" t="n">
        <f aca="false">R10</f>
        <v>44653</v>
      </c>
      <c r="Z10" s="21" t="n">
        <v>0.5</v>
      </c>
      <c r="AA10" s="22" t="n">
        <v>10063</v>
      </c>
      <c r="AB10" s="22"/>
      <c r="AC10" s="22" t="n">
        <v>1610.08</v>
      </c>
      <c r="AD10" s="22" t="n">
        <v>0</v>
      </c>
      <c r="AE10" s="22" t="n">
        <v>0</v>
      </c>
      <c r="AF10" s="22" t="n">
        <f aca="false">(AA10+AC10+AD10+AE10+(AB10*1.16))</f>
        <v>11673.08</v>
      </c>
      <c r="AG10" s="15" t="s">
        <v>115</v>
      </c>
      <c r="AH10" s="15" t="s">
        <v>69</v>
      </c>
      <c r="AI10" s="15" t="s">
        <v>84</v>
      </c>
      <c r="AJ10" s="15" t="s">
        <v>116</v>
      </c>
      <c r="AK10" s="15" t="s">
        <v>101</v>
      </c>
      <c r="AL10" s="15" t="s">
        <v>109</v>
      </c>
      <c r="AM10" s="22" t="n">
        <f aca="false">AA10-T10</f>
        <v>0</v>
      </c>
      <c r="AN10" s="23" t="n">
        <f aca="false">M10-Y10</f>
        <v>29</v>
      </c>
      <c r="AO10" s="15"/>
      <c r="AP10" s="24" t="n">
        <v>0.075276</v>
      </c>
      <c r="AQ10" s="24" t="s">
        <v>72</v>
      </c>
      <c r="AR10" s="24"/>
      <c r="AS10" s="12" t="s">
        <v>49</v>
      </c>
      <c r="AT10" s="22" t="s">
        <v>102</v>
      </c>
      <c r="AU10" s="22"/>
    </row>
    <row r="11" customFormat="false" ht="15" hidden="false" customHeight="true" outlineLevel="0" collapsed="false">
      <c r="A11" s="15" t="s">
        <v>73</v>
      </c>
      <c r="B11" s="15" t="s">
        <v>74</v>
      </c>
      <c r="C11" s="15" t="s">
        <v>75</v>
      </c>
      <c r="D11" s="15" t="s">
        <v>122</v>
      </c>
      <c r="E11" s="16" t="n">
        <v>18625</v>
      </c>
      <c r="F11" s="16" t="s">
        <v>123</v>
      </c>
      <c r="G11" s="15" t="s">
        <v>57</v>
      </c>
      <c r="H11" s="15" t="s">
        <v>58</v>
      </c>
      <c r="I11" s="15" t="s">
        <v>124</v>
      </c>
      <c r="J11" s="15" t="s">
        <v>125</v>
      </c>
      <c r="K11" s="15" t="s">
        <v>126</v>
      </c>
      <c r="L11" s="15" t="s">
        <v>62</v>
      </c>
      <c r="M11" s="17" t="n">
        <v>44642</v>
      </c>
      <c r="N11" s="15" t="s">
        <v>127</v>
      </c>
      <c r="O11" s="15" t="s">
        <v>128</v>
      </c>
      <c r="P11" s="17" t="n">
        <v>44642</v>
      </c>
      <c r="Q11" s="15" t="s">
        <v>129</v>
      </c>
      <c r="R11" s="17" t="n">
        <f aca="false">M11-15</f>
        <v>44627</v>
      </c>
      <c r="S11" s="18" t="n">
        <v>0.791666666666667</v>
      </c>
      <c r="T11" s="19" t="n">
        <f aca="false">AA11-(AA11*2%)</f>
        <v>5565.42</v>
      </c>
      <c r="U11" s="19" t="n">
        <f aca="false">AC11-(AC11*2%)</f>
        <v>890.82</v>
      </c>
      <c r="V11" s="19" t="n">
        <f aca="false">AD11-(AD11*2%)</f>
        <v>1123.08</v>
      </c>
      <c r="W11" s="19" t="n">
        <f aca="false">AE11-(AE11*2%)</f>
        <v>0</v>
      </c>
      <c r="X11" s="19" t="n">
        <f aca="false">AE11-(AE11*2%)</f>
        <v>0</v>
      </c>
      <c r="Y11" s="20" t="n">
        <f aca="false">R11</f>
        <v>44627</v>
      </c>
      <c r="Z11" s="21" t="n">
        <v>0.416666666666667</v>
      </c>
      <c r="AA11" s="22" t="n">
        <v>5679</v>
      </c>
      <c r="AB11" s="22" t="n">
        <v>100</v>
      </c>
      <c r="AC11" s="22" t="n">
        <v>909</v>
      </c>
      <c r="AD11" s="22" t="n">
        <v>1146</v>
      </c>
      <c r="AE11" s="22" t="n">
        <v>0</v>
      </c>
      <c r="AF11" s="22" t="n">
        <f aca="false">(AA11+AC11+AD11+AE11+(AB11*1.16))</f>
        <v>7850</v>
      </c>
      <c r="AG11" s="15" t="s">
        <v>115</v>
      </c>
      <c r="AH11" s="15" t="s">
        <v>69</v>
      </c>
      <c r="AI11" s="15" t="s">
        <v>84</v>
      </c>
      <c r="AJ11" s="15" t="s">
        <v>116</v>
      </c>
      <c r="AK11" s="15" t="s">
        <v>101</v>
      </c>
      <c r="AL11" s="15" t="s">
        <v>109</v>
      </c>
      <c r="AM11" s="22" t="n">
        <f aca="false">AA11-T11</f>
        <v>113.58</v>
      </c>
      <c r="AN11" s="23" t="n">
        <f aca="false">M11-Y11</f>
        <v>15</v>
      </c>
      <c r="AO11" s="15" t="s">
        <v>110</v>
      </c>
      <c r="AP11" s="24" t="n">
        <v>0.09393</v>
      </c>
      <c r="AQ11" s="24" t="s">
        <v>72</v>
      </c>
      <c r="AR11" s="24" t="str">
        <f aca="false">CONCATENATE(L11,AS11,O11)</f>
        <v>MEX/CLQ</v>
      </c>
      <c r="AS11" s="12" t="s">
        <v>49</v>
      </c>
      <c r="AT11" s="22"/>
      <c r="AU11" s="22"/>
    </row>
    <row r="12" customFormat="false" ht="15" hidden="false" customHeight="true" outlineLevel="0" collapsed="false">
      <c r="A12" s="15" t="s">
        <v>52</v>
      </c>
      <c r="B12" s="15" t="s">
        <v>53</v>
      </c>
      <c r="C12" s="15" t="s">
        <v>54</v>
      </c>
      <c r="D12" s="15" t="s">
        <v>130</v>
      </c>
      <c r="E12" s="16" t="n">
        <v>20169</v>
      </c>
      <c r="F12" s="16" t="s">
        <v>131</v>
      </c>
      <c r="G12" s="15" t="s">
        <v>57</v>
      </c>
      <c r="H12" s="15" t="s">
        <v>58</v>
      </c>
      <c r="I12" s="15" t="s">
        <v>59</v>
      </c>
      <c r="J12" s="15" t="s">
        <v>132</v>
      </c>
      <c r="K12" s="15" t="s">
        <v>133</v>
      </c>
      <c r="L12" s="15" t="s">
        <v>62</v>
      </c>
      <c r="M12" s="17" t="n">
        <v>44635</v>
      </c>
      <c r="N12" s="15" t="s">
        <v>134</v>
      </c>
      <c r="O12" s="15" t="s">
        <v>135</v>
      </c>
      <c r="P12" s="17" t="n">
        <v>44635</v>
      </c>
      <c r="Q12" s="15" t="s">
        <v>136</v>
      </c>
      <c r="R12" s="17" t="n">
        <v>44629</v>
      </c>
      <c r="S12" s="26" t="n">
        <v>0.583333333333333</v>
      </c>
      <c r="T12" s="19" t="n">
        <f aca="false">AA12</f>
        <v>5380</v>
      </c>
      <c r="U12" s="19" t="n">
        <f aca="false">AC12</f>
        <v>861</v>
      </c>
      <c r="V12" s="19" t="n">
        <f aca="false">AD12</f>
        <v>1250</v>
      </c>
      <c r="W12" s="19" t="n">
        <f aca="false">AE12</f>
        <v>0</v>
      </c>
      <c r="X12" s="19" t="n">
        <f aca="false">AF12</f>
        <v>7607</v>
      </c>
      <c r="Y12" s="20" t="n">
        <f aca="false">R12</f>
        <v>44629</v>
      </c>
      <c r="Z12" s="21" t="n">
        <v>0.541666666666667</v>
      </c>
      <c r="AA12" s="22" t="n">
        <v>5380</v>
      </c>
      <c r="AB12" s="22" t="n">
        <v>100</v>
      </c>
      <c r="AC12" s="22" t="n">
        <v>861</v>
      </c>
      <c r="AD12" s="22" t="n">
        <v>1250</v>
      </c>
      <c r="AE12" s="22" t="n">
        <v>0</v>
      </c>
      <c r="AF12" s="22" t="n">
        <f aca="false">(AA12+AC12+AD12+AE12+(AB12*1.16))</f>
        <v>7607</v>
      </c>
      <c r="AG12" s="15" t="s">
        <v>137</v>
      </c>
      <c r="AH12" s="15" t="s">
        <v>69</v>
      </c>
      <c r="AI12" s="15" t="s">
        <v>101</v>
      </c>
      <c r="AJ12" s="15"/>
      <c r="AK12" s="15"/>
      <c r="AL12" s="15" t="s">
        <v>109</v>
      </c>
      <c r="AM12" s="22" t="n">
        <f aca="false">AA12-T12</f>
        <v>0</v>
      </c>
      <c r="AN12" s="23" t="n">
        <f aca="false">M12-Y12</f>
        <v>6</v>
      </c>
      <c r="AO12" s="15"/>
      <c r="AP12" s="24" t="n">
        <v>0.165645</v>
      </c>
      <c r="AQ12" s="24" t="s">
        <v>72</v>
      </c>
      <c r="AR12" s="24" t="str">
        <f aca="false">CONCATENATE(L12,AS12,O12)</f>
        <v>MEX/AGU</v>
      </c>
      <c r="AS12" s="12" t="s">
        <v>49</v>
      </c>
      <c r="AT12" s="22"/>
      <c r="AU12" s="22"/>
    </row>
    <row r="13" customFormat="false" ht="15" hidden="false" customHeight="true" outlineLevel="0" collapsed="false">
      <c r="A13" s="15" t="s">
        <v>73</v>
      </c>
      <c r="B13" s="15" t="s">
        <v>74</v>
      </c>
      <c r="C13" s="15" t="s">
        <v>75</v>
      </c>
      <c r="D13" s="15" t="s">
        <v>138</v>
      </c>
      <c r="E13" s="16" t="n">
        <v>2000014152</v>
      </c>
      <c r="F13" s="16" t="s">
        <v>139</v>
      </c>
      <c r="G13" s="25" t="s">
        <v>86</v>
      </c>
      <c r="H13" s="15" t="s">
        <v>87</v>
      </c>
      <c r="I13" s="15" t="s">
        <v>88</v>
      </c>
      <c r="J13" s="15" t="s">
        <v>140</v>
      </c>
      <c r="K13" s="15" t="s">
        <v>141</v>
      </c>
      <c r="L13" s="15"/>
      <c r="M13" s="17" t="n">
        <v>44645</v>
      </c>
      <c r="N13" s="15"/>
      <c r="O13" s="15" t="s">
        <v>90</v>
      </c>
      <c r="P13" s="17" t="n">
        <v>44646</v>
      </c>
      <c r="Q13" s="15"/>
      <c r="R13" s="17" t="n">
        <f aca="false">M13-15</f>
        <v>44630</v>
      </c>
      <c r="S13" s="18" t="n">
        <v>0.708333333333333</v>
      </c>
      <c r="T13" s="19" t="n">
        <f aca="false">AA13-(AA13*2%)</f>
        <v>999.6</v>
      </c>
      <c r="U13" s="19" t="n">
        <f aca="false">AC13-(AC13*2%)</f>
        <v>159.936</v>
      </c>
      <c r="V13" s="19" t="n">
        <f aca="false">AD13-(AD13*2%)</f>
        <v>0</v>
      </c>
      <c r="W13" s="19" t="n">
        <f aca="false">AE13-(AE13*2%)</f>
        <v>0</v>
      </c>
      <c r="X13" s="19" t="n">
        <f aca="false">AE13-(AE13*2%)</f>
        <v>0</v>
      </c>
      <c r="Y13" s="20" t="n">
        <f aca="false">R13</f>
        <v>44630</v>
      </c>
      <c r="Z13" s="21" t="n">
        <v>0.416666666666667</v>
      </c>
      <c r="AA13" s="22" t="n">
        <v>1020</v>
      </c>
      <c r="AB13" s="22" t="n">
        <v>100</v>
      </c>
      <c r="AC13" s="22" t="n">
        <v>163.2</v>
      </c>
      <c r="AD13" s="22" t="n">
        <v>0</v>
      </c>
      <c r="AE13" s="22" t="n">
        <v>0</v>
      </c>
      <c r="AF13" s="22" t="n">
        <f aca="false">(AA13+AC13+AD13+AE13+(AB13*1.16))</f>
        <v>1299.2</v>
      </c>
      <c r="AG13" s="15" t="s">
        <v>115</v>
      </c>
      <c r="AH13" s="15" t="s">
        <v>69</v>
      </c>
      <c r="AI13" s="15" t="s">
        <v>84</v>
      </c>
      <c r="AJ13" s="15"/>
      <c r="AK13" s="15"/>
      <c r="AL13" s="15" t="s">
        <v>109</v>
      </c>
      <c r="AM13" s="22" t="n">
        <f aca="false">AA13-T13</f>
        <v>20.4</v>
      </c>
      <c r="AN13" s="23" t="n">
        <f aca="false">M13-Y13</f>
        <v>15</v>
      </c>
      <c r="AO13" s="15" t="s">
        <v>142</v>
      </c>
      <c r="AP13" s="24" t="n">
        <v>0.036891</v>
      </c>
      <c r="AQ13" s="24" t="s">
        <v>72</v>
      </c>
      <c r="AR13" s="24"/>
      <c r="AS13" s="12" t="s">
        <v>49</v>
      </c>
      <c r="AT13" s="22" t="s">
        <v>93</v>
      </c>
      <c r="AU13" s="22"/>
    </row>
    <row r="14" customFormat="false" ht="15" hidden="false" customHeight="true" outlineLevel="0" collapsed="false">
      <c r="A14" s="15" t="s">
        <v>73</v>
      </c>
      <c r="B14" s="15" t="s">
        <v>74</v>
      </c>
      <c r="C14" s="15" t="s">
        <v>75</v>
      </c>
      <c r="D14" s="15" t="s">
        <v>143</v>
      </c>
      <c r="E14" s="16" t="n">
        <v>6390437540</v>
      </c>
      <c r="F14" s="16" t="s">
        <v>139</v>
      </c>
      <c r="G14" s="25" t="s">
        <v>86</v>
      </c>
      <c r="H14" s="15" t="s">
        <v>87</v>
      </c>
      <c r="I14" s="15" t="s">
        <v>88</v>
      </c>
      <c r="J14" s="15" t="s">
        <v>144</v>
      </c>
      <c r="K14" s="15" t="s">
        <v>141</v>
      </c>
      <c r="L14" s="15"/>
      <c r="M14" s="17" t="n">
        <v>44645</v>
      </c>
      <c r="N14" s="15"/>
      <c r="O14" s="15" t="s">
        <v>90</v>
      </c>
      <c r="P14" s="17" t="n">
        <v>44646</v>
      </c>
      <c r="Q14" s="15"/>
      <c r="R14" s="17" t="n">
        <f aca="false">M14-15</f>
        <v>44630</v>
      </c>
      <c r="S14" s="26" t="n">
        <v>0.583333333333333</v>
      </c>
      <c r="T14" s="19" t="n">
        <f aca="false">AA14</f>
        <v>10917</v>
      </c>
      <c r="U14" s="19" t="n">
        <f aca="false">AC14</f>
        <v>1746.72</v>
      </c>
      <c r="V14" s="19" t="n">
        <f aca="false">AD14</f>
        <v>0</v>
      </c>
      <c r="W14" s="19" t="n">
        <f aca="false">AE14</f>
        <v>0</v>
      </c>
      <c r="X14" s="19" t="n">
        <f aca="false">AF14</f>
        <v>12779.72</v>
      </c>
      <c r="Y14" s="20" t="n">
        <f aca="false">R14</f>
        <v>44630</v>
      </c>
      <c r="Z14" s="21" t="n">
        <v>0.541666666666667</v>
      </c>
      <c r="AA14" s="22" t="n">
        <v>10917</v>
      </c>
      <c r="AB14" s="22" t="n">
        <v>100</v>
      </c>
      <c r="AC14" s="22" t="n">
        <v>1746.72</v>
      </c>
      <c r="AD14" s="22" t="n">
        <v>0</v>
      </c>
      <c r="AE14" s="22" t="n">
        <v>0</v>
      </c>
      <c r="AF14" s="22" t="n">
        <f aca="false">(AA14+AC14+AD14+AE14+(AB14*1.16))</f>
        <v>12779.72</v>
      </c>
      <c r="AG14" s="15" t="s">
        <v>115</v>
      </c>
      <c r="AH14" s="15" t="s">
        <v>69</v>
      </c>
      <c r="AI14" s="15" t="s">
        <v>84</v>
      </c>
      <c r="AJ14" s="15"/>
      <c r="AK14" s="15"/>
      <c r="AL14" s="15" t="s">
        <v>109</v>
      </c>
      <c r="AM14" s="22" t="n">
        <f aca="false">AA14-T14</f>
        <v>0</v>
      </c>
      <c r="AN14" s="23" t="n">
        <f aca="false">M14-Y14</f>
        <v>15</v>
      </c>
      <c r="AO14" s="15" t="s">
        <v>142</v>
      </c>
      <c r="AP14" s="24" t="n">
        <v>2.10297</v>
      </c>
      <c r="AQ14" s="24" t="s">
        <v>72</v>
      </c>
      <c r="AR14" s="24"/>
      <c r="AS14" s="12" t="s">
        <v>49</v>
      </c>
      <c r="AT14" s="22" t="s">
        <v>93</v>
      </c>
      <c r="AU14" s="22"/>
    </row>
    <row r="15" customFormat="false" ht="15" hidden="false" customHeight="true" outlineLevel="0" collapsed="false">
      <c r="A15" s="15" t="s">
        <v>73</v>
      </c>
      <c r="B15" s="15" t="s">
        <v>74</v>
      </c>
      <c r="C15" s="15" t="s">
        <v>75</v>
      </c>
      <c r="D15" s="15" t="s">
        <v>138</v>
      </c>
      <c r="E15" s="16" t="n">
        <v>6390611857</v>
      </c>
      <c r="F15" s="16" t="s">
        <v>145</v>
      </c>
      <c r="G15" s="15" t="s">
        <v>78</v>
      </c>
      <c r="H15" s="15" t="s">
        <v>79</v>
      </c>
      <c r="I15" s="15" t="s">
        <v>80</v>
      </c>
      <c r="J15" s="15" t="s">
        <v>146</v>
      </c>
      <c r="K15" s="15" t="s">
        <v>141</v>
      </c>
      <c r="L15" s="15"/>
      <c r="M15" s="17" t="n">
        <v>44641</v>
      </c>
      <c r="N15" s="15"/>
      <c r="O15" s="15" t="str">
        <f aca="false">RIGHT(J15,3)</f>
        <v>HMO</v>
      </c>
      <c r="P15" s="17" t="n">
        <v>44646</v>
      </c>
      <c r="Q15" s="15"/>
      <c r="R15" s="17" t="n">
        <v>44615</v>
      </c>
      <c r="S15" s="26" t="n">
        <v>0.583333333333333</v>
      </c>
      <c r="T15" s="19" t="n">
        <f aca="false">AA15</f>
        <v>1210</v>
      </c>
      <c r="U15" s="19" t="n">
        <f aca="false">AC15</f>
        <v>193.6</v>
      </c>
      <c r="V15" s="19" t="n">
        <f aca="false">AD15</f>
        <v>0</v>
      </c>
      <c r="W15" s="19" t="n">
        <f aca="false">AE15</f>
        <v>0</v>
      </c>
      <c r="X15" s="19" t="n">
        <f aca="false">AF15</f>
        <v>1519.6</v>
      </c>
      <c r="Y15" s="20" t="n">
        <f aca="false">R15</f>
        <v>44615</v>
      </c>
      <c r="Z15" s="21" t="n">
        <v>0.541666666666667</v>
      </c>
      <c r="AA15" s="22" t="n">
        <v>1210</v>
      </c>
      <c r="AB15" s="22" t="n">
        <v>100</v>
      </c>
      <c r="AC15" s="22" t="n">
        <v>193.6</v>
      </c>
      <c r="AD15" s="22" t="n">
        <v>0</v>
      </c>
      <c r="AE15" s="22" t="n">
        <v>0</v>
      </c>
      <c r="AF15" s="22" t="n">
        <f aca="false">(AA15+AC15+AD15+AE15+(AB15*1.16))</f>
        <v>1519.6</v>
      </c>
      <c r="AG15" s="15" t="s">
        <v>115</v>
      </c>
      <c r="AH15" s="15" t="s">
        <v>69</v>
      </c>
      <c r="AI15" s="15" t="s">
        <v>84</v>
      </c>
      <c r="AJ15" s="15"/>
      <c r="AK15" s="15"/>
      <c r="AL15" s="15" t="s">
        <v>109</v>
      </c>
      <c r="AM15" s="22" t="n">
        <f aca="false">AA15-T15</f>
        <v>0</v>
      </c>
      <c r="AN15" s="23" t="n">
        <f aca="false">M15-Y15</f>
        <v>26</v>
      </c>
      <c r="AO15" s="15" t="s">
        <v>142</v>
      </c>
      <c r="AP15" s="24" t="n">
        <v>0.851753</v>
      </c>
      <c r="AQ15" s="24" t="s">
        <v>72</v>
      </c>
      <c r="AR15" s="24"/>
      <c r="AS15" s="12" t="s">
        <v>49</v>
      </c>
      <c r="AT15" s="22"/>
      <c r="AU15" s="22"/>
    </row>
    <row r="16" customFormat="false" ht="15" hidden="false" customHeight="true" outlineLevel="0" collapsed="false">
      <c r="A16" s="15" t="s">
        <v>73</v>
      </c>
      <c r="B16" s="15" t="s">
        <v>74</v>
      </c>
      <c r="C16" s="15" t="s">
        <v>75</v>
      </c>
      <c r="D16" s="15" t="s">
        <v>147</v>
      </c>
      <c r="E16" s="16" t="n">
        <v>18728</v>
      </c>
      <c r="F16" s="16" t="s">
        <v>148</v>
      </c>
      <c r="G16" s="25" t="s">
        <v>86</v>
      </c>
      <c r="H16" s="15" t="s">
        <v>87</v>
      </c>
      <c r="I16" s="15" t="s">
        <v>149</v>
      </c>
      <c r="J16" s="15" t="s">
        <v>150</v>
      </c>
      <c r="K16" s="15" t="s">
        <v>151</v>
      </c>
      <c r="L16" s="15"/>
      <c r="M16" s="17" t="n">
        <v>44663</v>
      </c>
      <c r="N16" s="15"/>
      <c r="O16" s="15" t="s">
        <v>152</v>
      </c>
      <c r="P16" s="17" t="n">
        <v>44664</v>
      </c>
      <c r="Q16" s="15"/>
      <c r="R16" s="17" t="n">
        <v>44585</v>
      </c>
      <c r="S16" s="18" t="n">
        <v>0.541666666666667</v>
      </c>
      <c r="T16" s="19" t="n">
        <f aca="false">AA16</f>
        <v>9473</v>
      </c>
      <c r="U16" s="19" t="n">
        <f aca="false">AC16</f>
        <v>0</v>
      </c>
      <c r="V16" s="19" t="n">
        <f aca="false">AD16</f>
        <v>3397</v>
      </c>
      <c r="W16" s="19" t="n">
        <f aca="false">AE16</f>
        <v>0</v>
      </c>
      <c r="X16" s="19" t="n">
        <f aca="false">AF16</f>
        <v>12986</v>
      </c>
      <c r="Y16" s="20" t="n">
        <f aca="false">R16</f>
        <v>44585</v>
      </c>
      <c r="Z16" s="21" t="n">
        <v>0.5</v>
      </c>
      <c r="AA16" s="22" t="n">
        <v>9473</v>
      </c>
      <c r="AB16" s="22" t="n">
        <v>100</v>
      </c>
      <c r="AC16" s="22" t="n">
        <v>0</v>
      </c>
      <c r="AD16" s="22" t="n">
        <v>3397</v>
      </c>
      <c r="AE16" s="22" t="n">
        <v>0</v>
      </c>
      <c r="AF16" s="22" t="n">
        <f aca="false">(AA16+AC16+AD16+AE16+(AB16*1.16))</f>
        <v>12986</v>
      </c>
      <c r="AG16" s="15" t="s">
        <v>153</v>
      </c>
      <c r="AH16" s="15" t="s">
        <v>69</v>
      </c>
      <c r="AI16" s="15" t="s">
        <v>116</v>
      </c>
      <c r="AJ16" s="15"/>
      <c r="AK16" s="15"/>
      <c r="AL16" s="15" t="s">
        <v>109</v>
      </c>
      <c r="AM16" s="22" t="n">
        <f aca="false">AA16-T16</f>
        <v>0</v>
      </c>
      <c r="AN16" s="23" t="n">
        <f aca="false">M16-Y16</f>
        <v>78</v>
      </c>
      <c r="AO16" s="15"/>
      <c r="AP16" s="24" t="n">
        <v>0.165645</v>
      </c>
      <c r="AQ16" s="24" t="s">
        <v>72</v>
      </c>
      <c r="AR16" s="24"/>
      <c r="AS16" s="12" t="s">
        <v>49</v>
      </c>
      <c r="AT16" s="22" t="s">
        <v>154</v>
      </c>
      <c r="AU16" s="22"/>
    </row>
    <row r="17" customFormat="false" ht="15" hidden="false" customHeight="true" outlineLevel="0" collapsed="false">
      <c r="A17" s="15" t="s">
        <v>52</v>
      </c>
      <c r="B17" s="15" t="s">
        <v>53</v>
      </c>
      <c r="C17" s="15" t="s">
        <v>54</v>
      </c>
      <c r="D17" s="15" t="s">
        <v>155</v>
      </c>
      <c r="E17" s="16" t="n">
        <v>6976646794</v>
      </c>
      <c r="F17" s="16" t="s">
        <v>156</v>
      </c>
      <c r="G17" s="25" t="s">
        <v>86</v>
      </c>
      <c r="H17" s="15" t="s">
        <v>87</v>
      </c>
      <c r="I17" s="15" t="s">
        <v>157</v>
      </c>
      <c r="J17" s="15" t="s">
        <v>158</v>
      </c>
      <c r="K17" s="15" t="s">
        <v>99</v>
      </c>
      <c r="L17" s="15"/>
      <c r="M17" s="17" t="n">
        <v>44676</v>
      </c>
      <c r="N17" s="15"/>
      <c r="O17" s="15" t="s">
        <v>159</v>
      </c>
      <c r="P17" s="17" t="n">
        <v>44678</v>
      </c>
      <c r="Q17" s="15"/>
      <c r="R17" s="17" t="n">
        <v>44629</v>
      </c>
      <c r="S17" s="26" t="n">
        <v>0.583333333333333</v>
      </c>
      <c r="T17" s="19" t="n">
        <f aca="false">AA17</f>
        <v>974</v>
      </c>
      <c r="U17" s="19" t="n">
        <f aca="false">AC17</f>
        <v>155.84</v>
      </c>
      <c r="V17" s="19" t="n">
        <f aca="false">AD17</f>
        <v>0</v>
      </c>
      <c r="W17" s="19" t="n">
        <f aca="false">AE17</f>
        <v>0</v>
      </c>
      <c r="X17" s="19" t="n">
        <f aca="false">AF17</f>
        <v>1245.84</v>
      </c>
      <c r="Y17" s="20" t="n">
        <f aca="false">R17</f>
        <v>44629</v>
      </c>
      <c r="Z17" s="21" t="n">
        <v>0.541666666666667</v>
      </c>
      <c r="AA17" s="22" t="n">
        <v>974</v>
      </c>
      <c r="AB17" s="22" t="n">
        <v>100</v>
      </c>
      <c r="AC17" s="22" t="n">
        <v>155.84</v>
      </c>
      <c r="AD17" s="22" t="n">
        <v>0</v>
      </c>
      <c r="AE17" s="22" t="n">
        <v>0</v>
      </c>
      <c r="AF17" s="22" t="n">
        <f aca="false">(AA17+AC17+AD17+AE17+(AB17*1.16))</f>
        <v>1245.84</v>
      </c>
      <c r="AG17" s="15" t="s">
        <v>160</v>
      </c>
      <c r="AH17" s="15" t="s">
        <v>69</v>
      </c>
      <c r="AI17" s="15" t="s">
        <v>101</v>
      </c>
      <c r="AJ17" s="15"/>
      <c r="AK17" s="15"/>
      <c r="AL17" s="15" t="s">
        <v>109</v>
      </c>
      <c r="AM17" s="22" t="n">
        <f aca="false">AA17-T17</f>
        <v>0</v>
      </c>
      <c r="AN17" s="23" t="n">
        <f aca="false">M17-Y17</f>
        <v>47</v>
      </c>
      <c r="AO17" s="15"/>
      <c r="AP17" s="24" t="n">
        <v>0.09321</v>
      </c>
      <c r="AQ17" s="24" t="s">
        <v>72</v>
      </c>
      <c r="AR17" s="24"/>
      <c r="AS17" s="12" t="s">
        <v>49</v>
      </c>
      <c r="AT17" s="22" t="s">
        <v>102</v>
      </c>
      <c r="AU17" s="22"/>
    </row>
    <row r="18" customFormat="false" ht="15" hidden="false" customHeight="true" outlineLevel="0" collapsed="false">
      <c r="A18" s="15" t="s">
        <v>73</v>
      </c>
      <c r="B18" s="15" t="s">
        <v>74</v>
      </c>
      <c r="C18" s="15" t="s">
        <v>75</v>
      </c>
      <c r="D18" s="15" t="s">
        <v>161</v>
      </c>
      <c r="E18" s="16" t="s">
        <v>162</v>
      </c>
      <c r="F18" s="16" t="s">
        <v>163</v>
      </c>
      <c r="G18" s="15" t="s">
        <v>57</v>
      </c>
      <c r="H18" s="15" t="s">
        <v>58</v>
      </c>
      <c r="I18" s="15" t="s">
        <v>59</v>
      </c>
      <c r="J18" s="15" t="s">
        <v>164</v>
      </c>
      <c r="K18" s="15" t="s">
        <v>99</v>
      </c>
      <c r="L18" s="15" t="s">
        <v>62</v>
      </c>
      <c r="M18" s="17" t="n">
        <v>44642</v>
      </c>
      <c r="N18" s="15" t="s">
        <v>165</v>
      </c>
      <c r="O18" s="15" t="s">
        <v>166</v>
      </c>
      <c r="P18" s="17" t="n">
        <v>44642</v>
      </c>
      <c r="Q18" s="15" t="s">
        <v>167</v>
      </c>
      <c r="R18" s="17" t="n">
        <v>44629</v>
      </c>
      <c r="S18" s="27" t="n">
        <v>0.765972222222222</v>
      </c>
      <c r="T18" s="19" t="n">
        <f aca="false">AA18-(AA18*2%)</f>
        <v>2350.04</v>
      </c>
      <c r="U18" s="19" t="n">
        <f aca="false">AC18-(AC18*2%)</f>
        <v>376.32</v>
      </c>
      <c r="V18" s="19" t="n">
        <f aca="false">AD18-(AD18*2%)</f>
        <v>997.64</v>
      </c>
      <c r="W18" s="19" t="n">
        <f aca="false">AE18-(AE18*2%)</f>
        <v>0</v>
      </c>
      <c r="X18" s="19" t="n">
        <f aca="false">AE18-(AE18*2%)</f>
        <v>0</v>
      </c>
      <c r="Y18" s="20" t="n">
        <f aca="false">R18</f>
        <v>44629</v>
      </c>
      <c r="Z18" s="21" t="n">
        <v>0.416666666666667</v>
      </c>
      <c r="AA18" s="22" t="n">
        <v>2398</v>
      </c>
      <c r="AB18" s="22" t="n">
        <v>100</v>
      </c>
      <c r="AC18" s="22" t="n">
        <v>384</v>
      </c>
      <c r="AD18" s="22" t="n">
        <v>1018</v>
      </c>
      <c r="AE18" s="22" t="n">
        <v>0</v>
      </c>
      <c r="AF18" s="22" t="n">
        <f aca="false">(AA18+AC18+AD18+AE18+(AB18*1.16))</f>
        <v>3916</v>
      </c>
      <c r="AG18" s="15" t="s">
        <v>160</v>
      </c>
      <c r="AH18" s="15" t="s">
        <v>70</v>
      </c>
      <c r="AI18" s="15" t="s">
        <v>101</v>
      </c>
      <c r="AJ18" s="15"/>
      <c r="AK18" s="15"/>
      <c r="AL18" s="15" t="s">
        <v>70</v>
      </c>
      <c r="AM18" s="22" t="n">
        <f aca="false">AA18-T18</f>
        <v>47.96</v>
      </c>
      <c r="AN18" s="23" t="n">
        <f aca="false">M18-Y18</f>
        <v>13</v>
      </c>
      <c r="AO18" s="15" t="s">
        <v>168</v>
      </c>
      <c r="AP18" s="24" t="n">
        <v>0.08425</v>
      </c>
      <c r="AQ18" s="24" t="s">
        <v>72</v>
      </c>
      <c r="AR18" s="24" t="str">
        <f aca="false">CONCATENATE(L18,AS18,O18)</f>
        <v>MEX/ZLO</v>
      </c>
      <c r="AS18" s="12" t="s">
        <v>49</v>
      </c>
      <c r="AT18" s="22"/>
      <c r="AU18" s="22"/>
    </row>
    <row r="19" customFormat="false" ht="15" hidden="false" customHeight="true" outlineLevel="0" collapsed="false">
      <c r="A19" s="15" t="s">
        <v>169</v>
      </c>
      <c r="B19" s="15" t="s">
        <v>170</v>
      </c>
      <c r="C19" s="15" t="s">
        <v>171</v>
      </c>
      <c r="D19" s="15" t="s">
        <v>172</v>
      </c>
      <c r="E19" s="16" t="n">
        <v>20375</v>
      </c>
      <c r="F19" s="16" t="s">
        <v>173</v>
      </c>
      <c r="G19" s="15" t="s">
        <v>57</v>
      </c>
      <c r="H19" s="15" t="s">
        <v>174</v>
      </c>
      <c r="I19" s="15" t="s">
        <v>59</v>
      </c>
      <c r="J19" s="15" t="s">
        <v>175</v>
      </c>
      <c r="K19" s="15" t="s">
        <v>176</v>
      </c>
      <c r="L19" s="15" t="s">
        <v>62</v>
      </c>
      <c r="M19" s="17" t="n">
        <v>44656</v>
      </c>
      <c r="N19" s="15" t="s">
        <v>177</v>
      </c>
      <c r="O19" s="15" t="s">
        <v>178</v>
      </c>
      <c r="P19" s="17" t="n">
        <v>44659</v>
      </c>
      <c r="Q19" s="15" t="s">
        <v>179</v>
      </c>
      <c r="R19" s="17" t="n">
        <v>44568</v>
      </c>
      <c r="S19" s="18" t="n">
        <v>0.708333333333333</v>
      </c>
      <c r="T19" s="19" t="n">
        <f aca="false">AA19-(AA19*2%)</f>
        <v>4786.32</v>
      </c>
      <c r="U19" s="19" t="n">
        <f aca="false">AC19-(AC19*2%)</f>
        <v>765.8112</v>
      </c>
      <c r="V19" s="19" t="n">
        <f aca="false">AD19-(AD19*2%)</f>
        <v>0</v>
      </c>
      <c r="W19" s="19" t="n">
        <f aca="false">AE19-(AE19*2%)</f>
        <v>0</v>
      </c>
      <c r="X19" s="19" t="n">
        <f aca="false">AE19-(AE19*2%)</f>
        <v>0</v>
      </c>
      <c r="Y19" s="20" t="n">
        <f aca="false">R19</f>
        <v>44568</v>
      </c>
      <c r="Z19" s="21" t="n">
        <v>0.416666666666667</v>
      </c>
      <c r="AA19" s="22" t="n">
        <v>4884</v>
      </c>
      <c r="AB19" s="22" t="n">
        <v>100</v>
      </c>
      <c r="AC19" s="22" t="n">
        <v>781.44</v>
      </c>
      <c r="AD19" s="22" t="n">
        <v>0</v>
      </c>
      <c r="AE19" s="22" t="n">
        <v>0</v>
      </c>
      <c r="AF19" s="22" t="n">
        <f aca="false">(AA19+AC19+AD19+AE19+(AB19*1.16))</f>
        <v>5781.44</v>
      </c>
      <c r="AG19" s="15" t="s">
        <v>180</v>
      </c>
      <c r="AH19" s="15" t="s">
        <v>84</v>
      </c>
      <c r="AI19" s="15" t="s">
        <v>181</v>
      </c>
      <c r="AJ19" s="15"/>
      <c r="AK19" s="15"/>
      <c r="AL19" s="15" t="s">
        <v>109</v>
      </c>
      <c r="AM19" s="22" t="n">
        <f aca="false">AA19-T19</f>
        <v>97.6800000000003</v>
      </c>
      <c r="AN19" s="23" t="n">
        <f aca="false">M19-Y19</f>
        <v>88</v>
      </c>
      <c r="AO19" s="15" t="s">
        <v>182</v>
      </c>
      <c r="AP19" s="24" t="n">
        <v>0.14287</v>
      </c>
      <c r="AQ19" s="24" t="s">
        <v>183</v>
      </c>
      <c r="AR19" s="24" t="str">
        <f aca="false">CONCATENATE(L19,AS19,O19)</f>
        <v>MEX/ORD</v>
      </c>
      <c r="AS19" s="12" t="s">
        <v>49</v>
      </c>
      <c r="AT19" s="22"/>
      <c r="AU19" s="22"/>
    </row>
    <row r="20" customFormat="false" ht="15" hidden="false" customHeight="true" outlineLevel="0" collapsed="false">
      <c r="A20" s="15" t="s">
        <v>73</v>
      </c>
      <c r="B20" s="15" t="s">
        <v>74</v>
      </c>
      <c r="C20" s="15" t="s">
        <v>75</v>
      </c>
      <c r="D20" s="15" t="s">
        <v>184</v>
      </c>
      <c r="E20" s="16" t="n">
        <v>2000014108</v>
      </c>
      <c r="F20" s="16" t="s">
        <v>185</v>
      </c>
      <c r="G20" s="25" t="s">
        <v>86</v>
      </c>
      <c r="H20" s="15" t="s">
        <v>186</v>
      </c>
      <c r="I20" s="15" t="s">
        <v>187</v>
      </c>
      <c r="J20" s="15" t="s">
        <v>188</v>
      </c>
      <c r="K20" s="15" t="s">
        <v>176</v>
      </c>
      <c r="L20" s="15"/>
      <c r="M20" s="17" t="n">
        <v>44656</v>
      </c>
      <c r="N20" s="15"/>
      <c r="O20" s="15" t="str">
        <f aca="false">RIGHT(J20,3)</f>
        <v>ORD</v>
      </c>
      <c r="P20" s="17" t="n">
        <v>44659</v>
      </c>
      <c r="Q20" s="15"/>
      <c r="R20" s="17" t="n">
        <v>44571</v>
      </c>
      <c r="S20" s="18" t="n">
        <v>0.541666666666667</v>
      </c>
      <c r="T20" s="19" t="n">
        <f aca="false">AA20</f>
        <v>4632</v>
      </c>
      <c r="U20" s="19" t="n">
        <f aca="false">AC20</f>
        <v>741.12</v>
      </c>
      <c r="V20" s="19" t="n">
        <f aca="false">AD20</f>
        <v>0</v>
      </c>
      <c r="W20" s="19" t="n">
        <f aca="false">AE20</f>
        <v>0</v>
      </c>
      <c r="X20" s="19" t="n">
        <f aca="false">AF20</f>
        <v>5373.12</v>
      </c>
      <c r="Y20" s="20" t="n">
        <f aca="false">R20</f>
        <v>44571</v>
      </c>
      <c r="Z20" s="21" t="n">
        <v>0.5</v>
      </c>
      <c r="AA20" s="22" t="n">
        <v>4632</v>
      </c>
      <c r="AB20" s="22"/>
      <c r="AC20" s="22" t="n">
        <v>741.12</v>
      </c>
      <c r="AD20" s="22" t="n">
        <v>0</v>
      </c>
      <c r="AE20" s="22" t="n">
        <v>0</v>
      </c>
      <c r="AF20" s="22" t="n">
        <f aca="false">(AA20+AC20+AD20+AE20+(AB20*1.16))</f>
        <v>5373.12</v>
      </c>
      <c r="AG20" s="15" t="s">
        <v>189</v>
      </c>
      <c r="AH20" s="15" t="s">
        <v>84</v>
      </c>
      <c r="AI20" s="15" t="s">
        <v>190</v>
      </c>
      <c r="AJ20" s="15"/>
      <c r="AK20" s="15"/>
      <c r="AL20" s="15" t="s">
        <v>109</v>
      </c>
      <c r="AM20" s="22" t="n">
        <f aca="false">AA20-T20</f>
        <v>0</v>
      </c>
      <c r="AN20" s="23" t="n">
        <f aca="false">M20-Y20</f>
        <v>85</v>
      </c>
      <c r="AO20" s="15" t="s">
        <v>182</v>
      </c>
      <c r="AP20" s="24" t="n">
        <v>0.12258</v>
      </c>
      <c r="AQ20" s="24"/>
      <c r="AR20" s="24"/>
      <c r="AS20" s="12" t="s">
        <v>49</v>
      </c>
      <c r="AT20" s="22" t="s">
        <v>191</v>
      </c>
      <c r="AU20" s="22"/>
    </row>
    <row r="21" customFormat="false" ht="15" hidden="false" customHeight="true" outlineLevel="0" collapsed="false">
      <c r="A21" s="15" t="s">
        <v>73</v>
      </c>
      <c r="B21" s="15" t="s">
        <v>74</v>
      </c>
      <c r="C21" s="15" t="s">
        <v>75</v>
      </c>
      <c r="D21" s="15" t="s">
        <v>192</v>
      </c>
      <c r="E21" s="16" t="s">
        <v>193</v>
      </c>
      <c r="F21" s="16" t="s">
        <v>194</v>
      </c>
      <c r="G21" s="25" t="s">
        <v>86</v>
      </c>
      <c r="H21" s="15" t="s">
        <v>87</v>
      </c>
      <c r="I21" s="15" t="s">
        <v>195</v>
      </c>
      <c r="J21" s="15" t="s">
        <v>196</v>
      </c>
      <c r="K21" s="15" t="s">
        <v>99</v>
      </c>
      <c r="L21" s="15"/>
      <c r="M21" s="17" t="n">
        <v>44655</v>
      </c>
      <c r="N21" s="15"/>
      <c r="O21" s="15" t="s">
        <v>197</v>
      </c>
      <c r="P21" s="17" t="n">
        <v>44660</v>
      </c>
      <c r="Q21" s="15"/>
      <c r="R21" s="17" t="n">
        <v>44629</v>
      </c>
      <c r="S21" s="27" t="n">
        <v>0.540972222222222</v>
      </c>
      <c r="T21" s="19" t="n">
        <f aca="false">AA21-(AA21*2%)</f>
        <v>970.2</v>
      </c>
      <c r="U21" s="19" t="n">
        <f aca="false">AC21-(AC21*2%)</f>
        <v>155.232</v>
      </c>
      <c r="V21" s="19" t="n">
        <f aca="false">AD21-(AD21*2%)</f>
        <v>0</v>
      </c>
      <c r="W21" s="19" t="n">
        <f aca="false">AE21-(AE21*2%)</f>
        <v>0</v>
      </c>
      <c r="X21" s="19" t="n">
        <f aca="false">AE21-(AE21*2%)</f>
        <v>0</v>
      </c>
      <c r="Y21" s="20" t="n">
        <f aca="false">R21</f>
        <v>44629</v>
      </c>
      <c r="Z21" s="21" t="n">
        <v>0.416666666666667</v>
      </c>
      <c r="AA21" s="22" t="n">
        <v>990</v>
      </c>
      <c r="AB21" s="22" t="n">
        <v>100</v>
      </c>
      <c r="AC21" s="22" t="n">
        <v>158.4</v>
      </c>
      <c r="AD21" s="22" t="n">
        <v>0</v>
      </c>
      <c r="AE21" s="22" t="n">
        <v>0</v>
      </c>
      <c r="AF21" s="22" t="n">
        <f aca="false">(AA21+AC21+AD21+AE21+(AB21*1.16))</f>
        <v>1264.4</v>
      </c>
      <c r="AG21" s="15" t="s">
        <v>160</v>
      </c>
      <c r="AH21" s="15" t="s">
        <v>70</v>
      </c>
      <c r="AI21" s="15" t="s">
        <v>101</v>
      </c>
      <c r="AJ21" s="15"/>
      <c r="AK21" s="15"/>
      <c r="AL21" s="15" t="s">
        <v>70</v>
      </c>
      <c r="AM21" s="22" t="n">
        <f aca="false">AA21-T21</f>
        <v>19.8</v>
      </c>
      <c r="AN21" s="23" t="n">
        <f aca="false">M21-Y21</f>
        <v>26</v>
      </c>
      <c r="AO21" s="15" t="s">
        <v>182</v>
      </c>
      <c r="AP21" s="24" t="n">
        <v>0.082294</v>
      </c>
      <c r="AQ21" s="24" t="s">
        <v>72</v>
      </c>
      <c r="AR21" s="24"/>
      <c r="AS21" s="12" t="s">
        <v>49</v>
      </c>
      <c r="AT21" s="22" t="s">
        <v>154</v>
      </c>
      <c r="AU21" s="22"/>
    </row>
    <row r="22" customFormat="false" ht="15" hidden="false" customHeight="true" outlineLevel="0" collapsed="false">
      <c r="A22" s="15" t="s">
        <v>73</v>
      </c>
      <c r="B22" s="15" t="s">
        <v>74</v>
      </c>
      <c r="C22" s="15" t="s">
        <v>75</v>
      </c>
      <c r="D22" s="15" t="s">
        <v>111</v>
      </c>
      <c r="E22" s="16" t="s">
        <v>198</v>
      </c>
      <c r="F22" s="16" t="s">
        <v>199</v>
      </c>
      <c r="G22" s="25" t="s">
        <v>86</v>
      </c>
      <c r="H22" s="15" t="s">
        <v>87</v>
      </c>
      <c r="I22" s="15" t="s">
        <v>200</v>
      </c>
      <c r="J22" s="15" t="s">
        <v>201</v>
      </c>
      <c r="K22" s="15" t="s">
        <v>99</v>
      </c>
      <c r="L22" s="15"/>
      <c r="M22" s="17" t="n">
        <v>44678</v>
      </c>
      <c r="N22" s="15"/>
      <c r="O22" s="15" t="s">
        <v>202</v>
      </c>
      <c r="P22" s="17" t="n">
        <v>44680</v>
      </c>
      <c r="Q22" s="15"/>
      <c r="R22" s="17" t="n">
        <v>44631</v>
      </c>
      <c r="S22" s="18" t="n">
        <v>0.541666666666667</v>
      </c>
      <c r="T22" s="19" t="n">
        <f aca="false">AA22</f>
        <v>5660</v>
      </c>
      <c r="U22" s="19" t="n">
        <f aca="false">AC22</f>
        <v>906</v>
      </c>
      <c r="V22" s="19" t="n">
        <f aca="false">AD22</f>
        <v>1030</v>
      </c>
      <c r="W22" s="19" t="n">
        <f aca="false">AE22</f>
        <v>0</v>
      </c>
      <c r="X22" s="19" t="n">
        <f aca="false">AF22</f>
        <v>7712</v>
      </c>
      <c r="Y22" s="20" t="n">
        <f aca="false">R22</f>
        <v>44631</v>
      </c>
      <c r="Z22" s="21" t="n">
        <v>0.5</v>
      </c>
      <c r="AA22" s="22" t="n">
        <v>5660</v>
      </c>
      <c r="AB22" s="22" t="n">
        <v>100</v>
      </c>
      <c r="AC22" s="22" t="n">
        <v>906</v>
      </c>
      <c r="AD22" s="22" t="n">
        <v>1030</v>
      </c>
      <c r="AE22" s="22" t="n">
        <v>0</v>
      </c>
      <c r="AF22" s="22" t="n">
        <f aca="false">(AA22+AC22+AD22+AE22+(AB22*1.16))</f>
        <v>7712</v>
      </c>
      <c r="AG22" s="15" t="s">
        <v>160</v>
      </c>
      <c r="AH22" s="15" t="s">
        <v>70</v>
      </c>
      <c r="AI22" s="15" t="s">
        <v>101</v>
      </c>
      <c r="AJ22" s="15"/>
      <c r="AK22" s="15"/>
      <c r="AL22" s="15" t="s">
        <v>70</v>
      </c>
      <c r="AM22" s="22" t="n">
        <f aca="false">AA22-T22</f>
        <v>0</v>
      </c>
      <c r="AN22" s="23" t="n">
        <f aca="false">M22-Y22</f>
        <v>47</v>
      </c>
      <c r="AO22" s="15"/>
      <c r="AP22" s="24" t="n">
        <v>0.063375</v>
      </c>
      <c r="AQ22" s="24" t="s">
        <v>72</v>
      </c>
      <c r="AR22" s="24"/>
      <c r="AS22" s="12" t="s">
        <v>49</v>
      </c>
      <c r="AT22" s="22" t="s">
        <v>154</v>
      </c>
      <c r="AU22" s="22"/>
    </row>
    <row r="23" customFormat="false" ht="15" hidden="false" customHeight="true" outlineLevel="0" collapsed="false">
      <c r="A23" s="15" t="s">
        <v>52</v>
      </c>
      <c r="B23" s="15" t="s">
        <v>53</v>
      </c>
      <c r="C23" s="15" t="s">
        <v>54</v>
      </c>
      <c r="D23" s="15" t="s">
        <v>203</v>
      </c>
      <c r="E23" s="16" t="n">
        <v>9549358561</v>
      </c>
      <c r="F23" s="16" t="s">
        <v>204</v>
      </c>
      <c r="G23" s="15" t="s">
        <v>57</v>
      </c>
      <c r="H23" s="15" t="s">
        <v>58</v>
      </c>
      <c r="I23" s="15" t="s">
        <v>59</v>
      </c>
      <c r="J23" s="15" t="s">
        <v>205</v>
      </c>
      <c r="K23" s="15" t="s">
        <v>206</v>
      </c>
      <c r="L23" s="15" t="s">
        <v>62</v>
      </c>
      <c r="M23" s="17" t="n">
        <v>44643</v>
      </c>
      <c r="N23" s="15" t="s">
        <v>207</v>
      </c>
      <c r="O23" s="15" t="s">
        <v>197</v>
      </c>
      <c r="P23" s="17" t="n">
        <v>44645</v>
      </c>
      <c r="Q23" s="15" t="s">
        <v>208</v>
      </c>
      <c r="R23" s="17" t="n">
        <v>44586</v>
      </c>
      <c r="S23" s="18" t="n">
        <v>0.541666666666667</v>
      </c>
      <c r="T23" s="19" t="n">
        <f aca="false">AA23</f>
        <v>2780</v>
      </c>
      <c r="U23" s="19" t="n">
        <f aca="false">AC23</f>
        <v>444.8</v>
      </c>
      <c r="V23" s="19" t="n">
        <f aca="false">AD23</f>
        <v>0</v>
      </c>
      <c r="W23" s="19" t="n">
        <f aca="false">AE23</f>
        <v>0</v>
      </c>
      <c r="X23" s="19" t="n">
        <f aca="false">AF23</f>
        <v>3340.8</v>
      </c>
      <c r="Y23" s="20" t="n">
        <f aca="false">R23</f>
        <v>44586</v>
      </c>
      <c r="Z23" s="21" t="n">
        <v>0.5</v>
      </c>
      <c r="AA23" s="22" t="n">
        <v>2780</v>
      </c>
      <c r="AB23" s="22" t="n">
        <v>100</v>
      </c>
      <c r="AC23" s="22" t="n">
        <v>444.8</v>
      </c>
      <c r="AD23" s="22" t="n">
        <v>0</v>
      </c>
      <c r="AE23" s="22" t="n">
        <v>0</v>
      </c>
      <c r="AF23" s="22" t="n">
        <f aca="false">(AA23+AC23+AD23+AE23+(AB23*1.16))</f>
        <v>3340.8</v>
      </c>
      <c r="AG23" s="15" t="s">
        <v>209</v>
      </c>
      <c r="AH23" s="15" t="s">
        <v>69</v>
      </c>
      <c r="AI23" s="15" t="s">
        <v>69</v>
      </c>
      <c r="AJ23" s="15"/>
      <c r="AK23" s="15"/>
      <c r="AL23" s="15" t="s">
        <v>109</v>
      </c>
      <c r="AM23" s="22" t="n">
        <f aca="false">AA23-T23</f>
        <v>0</v>
      </c>
      <c r="AN23" s="23" t="n">
        <f aca="false">M23-Y23</f>
        <v>57</v>
      </c>
      <c r="AO23" s="15" t="s">
        <v>71</v>
      </c>
      <c r="AP23" s="24" t="n">
        <v>0.42015</v>
      </c>
      <c r="AQ23" s="24" t="s">
        <v>72</v>
      </c>
      <c r="AR23" s="24" t="str">
        <f aca="false">CONCATENATE(L23,AS23,O23)</f>
        <v>MEX/GDL</v>
      </c>
      <c r="AS23" s="12" t="s">
        <v>49</v>
      </c>
      <c r="AT23" s="22"/>
      <c r="AU23" s="22"/>
    </row>
    <row r="24" customFormat="false" ht="15" hidden="false" customHeight="true" outlineLevel="0" collapsed="false">
      <c r="A24" s="15" t="s">
        <v>73</v>
      </c>
      <c r="B24" s="15" t="s">
        <v>74</v>
      </c>
      <c r="C24" s="15" t="s">
        <v>75</v>
      </c>
      <c r="D24" s="15" t="s">
        <v>203</v>
      </c>
      <c r="E24" s="16" t="n">
        <v>18824</v>
      </c>
      <c r="F24" s="16" t="s">
        <v>210</v>
      </c>
      <c r="G24" s="25" t="s">
        <v>86</v>
      </c>
      <c r="H24" s="15" t="s">
        <v>87</v>
      </c>
      <c r="I24" s="15" t="s">
        <v>211</v>
      </c>
      <c r="J24" s="15" t="s">
        <v>212</v>
      </c>
      <c r="K24" s="15" t="s">
        <v>213</v>
      </c>
      <c r="L24" s="17"/>
      <c r="M24" s="17" t="n">
        <v>44285</v>
      </c>
      <c r="N24" s="17"/>
      <c r="O24" s="15" t="s">
        <v>214</v>
      </c>
      <c r="P24" s="17" t="n">
        <v>44286</v>
      </c>
      <c r="Q24" s="17"/>
      <c r="R24" s="17" t="n">
        <f aca="false">M24-15</f>
        <v>44270</v>
      </c>
      <c r="S24" s="18" t="n">
        <v>0.541666666666667</v>
      </c>
      <c r="T24" s="19" t="n">
        <f aca="false">AA24</f>
        <v>973</v>
      </c>
      <c r="U24" s="19" t="n">
        <f aca="false">AC24</f>
        <v>155.68</v>
      </c>
      <c r="V24" s="19" t="n">
        <f aca="false">AD24</f>
        <v>0</v>
      </c>
      <c r="W24" s="19" t="n">
        <f aca="false">AE24</f>
        <v>0</v>
      </c>
      <c r="X24" s="19" t="n">
        <f aca="false">AF24</f>
        <v>1128.68</v>
      </c>
      <c r="Y24" s="20" t="n">
        <f aca="false">R24</f>
        <v>44270</v>
      </c>
      <c r="Z24" s="21" t="n">
        <v>0.5</v>
      </c>
      <c r="AA24" s="22" t="n">
        <v>973</v>
      </c>
      <c r="AB24" s="22"/>
      <c r="AC24" s="22" t="n">
        <f aca="false">(AA24+AB24)*0.16</f>
        <v>155.68</v>
      </c>
      <c r="AD24" s="22" t="n">
        <v>0</v>
      </c>
      <c r="AE24" s="22" t="n">
        <v>0</v>
      </c>
      <c r="AF24" s="22" t="n">
        <f aca="false">(AA24+AC24+AD24+AE24+(AB24*1.16))</f>
        <v>1128.68</v>
      </c>
      <c r="AG24" s="15" t="s">
        <v>215</v>
      </c>
      <c r="AH24" s="15" t="s">
        <v>84</v>
      </c>
      <c r="AI24" s="15" t="s">
        <v>84</v>
      </c>
      <c r="AJ24" s="15"/>
      <c r="AK24" s="15"/>
      <c r="AL24" s="15" t="s">
        <v>109</v>
      </c>
      <c r="AM24" s="22" t="n">
        <f aca="false">AA24-T24</f>
        <v>0</v>
      </c>
      <c r="AN24" s="23" t="n">
        <f aca="false">M24-Y24</f>
        <v>15</v>
      </c>
      <c r="AO24" s="22"/>
      <c r="AP24" s="24" t="n">
        <v>0.096621</v>
      </c>
      <c r="AQ24" s="24" t="s">
        <v>72</v>
      </c>
      <c r="AR24" s="24"/>
      <c r="AS24" s="12" t="s">
        <v>49</v>
      </c>
      <c r="AT24" s="22" t="s">
        <v>102</v>
      </c>
      <c r="AU24" s="22"/>
    </row>
    <row r="25" customFormat="false" ht="15" hidden="false" customHeight="true" outlineLevel="0" collapsed="false">
      <c r="A25" s="15" t="s">
        <v>52</v>
      </c>
      <c r="B25" s="15" t="s">
        <v>53</v>
      </c>
      <c r="C25" s="15" t="s">
        <v>54</v>
      </c>
      <c r="D25" s="15" t="s">
        <v>216</v>
      </c>
      <c r="E25" s="16" t="n">
        <v>20209</v>
      </c>
      <c r="F25" s="16" t="s">
        <v>217</v>
      </c>
      <c r="G25" s="15" t="s">
        <v>57</v>
      </c>
      <c r="H25" s="15" t="s">
        <v>58</v>
      </c>
      <c r="I25" s="15" t="s">
        <v>59</v>
      </c>
      <c r="J25" s="15" t="s">
        <v>218</v>
      </c>
      <c r="K25" s="15" t="s">
        <v>219</v>
      </c>
      <c r="L25" s="15" t="s">
        <v>62</v>
      </c>
      <c r="M25" s="17" t="n">
        <v>44684</v>
      </c>
      <c r="N25" s="15" t="s">
        <v>220</v>
      </c>
      <c r="O25" s="15" t="s">
        <v>197</v>
      </c>
      <c r="P25" s="17" t="n">
        <v>44687</v>
      </c>
      <c r="Q25" s="15" t="s">
        <v>221</v>
      </c>
      <c r="R25" s="17" t="n">
        <v>44587</v>
      </c>
      <c r="S25" s="18" t="n">
        <v>0.666666666666667</v>
      </c>
      <c r="T25" s="19" t="n">
        <f aca="false">AA25-(AA25*2%)</f>
        <v>3754.38</v>
      </c>
      <c r="U25" s="19" t="n">
        <f aca="false">AC25-(AC25*2%)</f>
        <v>600.7008</v>
      </c>
      <c r="V25" s="19" t="n">
        <f aca="false">AD25-(AD25*2%)</f>
        <v>0</v>
      </c>
      <c r="W25" s="19" t="n">
        <f aca="false">AE25-(AE25*2%)</f>
        <v>0</v>
      </c>
      <c r="X25" s="19" t="n">
        <f aca="false">AE25-(AE25*2%)</f>
        <v>0</v>
      </c>
      <c r="Y25" s="20" t="n">
        <f aca="false">R25</f>
        <v>44587</v>
      </c>
      <c r="Z25" s="21" t="n">
        <v>0.416666666666667</v>
      </c>
      <c r="AA25" s="22" t="n">
        <v>3831</v>
      </c>
      <c r="AB25" s="22" t="n">
        <v>100</v>
      </c>
      <c r="AC25" s="22" t="n">
        <v>612.96</v>
      </c>
      <c r="AD25" s="22" t="n">
        <v>0</v>
      </c>
      <c r="AE25" s="22" t="n">
        <v>0</v>
      </c>
      <c r="AF25" s="22" t="n">
        <f aca="false">(AA25+AC25+AD25+AE25+(AB25*1.16))</f>
        <v>4559.96</v>
      </c>
      <c r="AG25" s="15" t="s">
        <v>209</v>
      </c>
      <c r="AH25" s="15" t="s">
        <v>181</v>
      </c>
      <c r="AI25" s="15" t="s">
        <v>69</v>
      </c>
      <c r="AJ25" s="15"/>
      <c r="AK25" s="15"/>
      <c r="AL25" s="15" t="s">
        <v>109</v>
      </c>
      <c r="AM25" s="22" t="n">
        <f aca="false">AA25-T25</f>
        <v>76.6199999999999</v>
      </c>
      <c r="AN25" s="23" t="n">
        <f aca="false">M25-Y25</f>
        <v>97</v>
      </c>
      <c r="AO25" s="15" t="s">
        <v>222</v>
      </c>
      <c r="AP25" s="24" t="n">
        <v>0.413717</v>
      </c>
      <c r="AQ25" s="24" t="s">
        <v>72</v>
      </c>
      <c r="AR25" s="24" t="str">
        <f aca="false">CONCATENATE(L25,AS25,O25)</f>
        <v>MEX/GDL</v>
      </c>
      <c r="AS25" s="12" t="s">
        <v>49</v>
      </c>
      <c r="AT25" s="22"/>
      <c r="AU25" s="22"/>
    </row>
    <row r="26" customFormat="false" ht="15" hidden="false" customHeight="true" outlineLevel="0" collapsed="false">
      <c r="A26" s="15" t="s">
        <v>52</v>
      </c>
      <c r="B26" s="15" t="s">
        <v>53</v>
      </c>
      <c r="C26" s="15" t="s">
        <v>54</v>
      </c>
      <c r="D26" s="15" t="s">
        <v>216</v>
      </c>
      <c r="E26" s="16" t="n">
        <v>19837</v>
      </c>
      <c r="F26" s="16" t="s">
        <v>223</v>
      </c>
      <c r="G26" s="25" t="s">
        <v>86</v>
      </c>
      <c r="H26" s="15" t="s">
        <v>87</v>
      </c>
      <c r="I26" s="15" t="s">
        <v>224</v>
      </c>
      <c r="J26" s="15" t="s">
        <v>225</v>
      </c>
      <c r="K26" s="15" t="s">
        <v>226</v>
      </c>
      <c r="L26" s="17"/>
      <c r="M26" s="17" t="n">
        <v>44459</v>
      </c>
      <c r="N26" s="17"/>
      <c r="O26" s="15" t="s">
        <v>197</v>
      </c>
      <c r="P26" s="17" t="n">
        <v>44460</v>
      </c>
      <c r="Q26" s="17"/>
      <c r="R26" s="17" t="n">
        <f aca="false">M26-15</f>
        <v>44444</v>
      </c>
      <c r="S26" s="26" t="n">
        <v>0.583333333333333</v>
      </c>
      <c r="T26" s="19" t="n">
        <f aca="false">AA26</f>
        <v>1063</v>
      </c>
      <c r="U26" s="19" t="n">
        <f aca="false">AC26</f>
        <v>170.08</v>
      </c>
      <c r="V26" s="19" t="n">
        <f aca="false">AD26</f>
        <v>0</v>
      </c>
      <c r="W26" s="19" t="n">
        <f aca="false">AE26</f>
        <v>0</v>
      </c>
      <c r="X26" s="19" t="n">
        <f aca="false">AF26</f>
        <v>1233.08</v>
      </c>
      <c r="Y26" s="20" t="n">
        <f aca="false">R26</f>
        <v>44444</v>
      </c>
      <c r="Z26" s="21" t="n">
        <v>0.541666666666667</v>
      </c>
      <c r="AA26" s="22" t="n">
        <v>1063</v>
      </c>
      <c r="AB26" s="22"/>
      <c r="AC26" s="22" t="n">
        <f aca="false">(AA26+AB26)*0.16</f>
        <v>170.08</v>
      </c>
      <c r="AD26" s="22" t="n">
        <v>0</v>
      </c>
      <c r="AE26" s="22" t="n">
        <v>0</v>
      </c>
      <c r="AF26" s="22" t="n">
        <f aca="false">(AA26+AC26+AD26+AE26+(AB26*1.16))</f>
        <v>1233.08</v>
      </c>
      <c r="AG26" s="15" t="s">
        <v>160</v>
      </c>
      <c r="AH26" s="15" t="s">
        <v>69</v>
      </c>
      <c r="AI26" s="15" t="s">
        <v>84</v>
      </c>
      <c r="AJ26" s="15"/>
      <c r="AK26" s="15"/>
      <c r="AL26" s="15" t="s">
        <v>109</v>
      </c>
      <c r="AM26" s="22" t="n">
        <f aca="false">AA26-T26</f>
        <v>0</v>
      </c>
      <c r="AN26" s="23" t="n">
        <f aca="false">M26-Y26</f>
        <v>15</v>
      </c>
      <c r="AO26" s="22"/>
      <c r="AP26" s="24" t="n">
        <v>0.851753</v>
      </c>
      <c r="AQ26" s="24" t="s">
        <v>72</v>
      </c>
      <c r="AR26" s="24"/>
      <c r="AS26" s="12" t="s">
        <v>49</v>
      </c>
      <c r="AT26" s="22" t="s">
        <v>227</v>
      </c>
      <c r="AU26" s="22"/>
    </row>
    <row r="27" customFormat="false" ht="15" hidden="false" customHeight="true" outlineLevel="0" collapsed="false">
      <c r="A27" s="15" t="s">
        <v>73</v>
      </c>
      <c r="B27" s="15" t="s">
        <v>74</v>
      </c>
      <c r="C27" s="15" t="s">
        <v>75</v>
      </c>
      <c r="D27" s="15" t="s">
        <v>228</v>
      </c>
      <c r="E27" s="16" t="s">
        <v>229</v>
      </c>
      <c r="F27" s="16" t="s">
        <v>230</v>
      </c>
      <c r="G27" s="25" t="s">
        <v>86</v>
      </c>
      <c r="H27" s="15" t="s">
        <v>87</v>
      </c>
      <c r="I27" s="15" t="s">
        <v>231</v>
      </c>
      <c r="J27" s="15" t="s">
        <v>232</v>
      </c>
      <c r="K27" s="15" t="s">
        <v>233</v>
      </c>
      <c r="L27" s="15"/>
      <c r="M27" s="17" t="n">
        <v>44606</v>
      </c>
      <c r="N27" s="15"/>
      <c r="O27" s="15" t="s">
        <v>234</v>
      </c>
      <c r="P27" s="17" t="n">
        <v>44608</v>
      </c>
      <c r="Q27" s="15"/>
      <c r="R27" s="17" t="n">
        <f aca="false">M27-15</f>
        <v>44591</v>
      </c>
      <c r="S27" s="18" t="n">
        <v>0.541666666666667</v>
      </c>
      <c r="T27" s="19" t="n">
        <f aca="false">AA27</f>
        <v>581.31</v>
      </c>
      <c r="U27" s="19" t="n">
        <f aca="false">AC27</f>
        <v>93.01</v>
      </c>
      <c r="V27" s="19" t="n">
        <f aca="false">AD27</f>
        <v>0</v>
      </c>
      <c r="W27" s="19" t="n">
        <f aca="false">AE27</f>
        <v>0</v>
      </c>
      <c r="X27" s="19" t="n">
        <f aca="false">AF27</f>
        <v>790.32</v>
      </c>
      <c r="Y27" s="20" t="n">
        <f aca="false">R27</f>
        <v>44591</v>
      </c>
      <c r="Z27" s="21" t="n">
        <v>0.5</v>
      </c>
      <c r="AA27" s="22" t="n">
        <v>581.31</v>
      </c>
      <c r="AB27" s="22" t="n">
        <v>100</v>
      </c>
      <c r="AC27" s="22" t="n">
        <v>93.01</v>
      </c>
      <c r="AD27" s="22" t="n">
        <v>0</v>
      </c>
      <c r="AE27" s="22" t="n">
        <v>0</v>
      </c>
      <c r="AF27" s="22" t="n">
        <f aca="false">(AA27+AC27+AD27+AE27+(AB27*1.16))</f>
        <v>790.32</v>
      </c>
      <c r="AG27" s="15" t="s">
        <v>235</v>
      </c>
      <c r="AH27" s="15" t="s">
        <v>70</v>
      </c>
      <c r="AI27" s="15" t="s">
        <v>101</v>
      </c>
      <c r="AJ27" s="15" t="s">
        <v>181</v>
      </c>
      <c r="AK27" s="15"/>
      <c r="AL27" s="15" t="s">
        <v>70</v>
      </c>
      <c r="AM27" s="22" t="n">
        <f aca="false">AA27-T27</f>
        <v>0</v>
      </c>
      <c r="AN27" s="23" t="n">
        <f aca="false">M27-Y27</f>
        <v>15</v>
      </c>
      <c r="AO27" s="15"/>
      <c r="AP27" s="24" t="n">
        <v>0.08425</v>
      </c>
      <c r="AQ27" s="24" t="s">
        <v>72</v>
      </c>
      <c r="AR27" s="24"/>
      <c r="AS27" s="12" t="s">
        <v>49</v>
      </c>
      <c r="AT27" s="22" t="s">
        <v>154</v>
      </c>
      <c r="AU27" s="22"/>
    </row>
    <row r="28" customFormat="false" ht="15" hidden="false" customHeight="true" outlineLevel="0" collapsed="false">
      <c r="A28" s="15" t="s">
        <v>73</v>
      </c>
      <c r="B28" s="15" t="s">
        <v>74</v>
      </c>
      <c r="C28" s="15" t="s">
        <v>75</v>
      </c>
      <c r="D28" s="15" t="s">
        <v>236</v>
      </c>
      <c r="E28" s="16" t="s">
        <v>237</v>
      </c>
      <c r="F28" s="16" t="s">
        <v>238</v>
      </c>
      <c r="G28" s="15" t="s">
        <v>239</v>
      </c>
      <c r="H28" s="15" t="s">
        <v>240</v>
      </c>
      <c r="I28" s="15" t="s">
        <v>241</v>
      </c>
      <c r="J28" s="15" t="s">
        <v>242</v>
      </c>
      <c r="K28" s="15" t="s">
        <v>233</v>
      </c>
      <c r="L28" s="15" t="s">
        <v>62</v>
      </c>
      <c r="M28" s="17" t="n">
        <v>44613</v>
      </c>
      <c r="N28" s="15" t="s">
        <v>243</v>
      </c>
      <c r="O28" s="15" t="str">
        <f aca="false">RIGHT(J28,3)</f>
        <v>SLP</v>
      </c>
      <c r="P28" s="17" t="n">
        <v>44613</v>
      </c>
      <c r="Q28" s="15" t="s">
        <v>244</v>
      </c>
      <c r="R28" s="17" t="n">
        <v>44609</v>
      </c>
      <c r="S28" s="26" t="n">
        <v>0.583333333333333</v>
      </c>
      <c r="T28" s="19" t="n">
        <f aca="false">AA28</f>
        <v>581.9</v>
      </c>
      <c r="U28" s="19" t="n">
        <f aca="false">AC28</f>
        <v>93.1</v>
      </c>
      <c r="V28" s="19" t="n">
        <f aca="false">AD28</f>
        <v>0</v>
      </c>
      <c r="W28" s="19" t="n">
        <f aca="false">AE28</f>
        <v>0</v>
      </c>
      <c r="X28" s="19" t="n">
        <f aca="false">AF28</f>
        <v>675</v>
      </c>
      <c r="Y28" s="20" t="n">
        <f aca="false">R28</f>
        <v>44609</v>
      </c>
      <c r="Z28" s="21" t="n">
        <v>0.541666666666667</v>
      </c>
      <c r="AA28" s="22" t="n">
        <v>581.9</v>
      </c>
      <c r="AB28" s="22"/>
      <c r="AC28" s="22" t="n">
        <v>93.1</v>
      </c>
      <c r="AD28" s="22" t="n">
        <v>0</v>
      </c>
      <c r="AE28" s="22" t="n">
        <v>0</v>
      </c>
      <c r="AF28" s="22" t="n">
        <f aca="false">(AA28+AC28+AD28+AE28+(AB28*1.16))</f>
        <v>675</v>
      </c>
      <c r="AG28" s="15" t="s">
        <v>235</v>
      </c>
      <c r="AH28" s="15" t="s">
        <v>70</v>
      </c>
      <c r="AI28" s="15" t="s">
        <v>101</v>
      </c>
      <c r="AJ28" s="15" t="s">
        <v>181</v>
      </c>
      <c r="AK28" s="15"/>
      <c r="AL28" s="15" t="s">
        <v>70</v>
      </c>
      <c r="AM28" s="22" t="n">
        <f aca="false">AA28-T28</f>
        <v>0</v>
      </c>
      <c r="AN28" s="23" t="n">
        <f aca="false">M28-Y28</f>
        <v>4</v>
      </c>
      <c r="AO28" s="15"/>
      <c r="AP28" s="24" t="n">
        <v>0.036939</v>
      </c>
      <c r="AQ28" s="24" t="s">
        <v>72</v>
      </c>
      <c r="AR28" s="24" t="str">
        <f aca="false">CONCATENATE(L28,AS28,O28)</f>
        <v>MEX/SLP</v>
      </c>
      <c r="AS28" s="12" t="s">
        <v>49</v>
      </c>
      <c r="AT28" s="22"/>
      <c r="AU28" s="22"/>
    </row>
    <row r="29" customFormat="false" ht="15" hidden="false" customHeight="true" outlineLevel="0" collapsed="false">
      <c r="A29" s="15" t="s">
        <v>73</v>
      </c>
      <c r="B29" s="15" t="s">
        <v>74</v>
      </c>
      <c r="C29" s="15" t="s">
        <v>75</v>
      </c>
      <c r="D29" s="15" t="s">
        <v>236</v>
      </c>
      <c r="E29" s="16" t="n">
        <v>18170</v>
      </c>
      <c r="F29" s="16" t="s">
        <v>238</v>
      </c>
      <c r="G29" s="15" t="s">
        <v>239</v>
      </c>
      <c r="H29" s="15" t="s">
        <v>240</v>
      </c>
      <c r="I29" s="15" t="s">
        <v>241</v>
      </c>
      <c r="J29" s="15" t="s">
        <v>245</v>
      </c>
      <c r="K29" s="15" t="s">
        <v>233</v>
      </c>
      <c r="L29" s="15" t="s">
        <v>62</v>
      </c>
      <c r="M29" s="17" t="n">
        <v>44615</v>
      </c>
      <c r="N29" s="15" t="s">
        <v>243</v>
      </c>
      <c r="O29" s="15" t="str">
        <f aca="false">RIGHT(J29,3)</f>
        <v>MEX</v>
      </c>
      <c r="P29" s="17" t="n">
        <v>44615</v>
      </c>
      <c r="Q29" s="15" t="s">
        <v>244</v>
      </c>
      <c r="R29" s="17" t="n">
        <v>44609</v>
      </c>
      <c r="S29" s="18" t="n">
        <v>0.541666666666667</v>
      </c>
      <c r="T29" s="19" t="n">
        <f aca="false">AA29</f>
        <v>2164</v>
      </c>
      <c r="U29" s="19" t="n">
        <f aca="false">AC29</f>
        <v>346.24</v>
      </c>
      <c r="V29" s="19" t="n">
        <f aca="false">AD29</f>
        <v>0</v>
      </c>
      <c r="W29" s="19" t="n">
        <f aca="false">AE29</f>
        <v>0</v>
      </c>
      <c r="X29" s="19" t="n">
        <f aca="false">AF29</f>
        <v>2626.24</v>
      </c>
      <c r="Y29" s="20" t="n">
        <f aca="false">R29</f>
        <v>44609</v>
      </c>
      <c r="Z29" s="21" t="n">
        <v>0.5</v>
      </c>
      <c r="AA29" s="22" t="n">
        <v>2164</v>
      </c>
      <c r="AB29" s="22" t="n">
        <v>100</v>
      </c>
      <c r="AC29" s="22" t="n">
        <v>346.24</v>
      </c>
      <c r="AD29" s="22" t="n">
        <v>0</v>
      </c>
      <c r="AE29" s="22" t="n">
        <v>0</v>
      </c>
      <c r="AF29" s="22" t="n">
        <f aca="false">(AA29+AC29+AD29+AE29+(AB29*1.16))</f>
        <v>2626.24</v>
      </c>
      <c r="AG29" s="15" t="s">
        <v>246</v>
      </c>
      <c r="AH29" s="15" t="s">
        <v>84</v>
      </c>
      <c r="AI29" s="15" t="s">
        <v>68</v>
      </c>
      <c r="AJ29" s="15" t="s">
        <v>181</v>
      </c>
      <c r="AK29" s="15"/>
      <c r="AL29" s="15" t="s">
        <v>70</v>
      </c>
      <c r="AM29" s="22" t="n">
        <f aca="false">AA29-T29</f>
        <v>0</v>
      </c>
      <c r="AN29" s="23" t="n">
        <f aca="false">M29-Y29</f>
        <v>6</v>
      </c>
      <c r="AO29" s="15"/>
      <c r="AP29" s="24" t="n">
        <v>0.020357</v>
      </c>
      <c r="AQ29" s="24" t="s">
        <v>72</v>
      </c>
      <c r="AR29" s="24" t="str">
        <f aca="false">CONCATENATE(L29,AS29,O29)</f>
        <v>MEX/MEX</v>
      </c>
      <c r="AS29" s="12" t="s">
        <v>49</v>
      </c>
      <c r="AT29" s="22"/>
      <c r="AU29" s="22"/>
    </row>
    <row r="30" customFormat="false" ht="15" hidden="false" customHeight="true" outlineLevel="0" collapsed="false">
      <c r="A30" s="15" t="s">
        <v>73</v>
      </c>
      <c r="B30" s="15" t="s">
        <v>74</v>
      </c>
      <c r="C30" s="15" t="s">
        <v>75</v>
      </c>
      <c r="D30" s="15" t="s">
        <v>247</v>
      </c>
      <c r="E30" s="16" t="n">
        <v>18192</v>
      </c>
      <c r="F30" s="16" t="s">
        <v>238</v>
      </c>
      <c r="G30" s="15" t="s">
        <v>239</v>
      </c>
      <c r="H30" s="15" t="s">
        <v>240</v>
      </c>
      <c r="I30" s="15" t="s">
        <v>248</v>
      </c>
      <c r="J30" s="15" t="s">
        <v>249</v>
      </c>
      <c r="K30" s="15" t="s">
        <v>233</v>
      </c>
      <c r="L30" s="15" t="s">
        <v>62</v>
      </c>
      <c r="M30" s="17" t="n">
        <v>44615</v>
      </c>
      <c r="N30" s="15" t="s">
        <v>243</v>
      </c>
      <c r="O30" s="15" t="str">
        <f aca="false">RIGHT(J30,3)</f>
        <v>MEX</v>
      </c>
      <c r="P30" s="17" t="n">
        <v>44615</v>
      </c>
      <c r="Q30" s="15" t="s">
        <v>244</v>
      </c>
      <c r="R30" s="17" t="n">
        <v>44609</v>
      </c>
      <c r="S30" s="18" t="n">
        <v>0.541666666666667</v>
      </c>
      <c r="T30" s="19" t="n">
        <f aca="false">AA30</f>
        <v>581.31</v>
      </c>
      <c r="U30" s="19" t="n">
        <f aca="false">AC30</f>
        <v>93.01</v>
      </c>
      <c r="V30" s="19" t="n">
        <f aca="false">AD30</f>
        <v>0</v>
      </c>
      <c r="W30" s="19" t="n">
        <f aca="false">AE30</f>
        <v>0</v>
      </c>
      <c r="X30" s="19" t="n">
        <f aca="false">AF30</f>
        <v>790.32</v>
      </c>
      <c r="Y30" s="20" t="n">
        <f aca="false">R30</f>
        <v>44609</v>
      </c>
      <c r="Z30" s="21" t="n">
        <v>0.5</v>
      </c>
      <c r="AA30" s="22" t="n">
        <v>581.31</v>
      </c>
      <c r="AB30" s="22" t="n">
        <v>100</v>
      </c>
      <c r="AC30" s="22" t="n">
        <v>93.01</v>
      </c>
      <c r="AD30" s="22" t="n">
        <v>0</v>
      </c>
      <c r="AE30" s="22" t="n">
        <v>0</v>
      </c>
      <c r="AF30" s="22" t="n">
        <f aca="false">(AA30+AC30+AD30+AE30+(AB30*1.16))</f>
        <v>790.32</v>
      </c>
      <c r="AG30" s="15" t="s">
        <v>246</v>
      </c>
      <c r="AH30" s="15" t="s">
        <v>84</v>
      </c>
      <c r="AI30" s="15" t="s">
        <v>68</v>
      </c>
      <c r="AJ30" s="15" t="s">
        <v>181</v>
      </c>
      <c r="AK30" s="15"/>
      <c r="AL30" s="15" t="s">
        <v>70</v>
      </c>
      <c r="AM30" s="22" t="n">
        <f aca="false">AA30-T30</f>
        <v>0</v>
      </c>
      <c r="AN30" s="23" t="n">
        <f aca="false">M30-Y30</f>
        <v>6</v>
      </c>
      <c r="AO30" s="15"/>
      <c r="AP30" s="24" t="n">
        <v>0.108921</v>
      </c>
      <c r="AQ30" s="24" t="s">
        <v>72</v>
      </c>
      <c r="AR30" s="24" t="str">
        <f aca="false">CONCATENATE(L30,AS30,O30)</f>
        <v>MEX/MEX</v>
      </c>
      <c r="AS30" s="12" t="s">
        <v>49</v>
      </c>
      <c r="AT30" s="22"/>
      <c r="AU30" s="22"/>
    </row>
    <row r="31" customFormat="false" ht="15" hidden="false" customHeight="true" outlineLevel="0" collapsed="false">
      <c r="A31" s="15" t="s">
        <v>73</v>
      </c>
      <c r="B31" s="15" t="s">
        <v>74</v>
      </c>
      <c r="C31" s="15" t="s">
        <v>75</v>
      </c>
      <c r="D31" s="15" t="s">
        <v>250</v>
      </c>
      <c r="E31" s="16" t="n">
        <v>18689</v>
      </c>
      <c r="F31" s="16" t="s">
        <v>251</v>
      </c>
      <c r="G31" s="25" t="s">
        <v>86</v>
      </c>
      <c r="H31" s="15" t="s">
        <v>87</v>
      </c>
      <c r="I31" s="15" t="s">
        <v>252</v>
      </c>
      <c r="J31" s="15" t="s">
        <v>253</v>
      </c>
      <c r="K31" s="15" t="s">
        <v>126</v>
      </c>
      <c r="L31" s="15"/>
      <c r="M31" s="17" t="n">
        <v>44676</v>
      </c>
      <c r="N31" s="15"/>
      <c r="O31" s="15" t="s">
        <v>254</v>
      </c>
      <c r="P31" s="17" t="n">
        <v>44678</v>
      </c>
      <c r="Q31" s="15"/>
      <c r="R31" s="17" t="n">
        <f aca="false">M31-15</f>
        <v>44661</v>
      </c>
      <c r="S31" s="18" t="n">
        <v>0.708333333333333</v>
      </c>
      <c r="T31" s="19" t="n">
        <f aca="false">AA31-(AA31*2%)</f>
        <v>3963.12</v>
      </c>
      <c r="U31" s="19" t="n">
        <f aca="false">AC31-(AC31*2%)</f>
        <v>634.0992</v>
      </c>
      <c r="V31" s="19" t="n">
        <f aca="false">AD31-(AD31*2%)</f>
        <v>0</v>
      </c>
      <c r="W31" s="19" t="n">
        <f aca="false">AE31-(AE31*2%)</f>
        <v>0</v>
      </c>
      <c r="X31" s="19" t="n">
        <f aca="false">AE31-(AE31*2%)</f>
        <v>0</v>
      </c>
      <c r="Y31" s="20" t="n">
        <f aca="false">R31</f>
        <v>44661</v>
      </c>
      <c r="Z31" s="21" t="n">
        <v>0.416666666666667</v>
      </c>
      <c r="AA31" s="22" t="n">
        <v>4044</v>
      </c>
      <c r="AB31" s="22" t="n">
        <v>100</v>
      </c>
      <c r="AC31" s="22" t="n">
        <v>647.04</v>
      </c>
      <c r="AD31" s="22" t="n">
        <v>0</v>
      </c>
      <c r="AE31" s="22" t="n">
        <v>0</v>
      </c>
      <c r="AF31" s="22" t="n">
        <f aca="false">(AA31+AC31+AD31+AE31+(AB31*1.16))</f>
        <v>4807.04</v>
      </c>
      <c r="AG31" s="15" t="s">
        <v>115</v>
      </c>
      <c r="AH31" s="15" t="s">
        <v>69</v>
      </c>
      <c r="AI31" s="15" t="s">
        <v>84</v>
      </c>
      <c r="AJ31" s="15" t="s">
        <v>181</v>
      </c>
      <c r="AK31" s="15"/>
      <c r="AL31" s="15" t="s">
        <v>109</v>
      </c>
      <c r="AM31" s="22" t="n">
        <f aca="false">AA31-T31</f>
        <v>80.8800000000001</v>
      </c>
      <c r="AN31" s="23" t="n">
        <f aca="false">M31-Y31</f>
        <v>15</v>
      </c>
      <c r="AO31" s="15" t="s">
        <v>110</v>
      </c>
      <c r="AP31" s="24" t="n">
        <v>0.08425</v>
      </c>
      <c r="AQ31" s="24" t="s">
        <v>72</v>
      </c>
      <c r="AR31" s="24"/>
      <c r="AS31" s="12" t="s">
        <v>49</v>
      </c>
      <c r="AT31" s="22" t="s">
        <v>102</v>
      </c>
      <c r="AU31" s="22"/>
    </row>
    <row r="32" customFormat="false" ht="15" hidden="false" customHeight="true" outlineLevel="0" collapsed="false">
      <c r="A32" s="15" t="s">
        <v>73</v>
      </c>
      <c r="B32" s="15" t="s">
        <v>74</v>
      </c>
      <c r="C32" s="15" t="s">
        <v>75</v>
      </c>
      <c r="D32" s="15" t="s">
        <v>255</v>
      </c>
      <c r="E32" s="16" t="n">
        <v>19723</v>
      </c>
      <c r="F32" s="16" t="s">
        <v>256</v>
      </c>
      <c r="G32" s="15" t="s">
        <v>57</v>
      </c>
      <c r="H32" s="15" t="s">
        <v>257</v>
      </c>
      <c r="I32" s="15" t="s">
        <v>258</v>
      </c>
      <c r="J32" s="15" t="s">
        <v>259</v>
      </c>
      <c r="K32" s="15" t="s">
        <v>260</v>
      </c>
      <c r="L32" s="15" t="s">
        <v>197</v>
      </c>
      <c r="M32" s="17" t="n">
        <v>44648</v>
      </c>
      <c r="N32" s="18" t="n">
        <v>0.333333333333333</v>
      </c>
      <c r="O32" s="15" t="s">
        <v>261</v>
      </c>
      <c r="P32" s="17" t="n">
        <v>44648</v>
      </c>
      <c r="Q32" s="18" t="n">
        <v>0.75</v>
      </c>
      <c r="R32" s="17" t="n">
        <v>44635</v>
      </c>
      <c r="S32" s="18" t="n">
        <v>0.541666666666667</v>
      </c>
      <c r="T32" s="19" t="n">
        <f aca="false">AA32</f>
        <v>8230</v>
      </c>
      <c r="U32" s="19" t="n">
        <f aca="false">AC32</f>
        <v>330</v>
      </c>
      <c r="V32" s="19" t="n">
        <f aca="false">AD32</f>
        <v>647</v>
      </c>
      <c r="W32" s="19" t="n">
        <f aca="false">AE32</f>
        <v>0</v>
      </c>
      <c r="X32" s="19" t="n">
        <f aca="false">AF32</f>
        <v>9323</v>
      </c>
      <c r="Y32" s="20" t="n">
        <f aca="false">R32</f>
        <v>44635</v>
      </c>
      <c r="Z32" s="21" t="n">
        <v>0.5</v>
      </c>
      <c r="AA32" s="22" t="n">
        <v>8230</v>
      </c>
      <c r="AB32" s="22" t="n">
        <v>100</v>
      </c>
      <c r="AC32" s="22" t="n">
        <v>330</v>
      </c>
      <c r="AD32" s="22" t="n">
        <v>647</v>
      </c>
      <c r="AE32" s="22" t="n">
        <v>0</v>
      </c>
      <c r="AF32" s="22" t="n">
        <f aca="false">(AA32+AC32+AD32+AE32+(AB32*1.16))</f>
        <v>9323</v>
      </c>
      <c r="AG32" s="15" t="s">
        <v>215</v>
      </c>
      <c r="AH32" s="15" t="s">
        <v>69</v>
      </c>
      <c r="AI32" s="15" t="s">
        <v>84</v>
      </c>
      <c r="AJ32" s="15" t="s">
        <v>181</v>
      </c>
      <c r="AK32" s="15"/>
      <c r="AL32" s="15" t="s">
        <v>109</v>
      </c>
      <c r="AM32" s="22" t="n">
        <f aca="false">AA32-T32</f>
        <v>0</v>
      </c>
      <c r="AN32" s="23" t="n">
        <f aca="false">M32-Y32</f>
        <v>13</v>
      </c>
      <c r="AO32" s="15" t="s">
        <v>71</v>
      </c>
      <c r="AP32" s="24" t="n">
        <v>0.142434</v>
      </c>
      <c r="AQ32" s="24" t="s">
        <v>72</v>
      </c>
      <c r="AR32" s="24" t="str">
        <f aca="false">CONCATENATE(L32,AS32,O32)</f>
        <v>GDL/PBC</v>
      </c>
      <c r="AS32" s="12" t="s">
        <v>49</v>
      </c>
      <c r="AT32" s="22"/>
      <c r="AU32" s="22"/>
    </row>
    <row r="33" customFormat="false" ht="15" hidden="false" customHeight="true" outlineLevel="0" collapsed="false">
      <c r="A33" s="15" t="s">
        <v>73</v>
      </c>
      <c r="B33" s="15" t="s">
        <v>74</v>
      </c>
      <c r="C33" s="15" t="s">
        <v>75</v>
      </c>
      <c r="D33" s="15" t="s">
        <v>122</v>
      </c>
      <c r="E33" s="16" t="n">
        <v>19729</v>
      </c>
      <c r="F33" s="16" t="s">
        <v>262</v>
      </c>
      <c r="G33" s="15" t="s">
        <v>57</v>
      </c>
      <c r="H33" s="15" t="s">
        <v>58</v>
      </c>
      <c r="I33" s="15" t="s">
        <v>59</v>
      </c>
      <c r="J33" s="15" t="s">
        <v>263</v>
      </c>
      <c r="K33" s="15" t="s">
        <v>260</v>
      </c>
      <c r="L33" s="15" t="s">
        <v>62</v>
      </c>
      <c r="M33" s="17" t="n">
        <v>44650</v>
      </c>
      <c r="N33" s="15" t="s">
        <v>264</v>
      </c>
      <c r="O33" s="15" t="s">
        <v>197</v>
      </c>
      <c r="P33" s="17" t="n">
        <v>44650</v>
      </c>
      <c r="Q33" s="15" t="s">
        <v>265</v>
      </c>
      <c r="R33" s="17" t="n">
        <v>44635</v>
      </c>
      <c r="S33" s="18" t="n">
        <v>0.541666666666667</v>
      </c>
      <c r="T33" s="19" t="n">
        <f aca="false">AA33</f>
        <v>4935</v>
      </c>
      <c r="U33" s="19" t="n">
        <f aca="false">AC33</f>
        <v>789.6</v>
      </c>
      <c r="V33" s="19" t="n">
        <f aca="false">AD33</f>
        <v>0</v>
      </c>
      <c r="W33" s="19" t="n">
        <f aca="false">AE33</f>
        <v>0</v>
      </c>
      <c r="X33" s="19" t="n">
        <f aca="false">AF33</f>
        <v>5840.6</v>
      </c>
      <c r="Y33" s="20" t="n">
        <f aca="false">R33</f>
        <v>44635</v>
      </c>
      <c r="Z33" s="21" t="n">
        <v>0.5</v>
      </c>
      <c r="AA33" s="22" t="n">
        <v>4935</v>
      </c>
      <c r="AB33" s="22" t="n">
        <v>100</v>
      </c>
      <c r="AC33" s="22" t="n">
        <v>789.6</v>
      </c>
      <c r="AD33" s="22" t="n">
        <v>0</v>
      </c>
      <c r="AE33" s="22" t="n">
        <v>0</v>
      </c>
      <c r="AF33" s="22" t="n">
        <f aca="false">(AA33+AC33+AD33+AE33+(AB33*1.16))</f>
        <v>5840.6</v>
      </c>
      <c r="AG33" s="15" t="s">
        <v>215</v>
      </c>
      <c r="AH33" s="15" t="s">
        <v>69</v>
      </c>
      <c r="AI33" s="15" t="s">
        <v>84</v>
      </c>
      <c r="AJ33" s="15" t="s">
        <v>181</v>
      </c>
      <c r="AK33" s="15"/>
      <c r="AL33" s="15" t="s">
        <v>109</v>
      </c>
      <c r="AM33" s="22" t="n">
        <f aca="false">AA33-T33</f>
        <v>0</v>
      </c>
      <c r="AN33" s="23" t="n">
        <f aca="false">M33-Y33</f>
        <v>15</v>
      </c>
      <c r="AO33" s="15" t="s">
        <v>110</v>
      </c>
      <c r="AP33" s="24" t="n">
        <v>0.09393</v>
      </c>
      <c r="AQ33" s="24" t="s">
        <v>72</v>
      </c>
      <c r="AR33" s="24" t="str">
        <f aca="false">CONCATENATE(L33,AS33,O33)</f>
        <v>MEX/GDL</v>
      </c>
      <c r="AS33" s="12" t="s">
        <v>49</v>
      </c>
      <c r="AT33" s="22"/>
      <c r="AU33" s="22"/>
    </row>
    <row r="34" customFormat="false" ht="15" hidden="false" customHeight="true" outlineLevel="0" collapsed="false">
      <c r="A34" s="15" t="s">
        <v>52</v>
      </c>
      <c r="B34" s="15" t="s">
        <v>53</v>
      </c>
      <c r="C34" s="15" t="s">
        <v>54</v>
      </c>
      <c r="D34" s="15" t="s">
        <v>266</v>
      </c>
      <c r="E34" s="16" t="n">
        <v>9549423108</v>
      </c>
      <c r="F34" s="16" t="s">
        <v>267</v>
      </c>
      <c r="G34" s="25" t="s">
        <v>86</v>
      </c>
      <c r="H34" s="15" t="s">
        <v>87</v>
      </c>
      <c r="I34" s="15" t="s">
        <v>268</v>
      </c>
      <c r="J34" s="15" t="s">
        <v>269</v>
      </c>
      <c r="K34" s="15" t="s">
        <v>270</v>
      </c>
      <c r="L34" s="15"/>
      <c r="M34" s="17" t="n">
        <v>44613</v>
      </c>
      <c r="N34" s="15"/>
      <c r="O34" s="15" t="s">
        <v>62</v>
      </c>
      <c r="P34" s="17" t="n">
        <v>44617</v>
      </c>
      <c r="Q34" s="15"/>
      <c r="R34" s="17" t="n">
        <v>44582</v>
      </c>
      <c r="S34" s="18" t="n">
        <v>0.708333333333333</v>
      </c>
      <c r="T34" s="19" t="n">
        <f aca="false">AA34-(AA34*2%)</f>
        <v>8204.56</v>
      </c>
      <c r="U34" s="19" t="n">
        <f aca="false">AC34-(AC34*2%)</f>
        <v>0</v>
      </c>
      <c r="V34" s="19" t="n">
        <f aca="false">AD34-(AD34*2%)</f>
        <v>0</v>
      </c>
      <c r="W34" s="19" t="n">
        <f aca="false">AE34-(AE34*2%)</f>
        <v>0</v>
      </c>
      <c r="X34" s="19" t="n">
        <f aca="false">AE34-(AE34*2%)</f>
        <v>0</v>
      </c>
      <c r="Y34" s="20" t="n">
        <f aca="false">R34</f>
        <v>44582</v>
      </c>
      <c r="Z34" s="21" t="n">
        <v>0.416666666666667</v>
      </c>
      <c r="AA34" s="22" t="n">
        <v>8372</v>
      </c>
      <c r="AB34" s="22" t="n">
        <v>100</v>
      </c>
      <c r="AC34" s="22" t="n">
        <v>0</v>
      </c>
      <c r="AD34" s="22" t="n">
        <v>0</v>
      </c>
      <c r="AE34" s="22" t="n">
        <v>0</v>
      </c>
      <c r="AF34" s="22" t="n">
        <f aca="false">(AA34+AC34+AD34+AE34+(AB34*1.16))</f>
        <v>8488</v>
      </c>
      <c r="AG34" s="15" t="s">
        <v>271</v>
      </c>
      <c r="AH34" s="15" t="s">
        <v>84</v>
      </c>
      <c r="AI34" s="15" t="s">
        <v>272</v>
      </c>
      <c r="AJ34" s="15" t="s">
        <v>181</v>
      </c>
      <c r="AK34" s="15"/>
      <c r="AL34" s="15" t="s">
        <v>109</v>
      </c>
      <c r="AM34" s="22" t="n">
        <f aca="false">AA34-T34</f>
        <v>167.440000000001</v>
      </c>
      <c r="AN34" s="23" t="n">
        <f aca="false">M34-Y34</f>
        <v>31</v>
      </c>
      <c r="AO34" s="15"/>
      <c r="AP34" s="24" t="n">
        <v>0.413717</v>
      </c>
      <c r="AQ34" s="24" t="s">
        <v>72</v>
      </c>
      <c r="AR34" s="24"/>
      <c r="AS34" s="12" t="s">
        <v>49</v>
      </c>
      <c r="AT34" s="22" t="s">
        <v>273</v>
      </c>
      <c r="AU34" s="22"/>
    </row>
    <row r="35" customFormat="false" ht="15" hidden="false" customHeight="true" outlineLevel="0" collapsed="false">
      <c r="A35" s="15" t="s">
        <v>73</v>
      </c>
      <c r="B35" s="15" t="s">
        <v>74</v>
      </c>
      <c r="C35" s="15" t="s">
        <v>75</v>
      </c>
      <c r="D35" s="15" t="s">
        <v>274</v>
      </c>
      <c r="E35" s="16" t="n">
        <v>19683</v>
      </c>
      <c r="F35" s="16" t="s">
        <v>275</v>
      </c>
      <c r="G35" s="25" t="s">
        <v>86</v>
      </c>
      <c r="H35" s="15" t="s">
        <v>87</v>
      </c>
      <c r="I35" s="15" t="s">
        <v>276</v>
      </c>
      <c r="J35" s="15" t="s">
        <v>277</v>
      </c>
      <c r="K35" s="15" t="s">
        <v>278</v>
      </c>
      <c r="L35" s="15"/>
      <c r="M35" s="17" t="n">
        <v>44569</v>
      </c>
      <c r="N35" s="15"/>
      <c r="O35" s="15" t="s">
        <v>197</v>
      </c>
      <c r="P35" s="17" t="n">
        <v>44572</v>
      </c>
      <c r="Q35" s="15"/>
      <c r="R35" s="17" t="n">
        <f aca="false">M35-15</f>
        <v>44554</v>
      </c>
      <c r="S35" s="18" t="n">
        <v>0.541666666666667</v>
      </c>
      <c r="T35" s="19" t="n">
        <f aca="false">AA35</f>
        <v>1726</v>
      </c>
      <c r="U35" s="19" t="n">
        <f aca="false">AC35</f>
        <v>277</v>
      </c>
      <c r="V35" s="19" t="n">
        <f aca="false">AD35</f>
        <v>0</v>
      </c>
      <c r="W35" s="19" t="n">
        <f aca="false">AE35</f>
        <v>0</v>
      </c>
      <c r="X35" s="19" t="n">
        <f aca="false">AF35</f>
        <v>2119</v>
      </c>
      <c r="Y35" s="20" t="n">
        <f aca="false">R35</f>
        <v>44554</v>
      </c>
      <c r="Z35" s="21" t="n">
        <v>0.5</v>
      </c>
      <c r="AA35" s="22" t="n">
        <v>1726</v>
      </c>
      <c r="AB35" s="22" t="n">
        <v>100</v>
      </c>
      <c r="AC35" s="22" t="n">
        <v>277</v>
      </c>
      <c r="AD35" s="22" t="n">
        <v>0</v>
      </c>
      <c r="AE35" s="22" t="n">
        <v>0</v>
      </c>
      <c r="AF35" s="22" t="n">
        <f aca="false">(AA35+AC35+AD35+AE35+(AB35*1.16))</f>
        <v>2119</v>
      </c>
      <c r="AG35" s="15" t="s">
        <v>279</v>
      </c>
      <c r="AH35" s="15" t="s">
        <v>280</v>
      </c>
      <c r="AI35" s="15" t="s">
        <v>84</v>
      </c>
      <c r="AJ35" s="15" t="s">
        <v>181</v>
      </c>
      <c r="AK35" s="15"/>
      <c r="AL35" s="15" t="s">
        <v>109</v>
      </c>
      <c r="AM35" s="22" t="n">
        <f aca="false">AA35-T35</f>
        <v>0</v>
      </c>
      <c r="AN35" s="23" t="n">
        <f aca="false">M35-Y35</f>
        <v>15</v>
      </c>
      <c r="AO35" s="15" t="s">
        <v>71</v>
      </c>
      <c r="AP35" s="24" t="n">
        <v>0.036891</v>
      </c>
      <c r="AQ35" s="24" t="s">
        <v>72</v>
      </c>
      <c r="AR35" s="24"/>
      <c r="AS35" s="12" t="s">
        <v>49</v>
      </c>
      <c r="AT35" s="22" t="s">
        <v>281</v>
      </c>
      <c r="AU35" s="22"/>
    </row>
    <row r="36" customFormat="false" ht="15" hidden="false" customHeight="true" outlineLevel="0" collapsed="false">
      <c r="A36" s="15" t="s">
        <v>73</v>
      </c>
      <c r="B36" s="15" t="s">
        <v>74</v>
      </c>
      <c r="C36" s="15" t="s">
        <v>75</v>
      </c>
      <c r="D36" s="15" t="s">
        <v>282</v>
      </c>
      <c r="E36" s="16" t="n">
        <v>20420</v>
      </c>
      <c r="F36" s="16" t="s">
        <v>283</v>
      </c>
      <c r="G36" s="15" t="s">
        <v>57</v>
      </c>
      <c r="H36" s="15" t="s">
        <v>284</v>
      </c>
      <c r="I36" s="15" t="s">
        <v>285</v>
      </c>
      <c r="J36" s="15" t="s">
        <v>286</v>
      </c>
      <c r="K36" s="15" t="s">
        <v>287</v>
      </c>
      <c r="L36" s="15" t="s">
        <v>62</v>
      </c>
      <c r="M36" s="17" t="n">
        <v>44586</v>
      </c>
      <c r="N36" s="18" t="n">
        <v>0.333333333333333</v>
      </c>
      <c r="O36" s="15" t="s">
        <v>197</v>
      </c>
      <c r="P36" s="17" t="n">
        <v>44586</v>
      </c>
      <c r="Q36" s="18" t="n">
        <v>0.75</v>
      </c>
      <c r="R36" s="17" t="n">
        <f aca="false">M36-15</f>
        <v>44571</v>
      </c>
      <c r="S36" s="18" t="n">
        <v>0.541666666666667</v>
      </c>
      <c r="T36" s="19" t="n">
        <f aca="false">AA36</f>
        <v>1146</v>
      </c>
      <c r="U36" s="19" t="n">
        <f aca="false">AC36</f>
        <v>183.36</v>
      </c>
      <c r="V36" s="19" t="n">
        <f aca="false">AD36</f>
        <v>0</v>
      </c>
      <c r="W36" s="19" t="n">
        <f aca="false">AE36</f>
        <v>0</v>
      </c>
      <c r="X36" s="19" t="n">
        <f aca="false">AF36</f>
        <v>1445.36</v>
      </c>
      <c r="Y36" s="20" t="n">
        <f aca="false">R36</f>
        <v>44571</v>
      </c>
      <c r="Z36" s="21" t="n">
        <v>0.5</v>
      </c>
      <c r="AA36" s="22" t="n">
        <v>1146</v>
      </c>
      <c r="AB36" s="22" t="n">
        <v>100</v>
      </c>
      <c r="AC36" s="22" t="n">
        <v>183.36</v>
      </c>
      <c r="AD36" s="22" t="n">
        <v>0</v>
      </c>
      <c r="AE36" s="22" t="n">
        <v>0</v>
      </c>
      <c r="AF36" s="22" t="n">
        <f aca="false">(AA36+AC36+AD36+AE36+(AB36*1.16))</f>
        <v>1445.36</v>
      </c>
      <c r="AG36" s="15" t="s">
        <v>288</v>
      </c>
      <c r="AH36" s="15" t="s">
        <v>69</v>
      </c>
      <c r="AI36" s="15" t="s">
        <v>84</v>
      </c>
      <c r="AJ36" s="15" t="s">
        <v>181</v>
      </c>
      <c r="AK36" s="15"/>
      <c r="AL36" s="15" t="s">
        <v>109</v>
      </c>
      <c r="AM36" s="22" t="n">
        <f aca="false">AA36-T36</f>
        <v>0</v>
      </c>
      <c r="AN36" s="23" t="n">
        <f aca="false">M36-Y36</f>
        <v>15</v>
      </c>
      <c r="AO36" s="15" t="s">
        <v>110</v>
      </c>
      <c r="AP36" s="24" t="n">
        <v>0.020357</v>
      </c>
      <c r="AQ36" s="24" t="s">
        <v>183</v>
      </c>
      <c r="AR36" s="24" t="str">
        <f aca="false">CONCATENATE(L36,AS36,O36)</f>
        <v>MEX/GDL</v>
      </c>
      <c r="AS36" s="12" t="s">
        <v>49</v>
      </c>
      <c r="AT36" s="22"/>
      <c r="AU36" s="22"/>
    </row>
    <row r="37" customFormat="false" ht="15" hidden="false" customHeight="true" outlineLevel="0" collapsed="false">
      <c r="A37" s="15" t="s">
        <v>73</v>
      </c>
      <c r="B37" s="15" t="s">
        <v>74</v>
      </c>
      <c r="C37" s="15" t="s">
        <v>75</v>
      </c>
      <c r="D37" s="15" t="s">
        <v>289</v>
      </c>
      <c r="E37" s="16" t="n">
        <v>6976866847</v>
      </c>
      <c r="F37" s="16" t="s">
        <v>283</v>
      </c>
      <c r="G37" s="15" t="s">
        <v>57</v>
      </c>
      <c r="H37" s="15" t="s">
        <v>284</v>
      </c>
      <c r="I37" s="15" t="s">
        <v>285</v>
      </c>
      <c r="J37" s="15" t="s">
        <v>290</v>
      </c>
      <c r="K37" s="15" t="s">
        <v>287</v>
      </c>
      <c r="L37" s="15" t="s">
        <v>62</v>
      </c>
      <c r="M37" s="17" t="n">
        <v>44586</v>
      </c>
      <c r="N37" s="18" t="n">
        <v>0.333333333333333</v>
      </c>
      <c r="O37" s="15" t="s">
        <v>197</v>
      </c>
      <c r="P37" s="17" t="n">
        <v>44586</v>
      </c>
      <c r="Q37" s="18" t="n">
        <v>0.75</v>
      </c>
      <c r="R37" s="17" t="n">
        <f aca="false">M37-15</f>
        <v>44571</v>
      </c>
      <c r="S37" s="18" t="n">
        <v>0.708333333333333</v>
      </c>
      <c r="T37" s="19" t="n">
        <f aca="false">AA37-(AA37*2%)</f>
        <v>1127</v>
      </c>
      <c r="U37" s="19" t="n">
        <f aca="false">AC37-(AC37*2%)</f>
        <v>180.32</v>
      </c>
      <c r="V37" s="19" t="n">
        <f aca="false">AD37-(AD37*2%)</f>
        <v>0</v>
      </c>
      <c r="W37" s="19" t="n">
        <f aca="false">AE37-(AE37*2%)</f>
        <v>0</v>
      </c>
      <c r="X37" s="19" t="n">
        <f aca="false">AE37-(AE37*2%)</f>
        <v>0</v>
      </c>
      <c r="Y37" s="20" t="n">
        <f aca="false">R37</f>
        <v>44571</v>
      </c>
      <c r="Z37" s="21" t="n">
        <v>0.416666666666667</v>
      </c>
      <c r="AA37" s="22" t="n">
        <v>1150</v>
      </c>
      <c r="AB37" s="22" t="n">
        <v>100</v>
      </c>
      <c r="AC37" s="22" t="n">
        <v>184</v>
      </c>
      <c r="AD37" s="22" t="n">
        <v>0</v>
      </c>
      <c r="AE37" s="22" t="n">
        <v>0</v>
      </c>
      <c r="AF37" s="22" t="n">
        <f aca="false">(AA37+AC37+AD37+AE37+(AB37*1.16))</f>
        <v>1450</v>
      </c>
      <c r="AG37" s="15" t="s">
        <v>291</v>
      </c>
      <c r="AH37" s="15" t="s">
        <v>69</v>
      </c>
      <c r="AI37" s="15" t="s">
        <v>84</v>
      </c>
      <c r="AJ37" s="15" t="s">
        <v>181</v>
      </c>
      <c r="AK37" s="15"/>
      <c r="AL37" s="15" t="s">
        <v>109</v>
      </c>
      <c r="AM37" s="22" t="n">
        <f aca="false">AA37-T37</f>
        <v>23</v>
      </c>
      <c r="AN37" s="23" t="n">
        <f aca="false">M37-Y37</f>
        <v>15</v>
      </c>
      <c r="AO37" s="15" t="s">
        <v>71</v>
      </c>
      <c r="AP37" s="24" t="n">
        <v>0.075276</v>
      </c>
      <c r="AQ37" s="24" t="s">
        <v>183</v>
      </c>
      <c r="AR37" s="24" t="str">
        <f aca="false">CONCATENATE(L37,AS37,O37)</f>
        <v>MEX/GDL</v>
      </c>
      <c r="AS37" s="12" t="s">
        <v>49</v>
      </c>
      <c r="AT37" s="22"/>
      <c r="AU37" s="22"/>
    </row>
    <row r="38" customFormat="false" ht="15" hidden="false" customHeight="true" outlineLevel="0" collapsed="false">
      <c r="A38" s="15" t="s">
        <v>73</v>
      </c>
      <c r="B38" s="15" t="s">
        <v>74</v>
      </c>
      <c r="C38" s="15" t="s">
        <v>75</v>
      </c>
      <c r="D38" s="15" t="s">
        <v>192</v>
      </c>
      <c r="E38" s="16" t="n">
        <v>18743</v>
      </c>
      <c r="F38" s="16" t="s">
        <v>292</v>
      </c>
      <c r="G38" s="25" t="s">
        <v>86</v>
      </c>
      <c r="H38" s="15" t="s">
        <v>87</v>
      </c>
      <c r="I38" s="15" t="s">
        <v>195</v>
      </c>
      <c r="J38" s="15" t="s">
        <v>293</v>
      </c>
      <c r="K38" s="15" t="s">
        <v>126</v>
      </c>
      <c r="L38" s="15"/>
      <c r="M38" s="17" t="n">
        <v>44655</v>
      </c>
      <c r="N38" s="15"/>
      <c r="O38" s="15" t="s">
        <v>197</v>
      </c>
      <c r="P38" s="17" t="n">
        <v>44660</v>
      </c>
      <c r="Q38" s="15"/>
      <c r="R38" s="17" t="n">
        <f aca="false">M38-15</f>
        <v>44640</v>
      </c>
      <c r="S38" s="18" t="n">
        <v>0.666666666666667</v>
      </c>
      <c r="T38" s="19" t="n">
        <f aca="false">AA38-(AA38*2%)</f>
        <v>4740.26</v>
      </c>
      <c r="U38" s="19" t="n">
        <f aca="false">AC38-(AC38*2%)</f>
        <v>758.52</v>
      </c>
      <c r="V38" s="19" t="n">
        <f aca="false">AD38-(AD38*2%)</f>
        <v>938.84</v>
      </c>
      <c r="W38" s="19" t="n">
        <f aca="false">AE38-(AE38*2%)</f>
        <v>0</v>
      </c>
      <c r="X38" s="19" t="n">
        <f aca="false">AE38-(AE38*2%)</f>
        <v>0</v>
      </c>
      <c r="Y38" s="20" t="n">
        <f aca="false">R38</f>
        <v>44640</v>
      </c>
      <c r="Z38" s="21" t="n">
        <v>0.416666666666667</v>
      </c>
      <c r="AA38" s="22" t="n">
        <v>4837</v>
      </c>
      <c r="AB38" s="22" t="n">
        <v>100</v>
      </c>
      <c r="AC38" s="22" t="n">
        <v>774</v>
      </c>
      <c r="AD38" s="22" t="n">
        <v>958</v>
      </c>
      <c r="AE38" s="22" t="n">
        <v>0</v>
      </c>
      <c r="AF38" s="22" t="n">
        <f aca="false">(AA38+AC38+AD38+AE38+(AB38*1.16))</f>
        <v>6685</v>
      </c>
      <c r="AG38" s="15" t="s">
        <v>294</v>
      </c>
      <c r="AH38" s="15" t="s">
        <v>69</v>
      </c>
      <c r="AI38" s="15" t="s">
        <v>295</v>
      </c>
      <c r="AJ38" s="15" t="s">
        <v>181</v>
      </c>
      <c r="AK38" s="15"/>
      <c r="AL38" s="15" t="s">
        <v>109</v>
      </c>
      <c r="AM38" s="22" t="n">
        <f aca="false">AA38-T38</f>
        <v>96.7399999999998</v>
      </c>
      <c r="AN38" s="23" t="n">
        <f aca="false">M38-Y38</f>
        <v>15</v>
      </c>
      <c r="AO38" s="15" t="s">
        <v>110</v>
      </c>
      <c r="AP38" s="24" t="n">
        <v>0.08425</v>
      </c>
      <c r="AQ38" s="24" t="s">
        <v>72</v>
      </c>
      <c r="AR38" s="24"/>
      <c r="AS38" s="12" t="s">
        <v>49</v>
      </c>
      <c r="AT38" s="22" t="s">
        <v>154</v>
      </c>
      <c r="AU38" s="22"/>
    </row>
    <row r="39" customFormat="false" ht="15" hidden="false" customHeight="true" outlineLevel="0" collapsed="false">
      <c r="A39" s="15" t="s">
        <v>73</v>
      </c>
      <c r="B39" s="15" t="s">
        <v>74</v>
      </c>
      <c r="C39" s="15" t="s">
        <v>75</v>
      </c>
      <c r="D39" s="15" t="s">
        <v>296</v>
      </c>
      <c r="E39" s="16" t="n">
        <v>18534</v>
      </c>
      <c r="F39" s="16" t="s">
        <v>297</v>
      </c>
      <c r="G39" s="25" t="s">
        <v>86</v>
      </c>
      <c r="H39" s="15" t="s">
        <v>87</v>
      </c>
      <c r="I39" s="15" t="s">
        <v>224</v>
      </c>
      <c r="J39" s="15" t="s">
        <v>298</v>
      </c>
      <c r="K39" s="15" t="s">
        <v>299</v>
      </c>
      <c r="L39" s="15"/>
      <c r="M39" s="17" t="n">
        <v>44616</v>
      </c>
      <c r="N39" s="15"/>
      <c r="O39" s="15" t="s">
        <v>197</v>
      </c>
      <c r="P39" s="17" t="n">
        <v>44617</v>
      </c>
      <c r="Q39" s="15"/>
      <c r="R39" s="17" t="n">
        <v>44607</v>
      </c>
      <c r="S39" s="18" t="n">
        <v>0.75</v>
      </c>
      <c r="T39" s="19" t="n">
        <f aca="false">AA39-(AA39*2%)</f>
        <v>3856.3</v>
      </c>
      <c r="U39" s="19" t="n">
        <f aca="false">AC39-(AC39*2%)</f>
        <v>617.4</v>
      </c>
      <c r="V39" s="19" t="n">
        <f aca="false">AD39-(AD39*2%)</f>
        <v>1069.18</v>
      </c>
      <c r="W39" s="19" t="n">
        <f aca="false">AE39-(AE39*2%)</f>
        <v>0</v>
      </c>
      <c r="X39" s="19" t="n">
        <f aca="false">AE39-(AE39*2%)</f>
        <v>0</v>
      </c>
      <c r="Y39" s="20" t="n">
        <f aca="false">R39</f>
        <v>44607</v>
      </c>
      <c r="Z39" s="21" t="n">
        <v>0.416666666666667</v>
      </c>
      <c r="AA39" s="22" t="n">
        <v>3935</v>
      </c>
      <c r="AB39" s="22" t="n">
        <v>100</v>
      </c>
      <c r="AC39" s="22" t="n">
        <v>630</v>
      </c>
      <c r="AD39" s="22" t="n">
        <v>1091</v>
      </c>
      <c r="AE39" s="22" t="n">
        <v>0</v>
      </c>
      <c r="AF39" s="22" t="n">
        <f aca="false">(AA39+AC39+AD39+AE39+(AB39*1.16))</f>
        <v>5772</v>
      </c>
      <c r="AG39" s="15" t="s">
        <v>300</v>
      </c>
      <c r="AH39" s="15" t="s">
        <v>69</v>
      </c>
      <c r="AI39" s="15" t="s">
        <v>69</v>
      </c>
      <c r="AJ39" s="15"/>
      <c r="AK39" s="15"/>
      <c r="AL39" s="15" t="s">
        <v>109</v>
      </c>
      <c r="AM39" s="22" t="n">
        <f aca="false">AA39-T39</f>
        <v>78.6999999999998</v>
      </c>
      <c r="AN39" s="23" t="n">
        <f aca="false">M39-Y39</f>
        <v>9</v>
      </c>
      <c r="AO39" s="15"/>
      <c r="AP39" s="24" t="n">
        <v>0.208918</v>
      </c>
      <c r="AQ39" s="24" t="s">
        <v>72</v>
      </c>
      <c r="AR39" s="24"/>
      <c r="AS39" s="12" t="s">
        <v>49</v>
      </c>
      <c r="AT39" s="22" t="s">
        <v>227</v>
      </c>
      <c r="AU39" s="22"/>
    </row>
    <row r="40" customFormat="false" ht="15" hidden="false" customHeight="true" outlineLevel="0" collapsed="false">
      <c r="A40" s="15" t="s">
        <v>52</v>
      </c>
      <c r="B40" s="15" t="s">
        <v>53</v>
      </c>
      <c r="C40" s="15" t="s">
        <v>54</v>
      </c>
      <c r="D40" s="15" t="s">
        <v>296</v>
      </c>
      <c r="E40" s="16" t="n">
        <v>19838</v>
      </c>
      <c r="F40" s="16" t="s">
        <v>301</v>
      </c>
      <c r="G40" s="25" t="s">
        <v>86</v>
      </c>
      <c r="H40" s="15" t="s">
        <v>87</v>
      </c>
      <c r="I40" s="15" t="s">
        <v>302</v>
      </c>
      <c r="J40" s="15" t="s">
        <v>303</v>
      </c>
      <c r="K40" s="15" t="s">
        <v>226</v>
      </c>
      <c r="L40" s="17"/>
      <c r="M40" s="17" t="n">
        <v>44460</v>
      </c>
      <c r="N40" s="17"/>
      <c r="O40" s="15" t="s">
        <v>197</v>
      </c>
      <c r="P40" s="17" t="n">
        <v>44462</v>
      </c>
      <c r="Q40" s="17"/>
      <c r="R40" s="17" t="n">
        <f aca="false">M40-15</f>
        <v>44445</v>
      </c>
      <c r="S40" s="18" t="n">
        <v>0.541666666666667</v>
      </c>
      <c r="T40" s="19" t="n">
        <f aca="false">AA40</f>
        <v>1986</v>
      </c>
      <c r="U40" s="19" t="n">
        <f aca="false">AC40</f>
        <v>333.76</v>
      </c>
      <c r="V40" s="19" t="n">
        <f aca="false">AD40</f>
        <v>0</v>
      </c>
      <c r="W40" s="19" t="n">
        <f aca="false">AE40</f>
        <v>0</v>
      </c>
      <c r="X40" s="19" t="n">
        <f aca="false">AF40</f>
        <v>2435.76</v>
      </c>
      <c r="Y40" s="20" t="n">
        <f aca="false">R40</f>
        <v>44445</v>
      </c>
      <c r="Z40" s="21" t="n">
        <v>0.5</v>
      </c>
      <c r="AA40" s="22" t="n">
        <v>1986</v>
      </c>
      <c r="AB40" s="22" t="n">
        <v>100</v>
      </c>
      <c r="AC40" s="22" t="n">
        <f aca="false">(AA40+AB40)*0.16</f>
        <v>333.76</v>
      </c>
      <c r="AD40" s="22" t="n">
        <v>0</v>
      </c>
      <c r="AE40" s="22" t="n">
        <v>0</v>
      </c>
      <c r="AF40" s="22" t="n">
        <f aca="false">(AA40+AC40+AD40+AE40+(AB40*1.16))</f>
        <v>2435.76</v>
      </c>
      <c r="AG40" s="15" t="s">
        <v>304</v>
      </c>
      <c r="AH40" s="15" t="s">
        <v>69</v>
      </c>
      <c r="AI40" s="15" t="s">
        <v>84</v>
      </c>
      <c r="AJ40" s="15"/>
      <c r="AK40" s="15"/>
      <c r="AL40" s="15" t="s">
        <v>109</v>
      </c>
      <c r="AM40" s="22" t="n">
        <f aca="false">AA40-T40</f>
        <v>0</v>
      </c>
      <c r="AN40" s="23" t="n">
        <f aca="false">M40-Y40</f>
        <v>15</v>
      </c>
      <c r="AO40" s="22"/>
      <c r="AP40" s="24" t="n">
        <v>0.535814</v>
      </c>
      <c r="AQ40" s="24" t="s">
        <v>72</v>
      </c>
      <c r="AR40" s="24"/>
      <c r="AS40" s="12" t="s">
        <v>49</v>
      </c>
      <c r="AT40" s="22" t="s">
        <v>102</v>
      </c>
      <c r="AU40" s="22"/>
    </row>
    <row r="41" customFormat="false" ht="15" hidden="false" customHeight="true" outlineLevel="0" collapsed="false">
      <c r="A41" s="15" t="s">
        <v>73</v>
      </c>
      <c r="B41" s="15" t="s">
        <v>74</v>
      </c>
      <c r="C41" s="15" t="s">
        <v>75</v>
      </c>
      <c r="D41" s="15" t="s">
        <v>305</v>
      </c>
      <c r="E41" s="16" t="n">
        <v>19231</v>
      </c>
      <c r="F41" s="16" t="s">
        <v>306</v>
      </c>
      <c r="G41" s="15" t="s">
        <v>57</v>
      </c>
      <c r="H41" s="15" t="s">
        <v>58</v>
      </c>
      <c r="I41" s="15" t="s">
        <v>59</v>
      </c>
      <c r="J41" s="15" t="s">
        <v>307</v>
      </c>
      <c r="K41" s="15" t="s">
        <v>287</v>
      </c>
      <c r="L41" s="15" t="s">
        <v>62</v>
      </c>
      <c r="M41" s="17" t="n">
        <v>44615</v>
      </c>
      <c r="N41" s="15" t="s">
        <v>207</v>
      </c>
      <c r="O41" s="15" t="s">
        <v>197</v>
      </c>
      <c r="P41" s="17" t="n">
        <v>44618</v>
      </c>
      <c r="Q41" s="15" t="s">
        <v>208</v>
      </c>
      <c r="R41" s="17" t="n">
        <f aca="false">M41-15</f>
        <v>44600</v>
      </c>
      <c r="S41" s="26" t="n">
        <v>0.583333333333333</v>
      </c>
      <c r="T41" s="19" t="n">
        <f aca="false">AA41</f>
        <v>3404</v>
      </c>
      <c r="U41" s="19" t="n">
        <f aca="false">AC41</f>
        <v>545</v>
      </c>
      <c r="V41" s="19" t="n">
        <f aca="false">AD41</f>
        <v>1138</v>
      </c>
      <c r="W41" s="19" t="n">
        <f aca="false">AE41</f>
        <v>0</v>
      </c>
      <c r="X41" s="19" t="n">
        <f aca="false">AF41</f>
        <v>5203</v>
      </c>
      <c r="Y41" s="20" t="n">
        <f aca="false">R41</f>
        <v>44600</v>
      </c>
      <c r="Z41" s="21" t="n">
        <v>0.541666666666667</v>
      </c>
      <c r="AA41" s="22" t="n">
        <v>3404</v>
      </c>
      <c r="AB41" s="22" t="n">
        <v>100</v>
      </c>
      <c r="AC41" s="22" t="n">
        <v>545</v>
      </c>
      <c r="AD41" s="22" t="n">
        <v>1138</v>
      </c>
      <c r="AE41" s="22" t="n">
        <v>0</v>
      </c>
      <c r="AF41" s="22" t="n">
        <f aca="false">(AA41+AC41+AD41+AE41+(AB41*1.16))</f>
        <v>5203</v>
      </c>
      <c r="AG41" s="15" t="s">
        <v>300</v>
      </c>
      <c r="AH41" s="15" t="s">
        <v>69</v>
      </c>
      <c r="AI41" s="15" t="s">
        <v>69</v>
      </c>
      <c r="AJ41" s="15"/>
      <c r="AK41" s="15"/>
      <c r="AL41" s="15" t="s">
        <v>109</v>
      </c>
      <c r="AM41" s="22" t="n">
        <f aca="false">AA41-T41</f>
        <v>0</v>
      </c>
      <c r="AN41" s="23" t="n">
        <f aca="false">M41-Y41</f>
        <v>15</v>
      </c>
      <c r="AO41" s="15"/>
      <c r="AP41" s="24" t="n">
        <v>0.200735</v>
      </c>
      <c r="AQ41" s="24" t="s">
        <v>72</v>
      </c>
      <c r="AR41" s="24" t="str">
        <f aca="false">CONCATENATE(L41,AS41,O41)</f>
        <v>MEX/GDL</v>
      </c>
      <c r="AS41" s="12" t="s">
        <v>49</v>
      </c>
      <c r="AT41" s="22"/>
      <c r="AU41" s="22"/>
    </row>
    <row r="42" customFormat="false" ht="15" hidden="false" customHeight="true" outlineLevel="0" collapsed="false">
      <c r="A42" s="15" t="s">
        <v>52</v>
      </c>
      <c r="B42" s="15" t="s">
        <v>53</v>
      </c>
      <c r="C42" s="15" t="s">
        <v>54</v>
      </c>
      <c r="D42" s="15" t="s">
        <v>305</v>
      </c>
      <c r="E42" s="16" t="n">
        <v>19862</v>
      </c>
      <c r="F42" s="16" t="s">
        <v>308</v>
      </c>
      <c r="G42" s="25" t="s">
        <v>86</v>
      </c>
      <c r="H42" s="15" t="s">
        <v>87</v>
      </c>
      <c r="I42" s="15" t="s">
        <v>224</v>
      </c>
      <c r="J42" s="15" t="s">
        <v>309</v>
      </c>
      <c r="K42" s="15" t="s">
        <v>226</v>
      </c>
      <c r="L42" s="17"/>
      <c r="M42" s="17" t="n">
        <v>44462</v>
      </c>
      <c r="N42" s="17"/>
      <c r="O42" s="15" t="s">
        <v>197</v>
      </c>
      <c r="P42" s="17" t="n">
        <v>44463</v>
      </c>
      <c r="Q42" s="17"/>
      <c r="R42" s="17" t="n">
        <f aca="false">M42-15</f>
        <v>44447</v>
      </c>
      <c r="S42" s="18" t="n">
        <v>0.541666666666667</v>
      </c>
      <c r="T42" s="19" t="n">
        <f aca="false">AA42</f>
        <v>1063</v>
      </c>
      <c r="U42" s="19" t="n">
        <f aca="false">AC42</f>
        <v>170.08</v>
      </c>
      <c r="V42" s="19" t="n">
        <f aca="false">AD42</f>
        <v>0</v>
      </c>
      <c r="W42" s="19" t="n">
        <f aca="false">AE42</f>
        <v>0</v>
      </c>
      <c r="X42" s="19" t="n">
        <f aca="false">AF42</f>
        <v>1233.08</v>
      </c>
      <c r="Y42" s="20" t="n">
        <f aca="false">R42</f>
        <v>44447</v>
      </c>
      <c r="Z42" s="21" t="n">
        <v>0.5</v>
      </c>
      <c r="AA42" s="22" t="n">
        <v>1063</v>
      </c>
      <c r="AB42" s="22"/>
      <c r="AC42" s="22" t="n">
        <f aca="false">(AA42+AB42)*0.16</f>
        <v>170.08</v>
      </c>
      <c r="AD42" s="22" t="n">
        <v>0</v>
      </c>
      <c r="AE42" s="22" t="n">
        <v>0</v>
      </c>
      <c r="AF42" s="22" t="n">
        <f aca="false">(AA42+AC42+AD42+AE42+(AB42*1.16))</f>
        <v>1233.08</v>
      </c>
      <c r="AG42" s="15" t="s">
        <v>66</v>
      </c>
      <c r="AH42" s="15" t="s">
        <v>69</v>
      </c>
      <c r="AI42" s="15" t="s">
        <v>84</v>
      </c>
      <c r="AJ42" s="15" t="s">
        <v>116</v>
      </c>
      <c r="AK42" s="15" t="s">
        <v>295</v>
      </c>
      <c r="AL42" s="15" t="s">
        <v>109</v>
      </c>
      <c r="AM42" s="22" t="n">
        <f aca="false">AA42-T42</f>
        <v>0</v>
      </c>
      <c r="AN42" s="23" t="n">
        <f aca="false">M42-Y42</f>
        <v>15</v>
      </c>
      <c r="AO42" s="22"/>
      <c r="AP42" s="24" t="n">
        <v>0.413717</v>
      </c>
      <c r="AQ42" s="24" t="s">
        <v>72</v>
      </c>
      <c r="AR42" s="24"/>
      <c r="AS42" s="12" t="s">
        <v>49</v>
      </c>
      <c r="AT42" s="22" t="s">
        <v>227</v>
      </c>
      <c r="AU42" s="22"/>
    </row>
    <row r="43" customFormat="false" ht="15" hidden="false" customHeight="true" outlineLevel="0" collapsed="false">
      <c r="A43" s="15" t="s">
        <v>73</v>
      </c>
      <c r="B43" s="15" t="s">
        <v>74</v>
      </c>
      <c r="C43" s="15" t="s">
        <v>75</v>
      </c>
      <c r="D43" s="15" t="s">
        <v>310</v>
      </c>
      <c r="E43" s="16" t="n">
        <v>19087</v>
      </c>
      <c r="F43" s="16" t="s">
        <v>311</v>
      </c>
      <c r="G43" s="25" t="s">
        <v>86</v>
      </c>
      <c r="H43" s="15" t="s">
        <v>87</v>
      </c>
      <c r="I43" s="15" t="s">
        <v>312</v>
      </c>
      <c r="J43" s="15" t="s">
        <v>313</v>
      </c>
      <c r="K43" s="15" t="s">
        <v>314</v>
      </c>
      <c r="L43" s="15"/>
      <c r="M43" s="17" t="n">
        <v>44657</v>
      </c>
      <c r="N43" s="15"/>
      <c r="O43" s="15" t="s">
        <v>197</v>
      </c>
      <c r="P43" s="17" t="n">
        <v>44659</v>
      </c>
      <c r="Q43" s="15"/>
      <c r="R43" s="17" t="n">
        <v>44609</v>
      </c>
      <c r="S43" s="18" t="n">
        <v>0.708333333333333</v>
      </c>
      <c r="T43" s="19" t="n">
        <f aca="false">AA43-(AA43*2%)</f>
        <v>569.6838</v>
      </c>
      <c r="U43" s="19" t="n">
        <f aca="false">AC43-(AC43*2%)</f>
        <v>91.1498</v>
      </c>
      <c r="V43" s="19" t="n">
        <f aca="false">AD43-(AD43*2%)</f>
        <v>0</v>
      </c>
      <c r="W43" s="19" t="n">
        <f aca="false">AE43-(AE43*2%)</f>
        <v>0</v>
      </c>
      <c r="X43" s="19" t="n">
        <f aca="false">AE43-(AE43*2%)</f>
        <v>0</v>
      </c>
      <c r="Y43" s="20" t="n">
        <f aca="false">R43</f>
        <v>44609</v>
      </c>
      <c r="Z43" s="21" t="n">
        <v>0.416666666666667</v>
      </c>
      <c r="AA43" s="22" t="n">
        <v>581.31</v>
      </c>
      <c r="AB43" s="22" t="n">
        <v>100</v>
      </c>
      <c r="AC43" s="22" t="n">
        <v>93.01</v>
      </c>
      <c r="AD43" s="22" t="n">
        <v>0</v>
      </c>
      <c r="AE43" s="22" t="n">
        <v>0</v>
      </c>
      <c r="AF43" s="22" t="n">
        <f aca="false">(AA43+AC43+AD43+AE43+(AB43*1.16))</f>
        <v>790.32</v>
      </c>
      <c r="AG43" s="15" t="s">
        <v>246</v>
      </c>
      <c r="AH43" s="15" t="s">
        <v>116</v>
      </c>
      <c r="AI43" s="15" t="s">
        <v>68</v>
      </c>
      <c r="AJ43" s="15" t="s">
        <v>116</v>
      </c>
      <c r="AK43" s="15" t="s">
        <v>295</v>
      </c>
      <c r="AL43" s="15" t="s">
        <v>70</v>
      </c>
      <c r="AM43" s="22" t="n">
        <f aca="false">AA43-T43</f>
        <v>11.6262</v>
      </c>
      <c r="AN43" s="23" t="n">
        <f aca="false">M43-Y43</f>
        <v>48</v>
      </c>
      <c r="AO43" s="15"/>
      <c r="AP43" s="24" t="n">
        <v>0.096621</v>
      </c>
      <c r="AQ43" s="24" t="s">
        <v>72</v>
      </c>
      <c r="AR43" s="24"/>
      <c r="AS43" s="12" t="s">
        <v>49</v>
      </c>
      <c r="AT43" s="22" t="s">
        <v>154</v>
      </c>
      <c r="AU43" s="22"/>
    </row>
    <row r="44" customFormat="false" ht="15" hidden="false" customHeight="true" outlineLevel="0" collapsed="false">
      <c r="A44" s="15" t="s">
        <v>73</v>
      </c>
      <c r="B44" s="15" t="s">
        <v>74</v>
      </c>
      <c r="C44" s="15" t="s">
        <v>75</v>
      </c>
      <c r="D44" s="15" t="s">
        <v>315</v>
      </c>
      <c r="E44" s="16" t="n">
        <v>9540126481</v>
      </c>
      <c r="F44" s="16" t="s">
        <v>316</v>
      </c>
      <c r="G44" s="15" t="s">
        <v>57</v>
      </c>
      <c r="H44" s="15" t="s">
        <v>58</v>
      </c>
      <c r="I44" s="15" t="s">
        <v>59</v>
      </c>
      <c r="J44" s="15" t="s">
        <v>317</v>
      </c>
      <c r="K44" s="15" t="s">
        <v>318</v>
      </c>
      <c r="L44" s="15" t="s">
        <v>62</v>
      </c>
      <c r="M44" s="17" t="n">
        <v>44676</v>
      </c>
      <c r="N44" s="15" t="s">
        <v>319</v>
      </c>
      <c r="O44" s="15" t="s">
        <v>64</v>
      </c>
      <c r="P44" s="17" t="n">
        <v>44681</v>
      </c>
      <c r="Q44" s="15" t="s">
        <v>320</v>
      </c>
      <c r="R44" s="17" t="n">
        <v>44615</v>
      </c>
      <c r="S44" s="18" t="n">
        <v>0.791666666666667</v>
      </c>
      <c r="T44" s="19" t="n">
        <f aca="false">AA44-(AA44*2%)</f>
        <v>1185.8</v>
      </c>
      <c r="U44" s="19" t="n">
        <f aca="false">AC44-(AC44*2%)</f>
        <v>189.728</v>
      </c>
      <c r="V44" s="19" t="n">
        <f aca="false">AD44-(AD44*2%)</f>
        <v>0</v>
      </c>
      <c r="W44" s="19" t="n">
        <f aca="false">AE44-(AE44*2%)</f>
        <v>0</v>
      </c>
      <c r="X44" s="19" t="n">
        <f aca="false">AE44-(AE44*2%)</f>
        <v>0</v>
      </c>
      <c r="Y44" s="20" t="n">
        <f aca="false">R44</f>
        <v>44615</v>
      </c>
      <c r="Z44" s="21" t="n">
        <v>0.416666666666667</v>
      </c>
      <c r="AA44" s="22" t="n">
        <v>1210</v>
      </c>
      <c r="AB44" s="22" t="n">
        <v>100</v>
      </c>
      <c r="AC44" s="22" t="n">
        <v>193.6</v>
      </c>
      <c r="AD44" s="22" t="n">
        <v>0</v>
      </c>
      <c r="AE44" s="22" t="n">
        <v>0</v>
      </c>
      <c r="AF44" s="22" t="n">
        <f aca="false">(AA44+AC44+AD44+AE44+(AB44*1.16))</f>
        <v>1519.6</v>
      </c>
      <c r="AG44" s="15" t="s">
        <v>115</v>
      </c>
      <c r="AH44" s="15" t="s">
        <v>69</v>
      </c>
      <c r="AI44" s="15" t="s">
        <v>84</v>
      </c>
      <c r="AJ44" s="15" t="s">
        <v>116</v>
      </c>
      <c r="AK44" s="15" t="s">
        <v>295</v>
      </c>
      <c r="AL44" s="15" t="s">
        <v>109</v>
      </c>
      <c r="AM44" s="22" t="n">
        <f aca="false">AA44-T44</f>
        <v>24.2</v>
      </c>
      <c r="AN44" s="23" t="n">
        <f aca="false">M44-Y44</f>
        <v>61</v>
      </c>
      <c r="AO44" s="15" t="s">
        <v>142</v>
      </c>
      <c r="AP44" s="24" t="n">
        <v>0.74686</v>
      </c>
      <c r="AQ44" s="24" t="s">
        <v>72</v>
      </c>
      <c r="AR44" s="24" t="str">
        <f aca="false">CONCATENATE(L44,AS44,O44)</f>
        <v>MEX/MTY</v>
      </c>
      <c r="AS44" s="12" t="s">
        <v>49</v>
      </c>
      <c r="AT44" s="22"/>
      <c r="AU44" s="22"/>
    </row>
    <row r="45" customFormat="false" ht="15" hidden="false" customHeight="true" outlineLevel="0" collapsed="false">
      <c r="A45" s="15" t="s">
        <v>73</v>
      </c>
      <c r="B45" s="15" t="s">
        <v>74</v>
      </c>
      <c r="C45" s="15" t="s">
        <v>75</v>
      </c>
      <c r="D45" s="15" t="s">
        <v>143</v>
      </c>
      <c r="E45" s="16" t="n">
        <v>9549232063</v>
      </c>
      <c r="F45" s="16" t="s">
        <v>321</v>
      </c>
      <c r="G45" s="25" t="s">
        <v>86</v>
      </c>
      <c r="H45" s="15" t="s">
        <v>87</v>
      </c>
      <c r="I45" s="15" t="s">
        <v>113</v>
      </c>
      <c r="J45" s="15" t="s">
        <v>322</v>
      </c>
      <c r="K45" s="15" t="s">
        <v>318</v>
      </c>
      <c r="L45" s="15"/>
      <c r="M45" s="17" t="n">
        <v>44676</v>
      </c>
      <c r="N45" s="15"/>
      <c r="O45" s="15" t="s">
        <v>64</v>
      </c>
      <c r="P45" s="17" t="n">
        <v>44681</v>
      </c>
      <c r="Q45" s="15"/>
      <c r="R45" s="17" t="n">
        <v>44658</v>
      </c>
      <c r="S45" s="26" t="n">
        <v>0.583333333333333</v>
      </c>
      <c r="T45" s="19" t="n">
        <f aca="false">AA45</f>
        <v>4950</v>
      </c>
      <c r="U45" s="19" t="n">
        <f aca="false">AC45</f>
        <v>792</v>
      </c>
      <c r="V45" s="19" t="n">
        <f aca="false">AD45</f>
        <v>0</v>
      </c>
      <c r="W45" s="19" t="n">
        <f aca="false">AE45</f>
        <v>0</v>
      </c>
      <c r="X45" s="19" t="n">
        <f aca="false">AF45</f>
        <v>5742</v>
      </c>
      <c r="Y45" s="20" t="n">
        <f aca="false">R45</f>
        <v>44658</v>
      </c>
      <c r="Z45" s="21" t="n">
        <v>0.541666666666667</v>
      </c>
      <c r="AA45" s="22" t="n">
        <v>4950</v>
      </c>
      <c r="AB45" s="22"/>
      <c r="AC45" s="22" t="n">
        <v>792</v>
      </c>
      <c r="AD45" s="22" t="n">
        <v>0</v>
      </c>
      <c r="AE45" s="22" t="n">
        <v>0</v>
      </c>
      <c r="AF45" s="22" t="n">
        <f aca="false">(AA45+AC45+AD45+AE45+(AB45*1.16))</f>
        <v>5742</v>
      </c>
      <c r="AG45" s="15" t="s">
        <v>115</v>
      </c>
      <c r="AH45" s="15" t="s">
        <v>69</v>
      </c>
      <c r="AI45" s="15" t="s">
        <v>84</v>
      </c>
      <c r="AJ45" s="15" t="s">
        <v>116</v>
      </c>
      <c r="AK45" s="15" t="s">
        <v>295</v>
      </c>
      <c r="AL45" s="15" t="s">
        <v>109</v>
      </c>
      <c r="AM45" s="22" t="n">
        <f aca="false">AA45-T45</f>
        <v>0</v>
      </c>
      <c r="AN45" s="23" t="n">
        <f aca="false">M45-Y45</f>
        <v>18</v>
      </c>
      <c r="AO45" s="15" t="s">
        <v>71</v>
      </c>
      <c r="AP45" s="24" t="n">
        <v>0.535814</v>
      </c>
      <c r="AQ45" s="24" t="s">
        <v>72</v>
      </c>
      <c r="AR45" s="24"/>
      <c r="AS45" s="12" t="s">
        <v>49</v>
      </c>
      <c r="AT45" s="22" t="s">
        <v>93</v>
      </c>
      <c r="AU45" s="22"/>
    </row>
    <row r="46" customFormat="false" ht="15" hidden="false" customHeight="true" outlineLevel="0" collapsed="false">
      <c r="A46" s="15" t="s">
        <v>52</v>
      </c>
      <c r="B46" s="15" t="s">
        <v>53</v>
      </c>
      <c r="C46" s="15" t="s">
        <v>54</v>
      </c>
      <c r="D46" s="15" t="s">
        <v>323</v>
      </c>
      <c r="E46" s="16" t="n">
        <v>9549763894</v>
      </c>
      <c r="F46" s="16" t="s">
        <v>324</v>
      </c>
      <c r="G46" s="15" t="s">
        <v>57</v>
      </c>
      <c r="H46" s="15" t="s">
        <v>58</v>
      </c>
      <c r="I46" s="15" t="s">
        <v>59</v>
      </c>
      <c r="J46" s="15" t="s">
        <v>325</v>
      </c>
      <c r="K46" s="15" t="s">
        <v>318</v>
      </c>
      <c r="L46" s="15" t="s">
        <v>64</v>
      </c>
      <c r="M46" s="17" t="n">
        <v>44692</v>
      </c>
      <c r="N46" s="15" t="s">
        <v>326</v>
      </c>
      <c r="O46" s="15" t="s">
        <v>62</v>
      </c>
      <c r="P46" s="17" t="n">
        <v>44692</v>
      </c>
      <c r="Q46" s="15" t="s">
        <v>327</v>
      </c>
      <c r="R46" s="17" t="n">
        <v>44672</v>
      </c>
      <c r="S46" s="18" t="n">
        <v>0.708333333333333</v>
      </c>
      <c r="T46" s="19" t="n">
        <f aca="false">AA46-(AA46*2%)</f>
        <v>3688.72</v>
      </c>
      <c r="U46" s="19" t="n">
        <f aca="false">AC46-(AC46*2%)</f>
        <v>590.94</v>
      </c>
      <c r="V46" s="19" t="n">
        <f aca="false">AD46-(AD46*2%)</f>
        <v>1228.92</v>
      </c>
      <c r="W46" s="19" t="n">
        <f aca="false">AE46-(AE46*2%)</f>
        <v>0</v>
      </c>
      <c r="X46" s="19" t="n">
        <f aca="false">AE46-(AE46*2%)</f>
        <v>0</v>
      </c>
      <c r="Y46" s="20" t="n">
        <f aca="false">R46</f>
        <v>44672</v>
      </c>
      <c r="Z46" s="21" t="n">
        <v>0.416666666666667</v>
      </c>
      <c r="AA46" s="22" t="n">
        <v>3764</v>
      </c>
      <c r="AB46" s="22" t="n">
        <v>100</v>
      </c>
      <c r="AC46" s="22" t="n">
        <v>603</v>
      </c>
      <c r="AD46" s="22" t="n">
        <v>1254</v>
      </c>
      <c r="AE46" s="22" t="n">
        <v>0</v>
      </c>
      <c r="AF46" s="22" t="n">
        <f aca="false">(AA46+AC46+AD46+AE46+(AB46*1.16))</f>
        <v>5737</v>
      </c>
      <c r="AG46" s="15" t="s">
        <v>115</v>
      </c>
      <c r="AH46" s="15" t="s">
        <v>69</v>
      </c>
      <c r="AI46" s="15" t="s">
        <v>84</v>
      </c>
      <c r="AJ46" s="15" t="s">
        <v>116</v>
      </c>
      <c r="AK46" s="15" t="s">
        <v>295</v>
      </c>
      <c r="AL46" s="15" t="s">
        <v>109</v>
      </c>
      <c r="AM46" s="22" t="n">
        <f aca="false">AA46-T46</f>
        <v>75.2800000000002</v>
      </c>
      <c r="AN46" s="23" t="n">
        <f aca="false">M46-Y46</f>
        <v>20</v>
      </c>
      <c r="AO46" s="15"/>
      <c r="AP46" s="24" t="n">
        <v>0.208918</v>
      </c>
      <c r="AQ46" s="24" t="s">
        <v>72</v>
      </c>
      <c r="AR46" s="24" t="str">
        <f aca="false">CONCATENATE(L46,AS46,O46)</f>
        <v>MTY/MEX</v>
      </c>
      <c r="AS46" s="12" t="s">
        <v>49</v>
      </c>
      <c r="AT46" s="22"/>
      <c r="AU46" s="22"/>
    </row>
    <row r="47" customFormat="false" ht="15" hidden="false" customHeight="true" outlineLevel="0" collapsed="false">
      <c r="A47" s="15" t="s">
        <v>73</v>
      </c>
      <c r="B47" s="15" t="s">
        <v>74</v>
      </c>
      <c r="C47" s="15" t="s">
        <v>75</v>
      </c>
      <c r="D47" s="15" t="s">
        <v>328</v>
      </c>
      <c r="E47" s="16" t="n">
        <v>18277</v>
      </c>
      <c r="F47" s="16" t="s">
        <v>329</v>
      </c>
      <c r="G47" s="25" t="s">
        <v>86</v>
      </c>
      <c r="H47" s="15" t="s">
        <v>87</v>
      </c>
      <c r="I47" s="15" t="s">
        <v>330</v>
      </c>
      <c r="J47" s="15" t="s">
        <v>331</v>
      </c>
      <c r="K47" s="15" t="s">
        <v>332</v>
      </c>
      <c r="L47" s="15"/>
      <c r="M47" s="17" t="n">
        <v>44571</v>
      </c>
      <c r="N47" s="15"/>
      <c r="O47" s="15" t="s">
        <v>333</v>
      </c>
      <c r="P47" s="17" t="n">
        <v>44574</v>
      </c>
      <c r="Q47" s="15"/>
      <c r="R47" s="17" t="n">
        <f aca="false">(M47-15)-1</f>
        <v>44555</v>
      </c>
      <c r="S47" s="18" t="n">
        <v>0.708333333333333</v>
      </c>
      <c r="T47" s="19" t="n">
        <f aca="false">AA47-(AA47*2%)</f>
        <v>2731.26</v>
      </c>
      <c r="U47" s="19" t="n">
        <f aca="false">AC47-(AC47*2%)</f>
        <v>437.0016</v>
      </c>
      <c r="V47" s="19" t="n">
        <f aca="false">AD47-(AD47*2%)</f>
        <v>0</v>
      </c>
      <c r="W47" s="19" t="n">
        <f aca="false">AE47-(AE47*2%)</f>
        <v>0</v>
      </c>
      <c r="X47" s="19" t="n">
        <f aca="false">AE47-(AE47*2%)</f>
        <v>0</v>
      </c>
      <c r="Y47" s="20" t="n">
        <f aca="false">R47</f>
        <v>44555</v>
      </c>
      <c r="Z47" s="21" t="n">
        <v>0.416666666666667</v>
      </c>
      <c r="AA47" s="22" t="n">
        <v>2787</v>
      </c>
      <c r="AB47" s="22" t="n">
        <v>100</v>
      </c>
      <c r="AC47" s="22" t="n">
        <v>445.92</v>
      </c>
      <c r="AD47" s="22" t="n">
        <v>0</v>
      </c>
      <c r="AE47" s="22" t="n">
        <v>0</v>
      </c>
      <c r="AF47" s="22" t="n">
        <f aca="false">(AA47+AC47+AD47+AE47+(AB47*1.16))</f>
        <v>3348.92</v>
      </c>
      <c r="AG47" s="15" t="s">
        <v>334</v>
      </c>
      <c r="AH47" s="15" t="s">
        <v>67</v>
      </c>
      <c r="AI47" s="15" t="s">
        <v>69</v>
      </c>
      <c r="AJ47" s="15" t="s">
        <v>116</v>
      </c>
      <c r="AK47" s="15" t="s">
        <v>295</v>
      </c>
      <c r="AL47" s="15" t="s">
        <v>109</v>
      </c>
      <c r="AM47" s="22" t="n">
        <f aca="false">AA47-T47</f>
        <v>55.7399999999998</v>
      </c>
      <c r="AN47" s="23" t="n">
        <f aca="false">M47-Y47</f>
        <v>16</v>
      </c>
      <c r="AO47" s="22"/>
      <c r="AP47" s="22"/>
      <c r="AQ47" s="24" t="s">
        <v>72</v>
      </c>
      <c r="AR47" s="24"/>
      <c r="AS47" s="12" t="s">
        <v>49</v>
      </c>
      <c r="AT47" s="22" t="s">
        <v>335</v>
      </c>
      <c r="AU47" s="22"/>
    </row>
    <row r="48" customFormat="false" ht="15" hidden="false" customHeight="true" outlineLevel="0" collapsed="false">
      <c r="A48" s="15" t="s">
        <v>52</v>
      </c>
      <c r="B48" s="15" t="s">
        <v>53</v>
      </c>
      <c r="C48" s="15" t="s">
        <v>54</v>
      </c>
      <c r="D48" s="15" t="s">
        <v>336</v>
      </c>
      <c r="E48" s="16" t="n">
        <v>20045</v>
      </c>
      <c r="F48" s="16" t="s">
        <v>337</v>
      </c>
      <c r="G48" s="25" t="s">
        <v>86</v>
      </c>
      <c r="H48" s="15" t="s">
        <v>87</v>
      </c>
      <c r="I48" s="15" t="s">
        <v>338</v>
      </c>
      <c r="J48" s="15" t="s">
        <v>339</v>
      </c>
      <c r="K48" s="15" t="s">
        <v>340</v>
      </c>
      <c r="L48" s="17"/>
      <c r="M48" s="17" t="n">
        <v>44487</v>
      </c>
      <c r="N48" s="17"/>
      <c r="O48" s="15" t="s">
        <v>62</v>
      </c>
      <c r="P48" s="17" t="n">
        <v>44489</v>
      </c>
      <c r="Q48" s="17"/>
      <c r="R48" s="17" t="n">
        <f aca="false">M48-15</f>
        <v>44472</v>
      </c>
      <c r="S48" s="18" t="n">
        <v>0.541666666666667</v>
      </c>
      <c r="T48" s="19" t="n">
        <f aca="false">AA48</f>
        <v>1421</v>
      </c>
      <c r="U48" s="19" t="n">
        <f aca="false">AC48</f>
        <v>228</v>
      </c>
      <c r="V48" s="19" t="n">
        <f aca="false">AD48</f>
        <v>633</v>
      </c>
      <c r="W48" s="19" t="n">
        <f aca="false">AE48</f>
        <v>0</v>
      </c>
      <c r="X48" s="19" t="n">
        <f aca="false">AF48</f>
        <v>2398</v>
      </c>
      <c r="Y48" s="20" t="n">
        <f aca="false">R48</f>
        <v>44472</v>
      </c>
      <c r="Z48" s="21" t="n">
        <v>0.5</v>
      </c>
      <c r="AA48" s="22" t="n">
        <v>1421</v>
      </c>
      <c r="AB48" s="22" t="n">
        <v>100</v>
      </c>
      <c r="AC48" s="22" t="n">
        <v>228</v>
      </c>
      <c r="AD48" s="22" t="n">
        <v>633</v>
      </c>
      <c r="AE48" s="22" t="n">
        <v>0</v>
      </c>
      <c r="AF48" s="22" t="n">
        <f aca="false">(AA48+AC48+AD48+AE48+(AB48*1.16))</f>
        <v>2398</v>
      </c>
      <c r="AG48" s="15" t="s">
        <v>341</v>
      </c>
      <c r="AH48" s="15" t="s">
        <v>342</v>
      </c>
      <c r="AI48" s="15" t="s">
        <v>84</v>
      </c>
      <c r="AJ48" s="15" t="s">
        <v>116</v>
      </c>
      <c r="AK48" s="15" t="s">
        <v>295</v>
      </c>
      <c r="AL48" s="15" t="s">
        <v>109</v>
      </c>
      <c r="AM48" s="22" t="n">
        <f aca="false">AA48-T48</f>
        <v>0</v>
      </c>
      <c r="AN48" s="23" t="n">
        <f aca="false">M48-Y48</f>
        <v>15</v>
      </c>
      <c r="AO48" s="15" t="s">
        <v>110</v>
      </c>
      <c r="AP48" s="24" t="n">
        <v>0.08425</v>
      </c>
      <c r="AQ48" s="24" t="s">
        <v>72</v>
      </c>
      <c r="AR48" s="24"/>
      <c r="AS48" s="12" t="s">
        <v>49</v>
      </c>
      <c r="AT48" s="22" t="s">
        <v>343</v>
      </c>
      <c r="AU48" s="22"/>
    </row>
    <row r="49" customFormat="false" ht="15" hidden="false" customHeight="true" outlineLevel="0" collapsed="false">
      <c r="A49" s="15" t="s">
        <v>73</v>
      </c>
      <c r="B49" s="15" t="s">
        <v>74</v>
      </c>
      <c r="C49" s="15" t="s">
        <v>75</v>
      </c>
      <c r="D49" s="15" t="s">
        <v>155</v>
      </c>
      <c r="E49" s="16" t="n">
        <v>18799</v>
      </c>
      <c r="F49" s="16" t="s">
        <v>344</v>
      </c>
      <c r="G49" s="25" t="s">
        <v>86</v>
      </c>
      <c r="H49" s="15" t="s">
        <v>87</v>
      </c>
      <c r="I49" s="15" t="s">
        <v>345</v>
      </c>
      <c r="J49" s="15" t="s">
        <v>346</v>
      </c>
      <c r="K49" s="15" t="s">
        <v>126</v>
      </c>
      <c r="L49" s="15"/>
      <c r="M49" s="17" t="n">
        <v>44683</v>
      </c>
      <c r="N49" s="15"/>
      <c r="O49" s="15" t="s">
        <v>261</v>
      </c>
      <c r="P49" s="17" t="n">
        <v>44687</v>
      </c>
      <c r="Q49" s="15"/>
      <c r="R49" s="17" t="n">
        <v>44564</v>
      </c>
      <c r="S49" s="18" t="n">
        <v>0.75</v>
      </c>
      <c r="T49" s="19" t="n">
        <f aca="false">AA49-(AA49*2%)</f>
        <v>1426.88</v>
      </c>
      <c r="U49" s="19" t="n">
        <f aca="false">AC49-(AC49*2%)</f>
        <v>228.3008</v>
      </c>
      <c r="V49" s="19" t="n">
        <f aca="false">AD49-(AD49*2%)</f>
        <v>0</v>
      </c>
      <c r="W49" s="19" t="n">
        <f aca="false">AE49-(AE49*2%)</f>
        <v>0</v>
      </c>
      <c r="X49" s="19" t="n">
        <f aca="false">AE49-(AE49*2%)</f>
        <v>0</v>
      </c>
      <c r="Y49" s="20" t="n">
        <f aca="false">R49</f>
        <v>44564</v>
      </c>
      <c r="Z49" s="21" t="n">
        <v>0.416666666666667</v>
      </c>
      <c r="AA49" s="22" t="n">
        <v>1456</v>
      </c>
      <c r="AB49" s="22" t="n">
        <v>100</v>
      </c>
      <c r="AC49" s="22" t="n">
        <v>232.96</v>
      </c>
      <c r="AD49" s="22" t="n">
        <v>0</v>
      </c>
      <c r="AE49" s="22" t="n">
        <v>0</v>
      </c>
      <c r="AF49" s="22" t="n">
        <f aca="false">(AA49+AC49+AD49+AE49+(AB49*1.16))</f>
        <v>1804.96</v>
      </c>
      <c r="AG49" s="15" t="s">
        <v>294</v>
      </c>
      <c r="AH49" s="15" t="s">
        <v>69</v>
      </c>
      <c r="AI49" s="15" t="s">
        <v>295</v>
      </c>
      <c r="AJ49" s="15" t="s">
        <v>116</v>
      </c>
      <c r="AK49" s="15" t="s">
        <v>295</v>
      </c>
      <c r="AL49" s="15" t="s">
        <v>109</v>
      </c>
      <c r="AM49" s="22" t="n">
        <f aca="false">AA49-T49</f>
        <v>29.1199999999999</v>
      </c>
      <c r="AN49" s="23" t="n">
        <f aca="false">M49-Y49</f>
        <v>119</v>
      </c>
      <c r="AO49" s="15"/>
      <c r="AP49" s="24" t="n">
        <v>0.036939</v>
      </c>
      <c r="AQ49" s="24" t="s">
        <v>72</v>
      </c>
      <c r="AR49" s="24"/>
      <c r="AS49" s="12" t="s">
        <v>49</v>
      </c>
      <c r="AT49" s="22" t="s">
        <v>102</v>
      </c>
      <c r="AU49" s="22"/>
    </row>
    <row r="50" customFormat="false" ht="15" hidden="false" customHeight="true" outlineLevel="0" collapsed="false">
      <c r="A50" s="15" t="s">
        <v>73</v>
      </c>
      <c r="B50" s="15" t="s">
        <v>74</v>
      </c>
      <c r="C50" s="15" t="s">
        <v>75</v>
      </c>
      <c r="D50" s="15" t="s">
        <v>347</v>
      </c>
      <c r="E50" s="16" t="n">
        <v>18867</v>
      </c>
      <c r="F50" s="16" t="s">
        <v>348</v>
      </c>
      <c r="G50" s="15" t="s">
        <v>57</v>
      </c>
      <c r="H50" s="15" t="s">
        <v>58</v>
      </c>
      <c r="I50" s="15" t="s">
        <v>59</v>
      </c>
      <c r="J50" s="15" t="s">
        <v>349</v>
      </c>
      <c r="K50" s="15" t="s">
        <v>126</v>
      </c>
      <c r="L50" s="15" t="s">
        <v>62</v>
      </c>
      <c r="M50" s="17" t="n">
        <v>44655</v>
      </c>
      <c r="N50" s="15" t="s">
        <v>350</v>
      </c>
      <c r="O50" s="15" t="s">
        <v>197</v>
      </c>
      <c r="P50" s="17" t="n">
        <v>44660</v>
      </c>
      <c r="Q50" s="15" t="s">
        <v>351</v>
      </c>
      <c r="R50" s="17" t="n">
        <v>44564</v>
      </c>
      <c r="S50" s="26" t="n">
        <v>0.583333333333333</v>
      </c>
      <c r="T50" s="19" t="n">
        <f aca="false">AA50</f>
        <v>3600</v>
      </c>
      <c r="U50" s="19" t="n">
        <f aca="false">AC50</f>
        <v>576</v>
      </c>
      <c r="V50" s="19" t="n">
        <f aca="false">AD50</f>
        <v>0</v>
      </c>
      <c r="W50" s="19" t="n">
        <f aca="false">AE50</f>
        <v>0</v>
      </c>
      <c r="X50" s="19" t="n">
        <f aca="false">AF50</f>
        <v>4292</v>
      </c>
      <c r="Y50" s="20" t="n">
        <f aca="false">R50</f>
        <v>44564</v>
      </c>
      <c r="Z50" s="21" t="n">
        <v>0.541666666666667</v>
      </c>
      <c r="AA50" s="22" t="n">
        <v>3600</v>
      </c>
      <c r="AB50" s="22" t="n">
        <v>100</v>
      </c>
      <c r="AC50" s="22" t="n">
        <v>576</v>
      </c>
      <c r="AD50" s="22" t="n">
        <v>0</v>
      </c>
      <c r="AE50" s="22" t="n">
        <v>0</v>
      </c>
      <c r="AF50" s="22" t="n">
        <f aca="false">(AA50+AC50+AD50+AE50+(AB50*1.16))</f>
        <v>4292</v>
      </c>
      <c r="AG50" s="15" t="s">
        <v>294</v>
      </c>
      <c r="AH50" s="15" t="s">
        <v>69</v>
      </c>
      <c r="AI50" s="15" t="s">
        <v>295</v>
      </c>
      <c r="AJ50" s="15" t="s">
        <v>116</v>
      </c>
      <c r="AK50" s="15" t="s">
        <v>295</v>
      </c>
      <c r="AL50" s="15" t="s">
        <v>109</v>
      </c>
      <c r="AM50" s="22" t="n">
        <f aca="false">AA50-T50</f>
        <v>0</v>
      </c>
      <c r="AN50" s="23" t="n">
        <f aca="false">M50-Y50</f>
        <v>91</v>
      </c>
      <c r="AO50" s="15"/>
      <c r="AP50" s="24" t="n">
        <v>0.020357</v>
      </c>
      <c r="AQ50" s="24" t="s">
        <v>72</v>
      </c>
      <c r="AR50" s="24" t="str">
        <f aca="false">CONCATENATE(L50,AS50,O50)</f>
        <v>MEX/GDL</v>
      </c>
      <c r="AS50" s="12" t="s">
        <v>49</v>
      </c>
      <c r="AT50" s="22"/>
      <c r="AU50" s="22"/>
    </row>
    <row r="51" customFormat="false" ht="15" hidden="false" customHeight="true" outlineLevel="0" collapsed="false">
      <c r="A51" s="15" t="s">
        <v>169</v>
      </c>
      <c r="B51" s="15" t="s">
        <v>170</v>
      </c>
      <c r="C51" s="15" t="s">
        <v>171</v>
      </c>
      <c r="D51" s="15" t="s">
        <v>352</v>
      </c>
      <c r="E51" s="16" t="n">
        <v>20374</v>
      </c>
      <c r="F51" s="16" t="s">
        <v>353</v>
      </c>
      <c r="G51" s="25" t="s">
        <v>86</v>
      </c>
      <c r="H51" s="15" t="s">
        <v>87</v>
      </c>
      <c r="I51" s="15" t="s">
        <v>354</v>
      </c>
      <c r="J51" s="15" t="s">
        <v>355</v>
      </c>
      <c r="K51" s="15" t="s">
        <v>356</v>
      </c>
      <c r="L51" s="15"/>
      <c r="M51" s="17" t="n">
        <v>44669</v>
      </c>
      <c r="N51" s="15"/>
      <c r="O51" s="15" t="s">
        <v>197</v>
      </c>
      <c r="P51" s="17" t="n">
        <v>44672</v>
      </c>
      <c r="Q51" s="15"/>
      <c r="R51" s="17" t="n">
        <v>44568</v>
      </c>
      <c r="S51" s="26" t="n">
        <v>0.583333333333333</v>
      </c>
      <c r="T51" s="19" t="n">
        <f aca="false">AA51</f>
        <v>881</v>
      </c>
      <c r="U51" s="19" t="n">
        <f aca="false">AC51</f>
        <v>140.96</v>
      </c>
      <c r="V51" s="19" t="n">
        <f aca="false">AD51</f>
        <v>0</v>
      </c>
      <c r="W51" s="19" t="n">
        <f aca="false">AE51</f>
        <v>0</v>
      </c>
      <c r="X51" s="19" t="n">
        <f aca="false">AF51</f>
        <v>1021.96</v>
      </c>
      <c r="Y51" s="20" t="n">
        <f aca="false">R51</f>
        <v>44568</v>
      </c>
      <c r="Z51" s="21" t="n">
        <v>0.541666666666667</v>
      </c>
      <c r="AA51" s="22" t="n">
        <v>881</v>
      </c>
      <c r="AB51" s="22"/>
      <c r="AC51" s="22" t="n">
        <v>140.96</v>
      </c>
      <c r="AD51" s="22" t="n">
        <v>0</v>
      </c>
      <c r="AE51" s="22" t="n">
        <v>0</v>
      </c>
      <c r="AF51" s="22" t="n">
        <f aca="false">(AA51+AC51+AD51+AE51+(AB51*1.16))</f>
        <v>1021.96</v>
      </c>
      <c r="AG51" s="15" t="s">
        <v>294</v>
      </c>
      <c r="AH51" s="15" t="s">
        <v>84</v>
      </c>
      <c r="AI51" s="15" t="s">
        <v>295</v>
      </c>
      <c r="AJ51" s="15" t="s">
        <v>116</v>
      </c>
      <c r="AK51" s="15" t="s">
        <v>295</v>
      </c>
      <c r="AL51" s="15" t="s">
        <v>109</v>
      </c>
      <c r="AM51" s="22" t="n">
        <f aca="false">AA51-T51</f>
        <v>0</v>
      </c>
      <c r="AN51" s="23" t="n">
        <f aca="false">M51-Y51</f>
        <v>101</v>
      </c>
      <c r="AO51" s="15"/>
      <c r="AP51" s="24" t="n">
        <v>0.151398</v>
      </c>
      <c r="AQ51" s="24" t="s">
        <v>72</v>
      </c>
      <c r="AR51" s="24"/>
      <c r="AS51" s="12" t="s">
        <v>49</v>
      </c>
      <c r="AT51" s="22" t="s">
        <v>357</v>
      </c>
      <c r="AU51" s="22"/>
    </row>
    <row r="52" customFormat="false" ht="15" hidden="false" customHeight="true" outlineLevel="0" collapsed="false">
      <c r="A52" s="15" t="s">
        <v>73</v>
      </c>
      <c r="B52" s="15" t="s">
        <v>74</v>
      </c>
      <c r="C52" s="15" t="s">
        <v>75</v>
      </c>
      <c r="D52" s="15" t="s">
        <v>358</v>
      </c>
      <c r="E52" s="16" t="n">
        <v>3591318036</v>
      </c>
      <c r="F52" s="16" t="s">
        <v>359</v>
      </c>
      <c r="G52" s="25" t="s">
        <v>86</v>
      </c>
      <c r="H52" s="15" t="s">
        <v>87</v>
      </c>
      <c r="I52" s="15" t="s">
        <v>360</v>
      </c>
      <c r="J52" s="15" t="s">
        <v>361</v>
      </c>
      <c r="K52" s="15" t="s">
        <v>362</v>
      </c>
      <c r="L52" s="15"/>
      <c r="M52" s="17" t="n">
        <v>44636</v>
      </c>
      <c r="N52" s="15"/>
      <c r="O52" s="15" t="s">
        <v>363</v>
      </c>
      <c r="P52" s="17" t="n">
        <v>44638</v>
      </c>
      <c r="Q52" s="15"/>
      <c r="R52" s="17" t="n">
        <v>44585</v>
      </c>
      <c r="S52" s="18" t="n">
        <v>0.708333333333333</v>
      </c>
      <c r="T52" s="19" t="n">
        <f aca="false">AA52-(AA52*2%)</f>
        <v>7760.62</v>
      </c>
      <c r="U52" s="19" t="n">
        <f aca="false">AC52-(AC52*2%)</f>
        <v>310.66</v>
      </c>
      <c r="V52" s="19" t="n">
        <f aca="false">AD52-(AD52*2%)</f>
        <v>2647.96</v>
      </c>
      <c r="W52" s="19" t="n">
        <f aca="false">AE52-(AE52*2%)</f>
        <v>0</v>
      </c>
      <c r="X52" s="19" t="n">
        <f aca="false">AE52-(AE52*2%)</f>
        <v>0</v>
      </c>
      <c r="Y52" s="20" t="n">
        <f aca="false">R52</f>
        <v>44585</v>
      </c>
      <c r="Z52" s="21" t="n">
        <v>0.416666666666667</v>
      </c>
      <c r="AA52" s="22" t="n">
        <v>7919</v>
      </c>
      <c r="AB52" s="22" t="n">
        <v>100</v>
      </c>
      <c r="AC52" s="22" t="n">
        <v>317</v>
      </c>
      <c r="AD52" s="22" t="n">
        <v>2702</v>
      </c>
      <c r="AE52" s="22" t="n">
        <v>0</v>
      </c>
      <c r="AF52" s="22" t="n">
        <f aca="false">(AA52+AC52+AD52+AE52+(AB52*1.16))</f>
        <v>11054</v>
      </c>
      <c r="AG52" s="15" t="s">
        <v>364</v>
      </c>
      <c r="AH52" s="15" t="s">
        <v>69</v>
      </c>
      <c r="AI52" s="15" t="s">
        <v>69</v>
      </c>
      <c r="AJ52" s="15" t="s">
        <v>116</v>
      </c>
      <c r="AK52" s="15" t="s">
        <v>295</v>
      </c>
      <c r="AL52" s="15" t="s">
        <v>109</v>
      </c>
      <c r="AM52" s="22" t="n">
        <f aca="false">AA52-T52</f>
        <v>158.38</v>
      </c>
      <c r="AN52" s="23" t="n">
        <f aca="false">M52-Y52</f>
        <v>51</v>
      </c>
      <c r="AO52" s="15"/>
      <c r="AP52" s="24" t="n">
        <v>0.09321</v>
      </c>
      <c r="AQ52" s="24" t="s">
        <v>72</v>
      </c>
      <c r="AR52" s="24"/>
      <c r="AS52" s="12" t="s">
        <v>49</v>
      </c>
      <c r="AT52" s="22" t="s">
        <v>102</v>
      </c>
      <c r="AU52" s="22"/>
    </row>
    <row r="53" customFormat="false" ht="15" hidden="false" customHeight="true" outlineLevel="0" collapsed="false">
      <c r="A53" s="15" t="s">
        <v>52</v>
      </c>
      <c r="B53" s="15" t="s">
        <v>53</v>
      </c>
      <c r="C53" s="15" t="s">
        <v>54</v>
      </c>
      <c r="D53" s="15" t="s">
        <v>365</v>
      </c>
      <c r="E53" s="16" t="n">
        <v>9549612571</v>
      </c>
      <c r="F53" s="16" t="s">
        <v>366</v>
      </c>
      <c r="G53" s="15" t="s">
        <v>239</v>
      </c>
      <c r="H53" s="15" t="s">
        <v>240</v>
      </c>
      <c r="I53" s="15" t="s">
        <v>241</v>
      </c>
      <c r="J53" s="15" t="s">
        <v>367</v>
      </c>
      <c r="K53" s="15" t="s">
        <v>233</v>
      </c>
      <c r="L53" s="15" t="s">
        <v>62</v>
      </c>
      <c r="M53" s="17" t="n">
        <v>44615</v>
      </c>
      <c r="N53" s="15" t="s">
        <v>243</v>
      </c>
      <c r="O53" s="15" t="str">
        <f aca="false">RIGHT(J53,3)</f>
        <v>MEX</v>
      </c>
      <c r="P53" s="17" t="n">
        <v>44615</v>
      </c>
      <c r="Q53" s="15" t="s">
        <v>244</v>
      </c>
      <c r="R53" s="17" t="n">
        <v>44607</v>
      </c>
      <c r="S53" s="26" t="n">
        <v>0.583333333333333</v>
      </c>
      <c r="T53" s="19" t="n">
        <f aca="false">AA53</f>
        <v>2164</v>
      </c>
      <c r="U53" s="19" t="n">
        <f aca="false">AC53</f>
        <v>346.24</v>
      </c>
      <c r="V53" s="19" t="n">
        <f aca="false">AD53</f>
        <v>0</v>
      </c>
      <c r="W53" s="19" t="n">
        <f aca="false">AE53</f>
        <v>0</v>
      </c>
      <c r="X53" s="19" t="n">
        <f aca="false">AF53</f>
        <v>2626.24</v>
      </c>
      <c r="Y53" s="20" t="n">
        <f aca="false">R53</f>
        <v>44607</v>
      </c>
      <c r="Z53" s="21" t="n">
        <v>0.541666666666667</v>
      </c>
      <c r="AA53" s="22" t="n">
        <v>2164</v>
      </c>
      <c r="AB53" s="22" t="n">
        <v>100</v>
      </c>
      <c r="AC53" s="22" t="n">
        <v>346.24</v>
      </c>
      <c r="AD53" s="22" t="n">
        <v>0</v>
      </c>
      <c r="AE53" s="22" t="n">
        <v>0</v>
      </c>
      <c r="AF53" s="22" t="n">
        <f aca="false">(AA53+AC53+AD53+AE53+(AB53*1.16))</f>
        <v>2626.24</v>
      </c>
      <c r="AG53" s="15" t="s">
        <v>235</v>
      </c>
      <c r="AH53" s="15" t="s">
        <v>116</v>
      </c>
      <c r="AI53" s="15" t="s">
        <v>84</v>
      </c>
      <c r="AJ53" s="15"/>
      <c r="AK53" s="15"/>
      <c r="AL53" s="15" t="s">
        <v>109</v>
      </c>
      <c r="AM53" s="22" t="n">
        <f aca="false">AA53-T53</f>
        <v>0</v>
      </c>
      <c r="AN53" s="23" t="n">
        <f aca="false">M53-Y53</f>
        <v>8</v>
      </c>
      <c r="AO53" s="15"/>
      <c r="AP53" s="24" t="n">
        <v>0.09393</v>
      </c>
      <c r="AQ53" s="24" t="s">
        <v>72</v>
      </c>
      <c r="AR53" s="24" t="str">
        <f aca="false">CONCATENATE(L53,AS53,O53)</f>
        <v>MEX/MEX</v>
      </c>
      <c r="AS53" s="12" t="s">
        <v>49</v>
      </c>
      <c r="AT53" s="22"/>
      <c r="AU53" s="22"/>
    </row>
    <row r="54" customFormat="false" ht="15" hidden="false" customHeight="true" outlineLevel="0" collapsed="false">
      <c r="A54" s="15" t="s">
        <v>73</v>
      </c>
      <c r="B54" s="15" t="s">
        <v>74</v>
      </c>
      <c r="C54" s="15" t="s">
        <v>75</v>
      </c>
      <c r="D54" s="15" t="s">
        <v>368</v>
      </c>
      <c r="E54" s="16" t="s">
        <v>369</v>
      </c>
      <c r="F54" s="16" t="s">
        <v>366</v>
      </c>
      <c r="G54" s="15" t="s">
        <v>239</v>
      </c>
      <c r="H54" s="15" t="s">
        <v>240</v>
      </c>
      <c r="I54" s="15" t="s">
        <v>248</v>
      </c>
      <c r="J54" s="15" t="s">
        <v>370</v>
      </c>
      <c r="K54" s="15" t="s">
        <v>233</v>
      </c>
      <c r="L54" s="15" t="s">
        <v>62</v>
      </c>
      <c r="M54" s="17" t="n">
        <v>44615</v>
      </c>
      <c r="N54" s="15" t="s">
        <v>243</v>
      </c>
      <c r="O54" s="15" t="str">
        <f aca="false">RIGHT(J54,3)</f>
        <v>MEX</v>
      </c>
      <c r="P54" s="17" t="n">
        <v>44615</v>
      </c>
      <c r="Q54" s="15" t="s">
        <v>244</v>
      </c>
      <c r="R54" s="17" t="n">
        <v>44607</v>
      </c>
      <c r="S54" s="27" t="n">
        <v>0.502777777777778</v>
      </c>
      <c r="T54" s="19" t="n">
        <f aca="false">AA54-(AA54*2%)</f>
        <v>569.6838</v>
      </c>
      <c r="U54" s="19" t="n">
        <f aca="false">AC54-(AC54*2%)</f>
        <v>91.1498</v>
      </c>
      <c r="V54" s="19" t="n">
        <f aca="false">AD54-(AD54*2%)</f>
        <v>0</v>
      </c>
      <c r="W54" s="19" t="n">
        <f aca="false">AE54-(AE54*2%)</f>
        <v>0</v>
      </c>
      <c r="X54" s="19" t="n">
        <f aca="false">AE54-(AE54*2%)</f>
        <v>0</v>
      </c>
      <c r="Y54" s="20" t="n">
        <f aca="false">R54</f>
        <v>44607</v>
      </c>
      <c r="Z54" s="21" t="n">
        <v>0.416666666666667</v>
      </c>
      <c r="AA54" s="22" t="n">
        <v>581.31</v>
      </c>
      <c r="AB54" s="22" t="n">
        <v>100</v>
      </c>
      <c r="AC54" s="22" t="n">
        <v>93.01</v>
      </c>
      <c r="AD54" s="22" t="n">
        <v>0</v>
      </c>
      <c r="AE54" s="22" t="n">
        <v>0</v>
      </c>
      <c r="AF54" s="22" t="n">
        <f aca="false">(AA54+AC54+AD54+AE54+(AB54*1.16))</f>
        <v>790.32</v>
      </c>
      <c r="AG54" s="15" t="s">
        <v>235</v>
      </c>
      <c r="AH54" s="15" t="s">
        <v>371</v>
      </c>
      <c r="AI54" s="15" t="s">
        <v>84</v>
      </c>
      <c r="AJ54" s="15"/>
      <c r="AK54" s="15"/>
      <c r="AL54" s="15" t="s">
        <v>70</v>
      </c>
      <c r="AM54" s="22" t="n">
        <f aca="false">AA54-T54</f>
        <v>11.6262</v>
      </c>
      <c r="AN54" s="23" t="n">
        <f aca="false">M54-Y54</f>
        <v>8</v>
      </c>
      <c r="AO54" s="15"/>
      <c r="AP54" s="24" t="n">
        <v>0.08425</v>
      </c>
      <c r="AQ54" s="24" t="s">
        <v>72</v>
      </c>
      <c r="AR54" s="24" t="str">
        <f aca="false">CONCATENATE(L54,AS54,O54)</f>
        <v>MEX/MEX</v>
      </c>
      <c r="AS54" s="12" t="s">
        <v>49</v>
      </c>
      <c r="AT54" s="22"/>
      <c r="AU54" s="22"/>
    </row>
    <row r="55" customFormat="false" ht="15" hidden="false" customHeight="true" outlineLevel="0" collapsed="false">
      <c r="A55" s="15" t="s">
        <v>73</v>
      </c>
      <c r="B55" s="15" t="s">
        <v>74</v>
      </c>
      <c r="C55" s="15" t="s">
        <v>75</v>
      </c>
      <c r="D55" s="15" t="s">
        <v>55</v>
      </c>
      <c r="E55" s="16" t="n">
        <v>18836</v>
      </c>
      <c r="F55" s="16" t="s">
        <v>372</v>
      </c>
      <c r="G55" s="15" t="s">
        <v>57</v>
      </c>
      <c r="H55" s="15" t="s">
        <v>58</v>
      </c>
      <c r="I55" s="15" t="s">
        <v>59</v>
      </c>
      <c r="J55" s="15" t="s">
        <v>373</v>
      </c>
      <c r="K55" s="15" t="s">
        <v>374</v>
      </c>
      <c r="L55" s="15" t="s">
        <v>375</v>
      </c>
      <c r="M55" s="17" t="n">
        <v>44589</v>
      </c>
      <c r="N55" s="15" t="s">
        <v>376</v>
      </c>
      <c r="O55" s="15" t="s">
        <v>62</v>
      </c>
      <c r="P55" s="17" t="n">
        <v>44589</v>
      </c>
      <c r="Q55" s="15" t="s">
        <v>377</v>
      </c>
      <c r="R55" s="17" t="n">
        <f aca="false">M55-15</f>
        <v>44574</v>
      </c>
      <c r="S55" s="18" t="n">
        <v>0.541666666666667</v>
      </c>
      <c r="T55" s="19" t="n">
        <f aca="false">AA55</f>
        <v>5925</v>
      </c>
      <c r="U55" s="19" t="n">
        <f aca="false">AC55</f>
        <v>948</v>
      </c>
      <c r="V55" s="19" t="n">
        <f aca="false">AD55</f>
        <v>1138</v>
      </c>
      <c r="W55" s="19" t="n">
        <f aca="false">AE55</f>
        <v>0</v>
      </c>
      <c r="X55" s="19" t="n">
        <f aca="false">AF55</f>
        <v>8127</v>
      </c>
      <c r="Y55" s="20" t="n">
        <f aca="false">R55</f>
        <v>44574</v>
      </c>
      <c r="Z55" s="21" t="n">
        <v>0.5</v>
      </c>
      <c r="AA55" s="22" t="n">
        <v>5925</v>
      </c>
      <c r="AB55" s="22" t="n">
        <v>100</v>
      </c>
      <c r="AC55" s="22" t="n">
        <v>948</v>
      </c>
      <c r="AD55" s="22" t="n">
        <v>1138</v>
      </c>
      <c r="AE55" s="22" t="n">
        <v>0</v>
      </c>
      <c r="AF55" s="22" t="n">
        <f aca="false">(AA55+AC55+AD55+AE55+(AB55*1.16))</f>
        <v>8127</v>
      </c>
      <c r="AG55" s="15" t="s">
        <v>378</v>
      </c>
      <c r="AH55" s="15" t="s">
        <v>69</v>
      </c>
      <c r="AI55" s="15" t="s">
        <v>84</v>
      </c>
      <c r="AJ55" s="15"/>
      <c r="AK55" s="15"/>
      <c r="AL55" s="15" t="s">
        <v>109</v>
      </c>
      <c r="AM55" s="22" t="n">
        <f aca="false">AA55-T55</f>
        <v>0</v>
      </c>
      <c r="AN55" s="23" t="n">
        <f aca="false">M55-Y55</f>
        <v>15</v>
      </c>
      <c r="AO55" s="15" t="s">
        <v>182</v>
      </c>
      <c r="AP55" s="24" t="n">
        <v>0.535814</v>
      </c>
      <c r="AQ55" s="24" t="s">
        <v>72</v>
      </c>
      <c r="AR55" s="24" t="str">
        <f aca="false">CONCATENATE(L55,AS55,O55)</f>
        <v>MXL/MEX</v>
      </c>
      <c r="AS55" s="12" t="s">
        <v>49</v>
      </c>
      <c r="AT55" s="22"/>
      <c r="AU55" s="22"/>
    </row>
    <row r="56" customFormat="false" ht="15" hidden="false" customHeight="true" outlineLevel="0" collapsed="false">
      <c r="A56" s="15" t="s">
        <v>73</v>
      </c>
      <c r="B56" s="15" t="s">
        <v>74</v>
      </c>
      <c r="C56" s="15" t="s">
        <v>75</v>
      </c>
      <c r="D56" s="15" t="s">
        <v>379</v>
      </c>
      <c r="E56" s="16" t="n">
        <v>18911</v>
      </c>
      <c r="F56" s="16" t="s">
        <v>380</v>
      </c>
      <c r="G56" s="25" t="s">
        <v>86</v>
      </c>
      <c r="H56" s="15" t="s">
        <v>87</v>
      </c>
      <c r="I56" s="15" t="s">
        <v>381</v>
      </c>
      <c r="J56" s="15" t="s">
        <v>382</v>
      </c>
      <c r="K56" s="15" t="s">
        <v>126</v>
      </c>
      <c r="L56" s="15"/>
      <c r="M56" s="17" t="n">
        <v>44629</v>
      </c>
      <c r="N56" s="15"/>
      <c r="O56" s="15" t="s">
        <v>152</v>
      </c>
      <c r="P56" s="17" t="n">
        <v>44631</v>
      </c>
      <c r="Q56" s="15"/>
      <c r="R56" s="17" t="n">
        <v>44564</v>
      </c>
      <c r="S56" s="18" t="n">
        <v>0.541666666666667</v>
      </c>
      <c r="T56" s="19" t="n">
        <f aca="false">AA56</f>
        <v>2884</v>
      </c>
      <c r="U56" s="19" t="n">
        <f aca="false">AC56</f>
        <v>461.44</v>
      </c>
      <c r="V56" s="19" t="n">
        <f aca="false">AD56</f>
        <v>0</v>
      </c>
      <c r="W56" s="19" t="n">
        <f aca="false">AE56</f>
        <v>0</v>
      </c>
      <c r="X56" s="19" t="n">
        <f aca="false">AF56</f>
        <v>3461.44</v>
      </c>
      <c r="Y56" s="20" t="n">
        <f aca="false">R56</f>
        <v>44564</v>
      </c>
      <c r="Z56" s="21" t="n">
        <v>0.5</v>
      </c>
      <c r="AA56" s="22" t="n">
        <v>2884</v>
      </c>
      <c r="AB56" s="22" t="n">
        <v>100</v>
      </c>
      <c r="AC56" s="22" t="n">
        <v>461.44</v>
      </c>
      <c r="AD56" s="22" t="n">
        <v>0</v>
      </c>
      <c r="AE56" s="22" t="n">
        <v>0</v>
      </c>
      <c r="AF56" s="22" t="n">
        <f aca="false">(AA56+AC56+AD56+AE56+(AB56*1.16))</f>
        <v>3461.44</v>
      </c>
      <c r="AG56" s="15" t="s">
        <v>294</v>
      </c>
      <c r="AH56" s="15" t="s">
        <v>69</v>
      </c>
      <c r="AI56" s="15" t="s">
        <v>295</v>
      </c>
      <c r="AJ56" s="15"/>
      <c r="AK56" s="15"/>
      <c r="AL56" s="15" t="s">
        <v>109</v>
      </c>
      <c r="AM56" s="22" t="n">
        <f aca="false">AA56-T56</f>
        <v>0</v>
      </c>
      <c r="AN56" s="23" t="n">
        <f aca="false">M56-Y56</f>
        <v>65</v>
      </c>
      <c r="AO56" s="15" t="s">
        <v>71</v>
      </c>
      <c r="AP56" s="24" t="n">
        <v>0.108921</v>
      </c>
      <c r="AQ56" s="24" t="s">
        <v>72</v>
      </c>
      <c r="AR56" s="24"/>
      <c r="AS56" s="12" t="s">
        <v>49</v>
      </c>
      <c r="AT56" s="22" t="s">
        <v>102</v>
      </c>
      <c r="AU56" s="22"/>
    </row>
    <row r="57" customFormat="false" ht="15" hidden="false" customHeight="true" outlineLevel="0" collapsed="false">
      <c r="A57" s="15" t="s">
        <v>73</v>
      </c>
      <c r="B57" s="15" t="s">
        <v>74</v>
      </c>
      <c r="C57" s="15" t="s">
        <v>75</v>
      </c>
      <c r="D57" s="15" t="s">
        <v>383</v>
      </c>
      <c r="E57" s="16" t="n">
        <v>3591243776</v>
      </c>
      <c r="F57" s="16" t="s">
        <v>384</v>
      </c>
      <c r="G57" s="25" t="s">
        <v>86</v>
      </c>
      <c r="H57" s="15" t="s">
        <v>87</v>
      </c>
      <c r="I57" s="15" t="s">
        <v>381</v>
      </c>
      <c r="J57" s="15" t="s">
        <v>382</v>
      </c>
      <c r="K57" s="15" t="s">
        <v>126</v>
      </c>
      <c r="L57" s="15"/>
      <c r="M57" s="17" t="n">
        <v>44629</v>
      </c>
      <c r="N57" s="15"/>
      <c r="O57" s="15" t="s">
        <v>152</v>
      </c>
      <c r="P57" s="17" t="n">
        <v>44631</v>
      </c>
      <c r="Q57" s="15"/>
      <c r="R57" s="17" t="n">
        <v>44564</v>
      </c>
      <c r="S57" s="26" t="n">
        <v>0.583333333333333</v>
      </c>
      <c r="T57" s="19" t="n">
        <f aca="false">AA57</f>
        <v>7119</v>
      </c>
      <c r="U57" s="19" t="n">
        <f aca="false">AC57</f>
        <v>1139</v>
      </c>
      <c r="V57" s="19" t="n">
        <f aca="false">AD57</f>
        <v>1138</v>
      </c>
      <c r="W57" s="19" t="n">
        <f aca="false">AE57</f>
        <v>0</v>
      </c>
      <c r="X57" s="19" t="n">
        <f aca="false">AF57</f>
        <v>9512</v>
      </c>
      <c r="Y57" s="20" t="n">
        <f aca="false">R57</f>
        <v>44564</v>
      </c>
      <c r="Z57" s="21" t="n">
        <v>0.541666666666667</v>
      </c>
      <c r="AA57" s="22" t="n">
        <v>7119</v>
      </c>
      <c r="AB57" s="22" t="n">
        <v>100</v>
      </c>
      <c r="AC57" s="22" t="n">
        <v>1139</v>
      </c>
      <c r="AD57" s="22" t="n">
        <v>1138</v>
      </c>
      <c r="AE57" s="22" t="n">
        <v>0</v>
      </c>
      <c r="AF57" s="22" t="n">
        <f aca="false">(AA57+AC57+AD57+AE57+(AB57*1.16))</f>
        <v>9512</v>
      </c>
      <c r="AG57" s="15" t="s">
        <v>294</v>
      </c>
      <c r="AH57" s="15" t="s">
        <v>69</v>
      </c>
      <c r="AI57" s="15" t="s">
        <v>295</v>
      </c>
      <c r="AJ57" s="15"/>
      <c r="AK57" s="15"/>
      <c r="AL57" s="15" t="s">
        <v>109</v>
      </c>
      <c r="AM57" s="22" t="n">
        <f aca="false">AA57-T57</f>
        <v>0</v>
      </c>
      <c r="AN57" s="23" t="n">
        <f aca="false">M57-Y57</f>
        <v>65</v>
      </c>
      <c r="AO57" s="15" t="s">
        <v>182</v>
      </c>
      <c r="AP57" s="24" t="n">
        <v>0.096621</v>
      </c>
      <c r="AQ57" s="24" t="s">
        <v>72</v>
      </c>
      <c r="AR57" s="24"/>
      <c r="AS57" s="12" t="s">
        <v>49</v>
      </c>
      <c r="AT57" s="22" t="s">
        <v>102</v>
      </c>
      <c r="AU57" s="22"/>
    </row>
    <row r="58" customFormat="false" ht="15" hidden="false" customHeight="true" outlineLevel="0" collapsed="false">
      <c r="A58" s="15" t="s">
        <v>73</v>
      </c>
      <c r="B58" s="15" t="s">
        <v>74</v>
      </c>
      <c r="C58" s="15" t="s">
        <v>75</v>
      </c>
      <c r="D58" s="15" t="s">
        <v>296</v>
      </c>
      <c r="E58" s="16" t="n">
        <v>19306</v>
      </c>
      <c r="F58" s="16" t="s">
        <v>385</v>
      </c>
      <c r="G58" s="15" t="s">
        <v>57</v>
      </c>
      <c r="H58" s="15" t="s">
        <v>58</v>
      </c>
      <c r="I58" s="15" t="s">
        <v>59</v>
      </c>
      <c r="J58" s="15" t="s">
        <v>386</v>
      </c>
      <c r="K58" s="15" t="s">
        <v>141</v>
      </c>
      <c r="L58" s="15" t="s">
        <v>62</v>
      </c>
      <c r="M58" s="17" t="n">
        <v>44641</v>
      </c>
      <c r="N58" s="15" t="s">
        <v>387</v>
      </c>
      <c r="O58" s="15" t="s">
        <v>90</v>
      </c>
      <c r="P58" s="17" t="n">
        <v>44646</v>
      </c>
      <c r="Q58" s="15" t="s">
        <v>388</v>
      </c>
      <c r="R58" s="17" t="n">
        <f aca="false">M58-15</f>
        <v>44626</v>
      </c>
      <c r="S58" s="18" t="n">
        <v>0.666666666666667</v>
      </c>
      <c r="T58" s="19" t="n">
        <f aca="false">AA58-(AA58*2%)</f>
        <v>4998</v>
      </c>
      <c r="U58" s="19" t="n">
        <f aca="false">AC58-(AC58*2%)</f>
        <v>799.68</v>
      </c>
      <c r="V58" s="19" t="n">
        <f aca="false">AD58-(AD58*2%)</f>
        <v>0</v>
      </c>
      <c r="W58" s="19" t="n">
        <f aca="false">AE58-(AE58*2%)</f>
        <v>0</v>
      </c>
      <c r="X58" s="19" t="n">
        <f aca="false">AE58-(AE58*2%)</f>
        <v>0</v>
      </c>
      <c r="Y58" s="20" t="n">
        <f aca="false">R58</f>
        <v>44626</v>
      </c>
      <c r="Z58" s="21" t="n">
        <v>0.416666666666667</v>
      </c>
      <c r="AA58" s="22" t="n">
        <v>5100</v>
      </c>
      <c r="AB58" s="22" t="n">
        <v>100</v>
      </c>
      <c r="AC58" s="22" t="n">
        <v>816</v>
      </c>
      <c r="AD58" s="22" t="n">
        <v>0</v>
      </c>
      <c r="AE58" s="22" t="n">
        <v>0</v>
      </c>
      <c r="AF58" s="22" t="n">
        <f aca="false">(AA58+AC58+AD58+AE58+(AB58*1.16))</f>
        <v>6032</v>
      </c>
      <c r="AG58" s="15" t="s">
        <v>115</v>
      </c>
      <c r="AH58" s="15" t="s">
        <v>69</v>
      </c>
      <c r="AI58" s="15" t="s">
        <v>84</v>
      </c>
      <c r="AJ58" s="15"/>
      <c r="AK58" s="15"/>
      <c r="AL58" s="15" t="s">
        <v>109</v>
      </c>
      <c r="AM58" s="22" t="n">
        <f aca="false">AA58-T58</f>
        <v>102</v>
      </c>
      <c r="AN58" s="23" t="n">
        <f aca="false">M58-Y58</f>
        <v>15</v>
      </c>
      <c r="AO58" s="15"/>
      <c r="AP58" s="24" t="n">
        <v>0.149347</v>
      </c>
      <c r="AQ58" s="24" t="s">
        <v>72</v>
      </c>
      <c r="AR58" s="24" t="str">
        <f aca="false">CONCATENATE(L58,AS58,O58)</f>
        <v>MEX/HMO</v>
      </c>
      <c r="AS58" s="12" t="s">
        <v>49</v>
      </c>
      <c r="AT58" s="22"/>
      <c r="AU58" s="22"/>
    </row>
    <row r="59" customFormat="false" ht="15" hidden="false" customHeight="true" outlineLevel="0" collapsed="false">
      <c r="A59" s="15" t="s">
        <v>73</v>
      </c>
      <c r="B59" s="15" t="s">
        <v>74</v>
      </c>
      <c r="C59" s="15" t="s">
        <v>75</v>
      </c>
      <c r="D59" s="15" t="s">
        <v>130</v>
      </c>
      <c r="E59" s="16" t="n">
        <v>3591566341</v>
      </c>
      <c r="F59" s="16" t="s">
        <v>389</v>
      </c>
      <c r="G59" s="15" t="s">
        <v>57</v>
      </c>
      <c r="H59" s="15" t="s">
        <v>58</v>
      </c>
      <c r="I59" s="15" t="s">
        <v>59</v>
      </c>
      <c r="J59" s="15" t="s">
        <v>390</v>
      </c>
      <c r="K59" s="15" t="s">
        <v>126</v>
      </c>
      <c r="L59" s="15" t="s">
        <v>62</v>
      </c>
      <c r="M59" s="17" t="n">
        <v>44635</v>
      </c>
      <c r="N59" s="15" t="s">
        <v>134</v>
      </c>
      <c r="O59" s="15" t="s">
        <v>135</v>
      </c>
      <c r="P59" s="17" t="n">
        <v>44636</v>
      </c>
      <c r="Q59" s="15" t="s">
        <v>136</v>
      </c>
      <c r="R59" s="17" t="n">
        <v>44565</v>
      </c>
      <c r="S59" s="26" t="n">
        <v>0.583333333333333</v>
      </c>
      <c r="T59" s="19" t="n">
        <f aca="false">AA59</f>
        <v>1930</v>
      </c>
      <c r="U59" s="19" t="n">
        <f aca="false">AC59</f>
        <v>308.8</v>
      </c>
      <c r="V59" s="19" t="n">
        <f aca="false">AD59</f>
        <v>0</v>
      </c>
      <c r="W59" s="19" t="n">
        <f aca="false">AE59</f>
        <v>0</v>
      </c>
      <c r="X59" s="19" t="n">
        <f aca="false">AF59</f>
        <v>2354.8</v>
      </c>
      <c r="Y59" s="20" t="n">
        <f aca="false">R59</f>
        <v>44565</v>
      </c>
      <c r="Z59" s="21" t="n">
        <v>0.541666666666667</v>
      </c>
      <c r="AA59" s="22" t="n">
        <v>1930</v>
      </c>
      <c r="AB59" s="22" t="n">
        <v>100</v>
      </c>
      <c r="AC59" s="22" t="n">
        <v>308.8</v>
      </c>
      <c r="AD59" s="22" t="n">
        <v>0</v>
      </c>
      <c r="AE59" s="22" t="n">
        <v>0</v>
      </c>
      <c r="AF59" s="22" t="n">
        <f aca="false">(AA59+AC59+AD59+AE59+(AB59*1.16))</f>
        <v>2354.8</v>
      </c>
      <c r="AG59" s="15" t="s">
        <v>294</v>
      </c>
      <c r="AH59" s="15" t="s">
        <v>69</v>
      </c>
      <c r="AI59" s="15" t="s">
        <v>295</v>
      </c>
      <c r="AJ59" s="15"/>
      <c r="AK59" s="15"/>
      <c r="AL59" s="15" t="s">
        <v>109</v>
      </c>
      <c r="AM59" s="22" t="n">
        <f aca="false">AA59-T59</f>
        <v>0</v>
      </c>
      <c r="AN59" s="23" t="n">
        <f aca="false">M59-Y59</f>
        <v>70</v>
      </c>
      <c r="AO59" s="15" t="s">
        <v>182</v>
      </c>
      <c r="AP59" s="24" t="n">
        <v>0.851753</v>
      </c>
      <c r="AQ59" s="24" t="s">
        <v>72</v>
      </c>
      <c r="AR59" s="24" t="str">
        <f aca="false">CONCATENATE(L59,AS59,O59)</f>
        <v>MEX/AGU</v>
      </c>
      <c r="AS59" s="12" t="s">
        <v>49</v>
      </c>
      <c r="AT59" s="22"/>
      <c r="AU59" s="22"/>
    </row>
    <row r="60" customFormat="false" ht="15" hidden="false" customHeight="true" outlineLevel="0" collapsed="false">
      <c r="A60" s="15" t="s">
        <v>73</v>
      </c>
      <c r="B60" s="15" t="s">
        <v>74</v>
      </c>
      <c r="C60" s="15" t="s">
        <v>75</v>
      </c>
      <c r="D60" s="15" t="s">
        <v>94</v>
      </c>
      <c r="E60" s="16" t="n">
        <v>19398</v>
      </c>
      <c r="F60" s="16" t="s">
        <v>391</v>
      </c>
      <c r="G60" s="15" t="s">
        <v>57</v>
      </c>
      <c r="H60" s="15" t="s">
        <v>58</v>
      </c>
      <c r="I60" s="15" t="s">
        <v>59</v>
      </c>
      <c r="J60" s="15" t="s">
        <v>392</v>
      </c>
      <c r="K60" s="15" t="s">
        <v>393</v>
      </c>
      <c r="L60" s="15" t="s">
        <v>62</v>
      </c>
      <c r="M60" s="17" t="n">
        <v>44649</v>
      </c>
      <c r="N60" s="15" t="s">
        <v>220</v>
      </c>
      <c r="O60" s="15" t="s">
        <v>197</v>
      </c>
      <c r="P60" s="17" t="n">
        <v>44650</v>
      </c>
      <c r="Q60" s="15" t="s">
        <v>394</v>
      </c>
      <c r="R60" s="17" t="n">
        <v>44636</v>
      </c>
      <c r="S60" s="26" t="n">
        <v>0.583333333333333</v>
      </c>
      <c r="T60" s="19" t="n">
        <f aca="false">AA60</f>
        <v>1082</v>
      </c>
      <c r="U60" s="19" t="n">
        <f aca="false">AC60</f>
        <v>173.12</v>
      </c>
      <c r="V60" s="19" t="n">
        <f aca="false">AD60</f>
        <v>0</v>
      </c>
      <c r="W60" s="19" t="n">
        <f aca="false">AE60</f>
        <v>0</v>
      </c>
      <c r="X60" s="19" t="n">
        <f aca="false">AF60</f>
        <v>1371.12</v>
      </c>
      <c r="Y60" s="20" t="n">
        <f aca="false">R60</f>
        <v>44636</v>
      </c>
      <c r="Z60" s="21" t="n">
        <v>0.541666666666667</v>
      </c>
      <c r="AA60" s="22" t="n">
        <v>1082</v>
      </c>
      <c r="AB60" s="22" t="n">
        <v>100</v>
      </c>
      <c r="AC60" s="22" t="n">
        <v>173.12</v>
      </c>
      <c r="AD60" s="22" t="n">
        <v>0</v>
      </c>
      <c r="AE60" s="22" t="n">
        <v>0</v>
      </c>
      <c r="AF60" s="22" t="n">
        <f aca="false">(AA60+AC60+AD60+AE60+(AB60*1.16))</f>
        <v>1371.12</v>
      </c>
      <c r="AG60" s="15" t="s">
        <v>300</v>
      </c>
      <c r="AH60" s="15" t="s">
        <v>69</v>
      </c>
      <c r="AI60" s="15" t="s">
        <v>395</v>
      </c>
      <c r="AJ60" s="15"/>
      <c r="AK60" s="15"/>
      <c r="AL60" s="15" t="s">
        <v>109</v>
      </c>
      <c r="AM60" s="22" t="n">
        <f aca="false">AA60-T60</f>
        <v>0</v>
      </c>
      <c r="AN60" s="23" t="n">
        <f aca="false">M60-Y60</f>
        <v>13</v>
      </c>
      <c r="AO60" s="15" t="s">
        <v>110</v>
      </c>
      <c r="AP60" s="24" t="n">
        <v>0.165645</v>
      </c>
      <c r="AQ60" s="24" t="s">
        <v>72</v>
      </c>
      <c r="AR60" s="24" t="str">
        <f aca="false">CONCATENATE(L60,AS60,O60)</f>
        <v>MEX/GDL</v>
      </c>
      <c r="AS60" s="12" t="s">
        <v>49</v>
      </c>
      <c r="AT60" s="22"/>
      <c r="AU60" s="22"/>
    </row>
    <row r="61" customFormat="false" ht="15" hidden="false" customHeight="true" outlineLevel="0" collapsed="false">
      <c r="A61" s="15" t="s">
        <v>52</v>
      </c>
      <c r="B61" s="15" t="s">
        <v>53</v>
      </c>
      <c r="C61" s="15" t="s">
        <v>54</v>
      </c>
      <c r="D61" s="15" t="s">
        <v>94</v>
      </c>
      <c r="E61" s="16" t="n">
        <v>20173</v>
      </c>
      <c r="F61" s="16" t="s">
        <v>396</v>
      </c>
      <c r="G61" s="25" t="s">
        <v>86</v>
      </c>
      <c r="H61" s="15" t="s">
        <v>87</v>
      </c>
      <c r="I61" s="15" t="s">
        <v>276</v>
      </c>
      <c r="J61" s="15" t="s">
        <v>397</v>
      </c>
      <c r="K61" s="15" t="s">
        <v>278</v>
      </c>
      <c r="L61" s="17"/>
      <c r="M61" s="17" t="n">
        <v>44514</v>
      </c>
      <c r="N61" s="17"/>
      <c r="O61" s="15" t="s">
        <v>197</v>
      </c>
      <c r="P61" s="17" t="n">
        <v>44516</v>
      </c>
      <c r="Q61" s="17"/>
      <c r="R61" s="17" t="n">
        <f aca="false">M61-15</f>
        <v>44499</v>
      </c>
      <c r="S61" s="26" t="n">
        <v>0.583333333333333</v>
      </c>
      <c r="T61" s="19" t="n">
        <f aca="false">AA61</f>
        <v>2782</v>
      </c>
      <c r="U61" s="19" t="n">
        <f aca="false">AC61</f>
        <v>445.12</v>
      </c>
      <c r="V61" s="19" t="n">
        <f aca="false">AD61</f>
        <v>0</v>
      </c>
      <c r="W61" s="19" t="n">
        <f aca="false">AE61</f>
        <v>0</v>
      </c>
      <c r="X61" s="19" t="n">
        <f aca="false">AF61</f>
        <v>3227.12</v>
      </c>
      <c r="Y61" s="20" t="n">
        <f aca="false">R61</f>
        <v>44499</v>
      </c>
      <c r="Z61" s="21" t="n">
        <v>0.541666666666667</v>
      </c>
      <c r="AA61" s="22" t="n">
        <v>2782</v>
      </c>
      <c r="AB61" s="22"/>
      <c r="AC61" s="22" t="n">
        <f aca="false">(AA61+AB61)*0.16</f>
        <v>445.12</v>
      </c>
      <c r="AD61" s="22" t="n">
        <v>0</v>
      </c>
      <c r="AE61" s="22" t="n">
        <v>0</v>
      </c>
      <c r="AF61" s="22" t="n">
        <f aca="false">(AA61+AC61+AD61+AE61+(AB61*1.16))</f>
        <v>3227.12</v>
      </c>
      <c r="AG61" s="15" t="s">
        <v>235</v>
      </c>
      <c r="AH61" s="15" t="s">
        <v>84</v>
      </c>
      <c r="AI61" s="15" t="s">
        <v>84</v>
      </c>
      <c r="AJ61" s="15"/>
      <c r="AK61" s="15"/>
      <c r="AL61" s="15" t="s">
        <v>109</v>
      </c>
      <c r="AM61" s="22" t="n">
        <f aca="false">AA61-T61</f>
        <v>0</v>
      </c>
      <c r="AN61" s="23" t="n">
        <f aca="false">M61-Y61</f>
        <v>15</v>
      </c>
      <c r="AO61" s="22"/>
      <c r="AP61" s="24" t="n">
        <v>0.208918</v>
      </c>
      <c r="AQ61" s="24" t="s">
        <v>72</v>
      </c>
      <c r="AR61" s="24"/>
      <c r="AS61" s="12" t="s">
        <v>49</v>
      </c>
      <c r="AT61" s="22" t="s">
        <v>281</v>
      </c>
      <c r="AU61" s="22"/>
    </row>
    <row r="62" customFormat="false" ht="15" hidden="false" customHeight="true" outlineLevel="0" collapsed="false">
      <c r="A62" s="15" t="s">
        <v>73</v>
      </c>
      <c r="B62" s="15" t="s">
        <v>74</v>
      </c>
      <c r="C62" s="15" t="s">
        <v>75</v>
      </c>
      <c r="D62" s="15" t="s">
        <v>398</v>
      </c>
      <c r="E62" s="16" t="n">
        <v>18134</v>
      </c>
      <c r="F62" s="16" t="s">
        <v>399</v>
      </c>
      <c r="G62" s="25" t="s">
        <v>86</v>
      </c>
      <c r="H62" s="15" t="s">
        <v>87</v>
      </c>
      <c r="I62" s="15" t="s">
        <v>400</v>
      </c>
      <c r="J62" s="15" t="s">
        <v>401</v>
      </c>
      <c r="K62" s="15" t="s">
        <v>126</v>
      </c>
      <c r="L62" s="15"/>
      <c r="M62" s="17" t="n">
        <v>44669</v>
      </c>
      <c r="N62" s="15"/>
      <c r="O62" s="15" t="s">
        <v>234</v>
      </c>
      <c r="P62" s="17" t="n">
        <v>44673</v>
      </c>
      <c r="Q62" s="15"/>
      <c r="R62" s="17" t="n">
        <v>44565</v>
      </c>
      <c r="S62" s="18" t="n">
        <v>0.708333333333333</v>
      </c>
      <c r="T62" s="19" t="n">
        <f aca="false">AA62-(AA62*2%)</f>
        <v>227.36</v>
      </c>
      <c r="U62" s="19" t="n">
        <f aca="false">AC62-(AC62*2%)</f>
        <v>36.3776</v>
      </c>
      <c r="V62" s="19" t="n">
        <f aca="false">AD62-(AD62*2%)</f>
        <v>0</v>
      </c>
      <c r="W62" s="19" t="n">
        <f aca="false">AE62-(AE62*2%)</f>
        <v>0</v>
      </c>
      <c r="X62" s="19" t="n">
        <f aca="false">AE62-(AE62*2%)</f>
        <v>0</v>
      </c>
      <c r="Y62" s="20" t="n">
        <f aca="false">R62</f>
        <v>44565</v>
      </c>
      <c r="Z62" s="21" t="n">
        <v>0.416666666666667</v>
      </c>
      <c r="AA62" s="22" t="n">
        <v>232</v>
      </c>
      <c r="AB62" s="22" t="n">
        <v>100</v>
      </c>
      <c r="AC62" s="22" t="n">
        <v>37.12</v>
      </c>
      <c r="AD62" s="22" t="n">
        <v>0</v>
      </c>
      <c r="AE62" s="22" t="n">
        <v>0</v>
      </c>
      <c r="AF62" s="22" t="n">
        <f aca="false">(AA62+AC62+AD62+AE62+(AB62*1.16))</f>
        <v>385.12</v>
      </c>
      <c r="AG62" s="15" t="s">
        <v>294</v>
      </c>
      <c r="AH62" s="15" t="s">
        <v>84</v>
      </c>
      <c r="AI62" s="15" t="s">
        <v>295</v>
      </c>
      <c r="AJ62" s="15"/>
      <c r="AK62" s="15"/>
      <c r="AL62" s="15" t="s">
        <v>109</v>
      </c>
      <c r="AM62" s="22" t="n">
        <f aca="false">AA62-T62</f>
        <v>4.63999999999999</v>
      </c>
      <c r="AN62" s="23" t="n">
        <f aca="false">M62-Y62</f>
        <v>104</v>
      </c>
      <c r="AO62" s="15" t="s">
        <v>402</v>
      </c>
      <c r="AP62" s="24" t="n">
        <v>0.535814</v>
      </c>
      <c r="AQ62" s="24" t="s">
        <v>72</v>
      </c>
      <c r="AR62" s="24"/>
      <c r="AS62" s="12" t="s">
        <v>49</v>
      </c>
      <c r="AT62" s="22" t="s">
        <v>93</v>
      </c>
      <c r="AU62" s="22"/>
    </row>
    <row r="63" customFormat="false" ht="15" hidden="false" customHeight="true" outlineLevel="0" collapsed="false">
      <c r="A63" s="15" t="s">
        <v>52</v>
      </c>
      <c r="B63" s="15" t="s">
        <v>53</v>
      </c>
      <c r="C63" s="15" t="s">
        <v>54</v>
      </c>
      <c r="D63" s="15" t="s">
        <v>315</v>
      </c>
      <c r="E63" s="16" t="s">
        <v>403</v>
      </c>
      <c r="F63" s="16" t="s">
        <v>404</v>
      </c>
      <c r="G63" s="15" t="s">
        <v>57</v>
      </c>
      <c r="H63" s="15" t="s">
        <v>58</v>
      </c>
      <c r="I63" s="15" t="s">
        <v>59</v>
      </c>
      <c r="J63" s="15" t="s">
        <v>405</v>
      </c>
      <c r="K63" s="15" t="s">
        <v>99</v>
      </c>
      <c r="L63" s="15" t="s">
        <v>62</v>
      </c>
      <c r="M63" s="17" t="n">
        <v>44655</v>
      </c>
      <c r="N63" s="15" t="s">
        <v>406</v>
      </c>
      <c r="O63" s="15" t="s">
        <v>197</v>
      </c>
      <c r="P63" s="17" t="n">
        <v>44660</v>
      </c>
      <c r="Q63" s="15" t="s">
        <v>407</v>
      </c>
      <c r="R63" s="17" t="n">
        <v>44631</v>
      </c>
      <c r="S63" s="18" t="n">
        <v>0.541666666666667</v>
      </c>
      <c r="T63" s="19" t="n">
        <f aca="false">AA63</f>
        <v>3600</v>
      </c>
      <c r="U63" s="19" t="n">
        <f aca="false">AC63</f>
        <v>576</v>
      </c>
      <c r="V63" s="19" t="n">
        <f aca="false">AD63</f>
        <v>0</v>
      </c>
      <c r="W63" s="19" t="n">
        <f aca="false">AE63</f>
        <v>0</v>
      </c>
      <c r="X63" s="19" t="n">
        <f aca="false">AF63</f>
        <v>4292</v>
      </c>
      <c r="Y63" s="20" t="n">
        <f aca="false">R63</f>
        <v>44631</v>
      </c>
      <c r="Z63" s="21" t="n">
        <v>0.5</v>
      </c>
      <c r="AA63" s="22" t="n">
        <v>3600</v>
      </c>
      <c r="AB63" s="22" t="n">
        <v>100</v>
      </c>
      <c r="AC63" s="22" t="n">
        <v>576</v>
      </c>
      <c r="AD63" s="22" t="n">
        <v>0</v>
      </c>
      <c r="AE63" s="22" t="n">
        <v>0</v>
      </c>
      <c r="AF63" s="22" t="n">
        <f aca="false">(AA63+AC63+AD63+AE63+(AB63*1.16))</f>
        <v>4292</v>
      </c>
      <c r="AG63" s="15" t="s">
        <v>160</v>
      </c>
      <c r="AH63" s="15" t="s">
        <v>70</v>
      </c>
      <c r="AI63" s="15" t="s">
        <v>101</v>
      </c>
      <c r="AJ63" s="15"/>
      <c r="AK63" s="15"/>
      <c r="AL63" s="15" t="s">
        <v>70</v>
      </c>
      <c r="AM63" s="22" t="n">
        <f aca="false">AA63-T63</f>
        <v>0</v>
      </c>
      <c r="AN63" s="23" t="n">
        <f aca="false">M63-Y63</f>
        <v>24</v>
      </c>
      <c r="AO63" s="15" t="s">
        <v>71</v>
      </c>
      <c r="AP63" s="24" t="n">
        <v>0.043645</v>
      </c>
      <c r="AQ63" s="24" t="s">
        <v>72</v>
      </c>
      <c r="AR63" s="24" t="str">
        <f aca="false">CONCATENATE(L63,AS63,O63)</f>
        <v>MEX/GDL</v>
      </c>
      <c r="AS63" s="12" t="s">
        <v>49</v>
      </c>
      <c r="AT63" s="22"/>
      <c r="AU63" s="22"/>
    </row>
    <row r="64" customFormat="false" ht="15" hidden="false" customHeight="true" outlineLevel="0" collapsed="false">
      <c r="A64" s="15" t="s">
        <v>73</v>
      </c>
      <c r="B64" s="15" t="s">
        <v>74</v>
      </c>
      <c r="C64" s="15" t="s">
        <v>75</v>
      </c>
      <c r="D64" s="15" t="s">
        <v>408</v>
      </c>
      <c r="E64" s="16" t="n">
        <v>19771</v>
      </c>
      <c r="F64" s="16" t="s">
        <v>409</v>
      </c>
      <c r="G64" s="25" t="s">
        <v>86</v>
      </c>
      <c r="H64" s="15" t="s">
        <v>87</v>
      </c>
      <c r="I64" s="15" t="s">
        <v>410</v>
      </c>
      <c r="J64" s="15" t="s">
        <v>411</v>
      </c>
      <c r="K64" s="15" t="s">
        <v>142</v>
      </c>
      <c r="L64" s="15"/>
      <c r="M64" s="17" t="n">
        <v>44657</v>
      </c>
      <c r="N64" s="15"/>
      <c r="O64" s="15" t="s">
        <v>64</v>
      </c>
      <c r="P64" s="17" t="n">
        <v>44658</v>
      </c>
      <c r="Q64" s="15"/>
      <c r="R64" s="17" t="n">
        <v>44644</v>
      </c>
      <c r="S64" s="26" t="n">
        <v>0.583333333333333</v>
      </c>
      <c r="T64" s="19" t="n">
        <f aca="false">AA64</f>
        <v>4540</v>
      </c>
      <c r="U64" s="19" t="n">
        <f aca="false">AC64</f>
        <v>727</v>
      </c>
      <c r="V64" s="19" t="n">
        <f aca="false">AD64</f>
        <v>1091</v>
      </c>
      <c r="W64" s="19" t="n">
        <f aca="false">AE64</f>
        <v>0</v>
      </c>
      <c r="X64" s="19" t="n">
        <f aca="false">AF64</f>
        <v>6474</v>
      </c>
      <c r="Y64" s="20" t="n">
        <f aca="false">R64</f>
        <v>44644</v>
      </c>
      <c r="Z64" s="21" t="n">
        <v>0.541666666666667</v>
      </c>
      <c r="AA64" s="22" t="n">
        <v>4540</v>
      </c>
      <c r="AB64" s="22" t="n">
        <v>100</v>
      </c>
      <c r="AC64" s="22" t="n">
        <v>727</v>
      </c>
      <c r="AD64" s="22" t="n">
        <v>1091</v>
      </c>
      <c r="AE64" s="22" t="n">
        <v>0</v>
      </c>
      <c r="AF64" s="22" t="n">
        <f aca="false">(AA64+AC64+AD64+AE64+(AB64*1.16))</f>
        <v>6474</v>
      </c>
      <c r="AG64" s="15" t="s">
        <v>300</v>
      </c>
      <c r="AH64" s="15" t="s">
        <v>69</v>
      </c>
      <c r="AI64" s="15" t="s">
        <v>69</v>
      </c>
      <c r="AJ64" s="15"/>
      <c r="AK64" s="15"/>
      <c r="AL64" s="15" t="s">
        <v>109</v>
      </c>
      <c r="AM64" s="22" t="n">
        <f aca="false">AA64-T64</f>
        <v>0</v>
      </c>
      <c r="AN64" s="23" t="n">
        <f aca="false">M64-Y64</f>
        <v>13</v>
      </c>
      <c r="AO64" s="15" t="s">
        <v>71</v>
      </c>
      <c r="AP64" s="24" t="n">
        <v>0.08425</v>
      </c>
      <c r="AQ64" s="24" t="s">
        <v>72</v>
      </c>
      <c r="AR64" s="24"/>
      <c r="AS64" s="12" t="s">
        <v>49</v>
      </c>
      <c r="AT64" s="22" t="s">
        <v>154</v>
      </c>
      <c r="AU64" s="22"/>
    </row>
    <row r="65" customFormat="false" ht="15" hidden="false" customHeight="true" outlineLevel="0" collapsed="false">
      <c r="A65" s="15" t="s">
        <v>73</v>
      </c>
      <c r="B65" s="15" t="s">
        <v>74</v>
      </c>
      <c r="C65" s="15" t="s">
        <v>75</v>
      </c>
      <c r="D65" s="15" t="s">
        <v>408</v>
      </c>
      <c r="E65" s="16" t="n">
        <v>19780</v>
      </c>
      <c r="F65" s="16" t="s">
        <v>412</v>
      </c>
      <c r="G65" s="15" t="s">
        <v>57</v>
      </c>
      <c r="H65" s="15" t="s">
        <v>58</v>
      </c>
      <c r="I65" s="15" t="s">
        <v>59</v>
      </c>
      <c r="J65" s="15" t="s">
        <v>413</v>
      </c>
      <c r="K65" s="15" t="s">
        <v>142</v>
      </c>
      <c r="L65" s="15" t="s">
        <v>62</v>
      </c>
      <c r="M65" s="17" t="n">
        <v>44657</v>
      </c>
      <c r="N65" s="15" t="s">
        <v>63</v>
      </c>
      <c r="O65" s="15" t="s">
        <v>64</v>
      </c>
      <c r="P65" s="17" t="n">
        <v>44658</v>
      </c>
      <c r="Q65" s="15" t="s">
        <v>414</v>
      </c>
      <c r="R65" s="17" t="n">
        <v>44645</v>
      </c>
      <c r="S65" s="26" t="n">
        <v>0.583333333333333</v>
      </c>
      <c r="T65" s="19" t="n">
        <f aca="false">AA65</f>
        <v>2164</v>
      </c>
      <c r="U65" s="19" t="n">
        <f aca="false">AC65</f>
        <v>346.24</v>
      </c>
      <c r="V65" s="19" t="n">
        <f aca="false">AD65</f>
        <v>0</v>
      </c>
      <c r="W65" s="19" t="n">
        <f aca="false">AE65</f>
        <v>0</v>
      </c>
      <c r="X65" s="19" t="n">
        <f aca="false">AF65</f>
        <v>2510.24</v>
      </c>
      <c r="Y65" s="20" t="n">
        <f aca="false">R65</f>
        <v>44645</v>
      </c>
      <c r="Z65" s="21" t="n">
        <v>0.541666666666667</v>
      </c>
      <c r="AA65" s="22" t="n">
        <v>2164</v>
      </c>
      <c r="AB65" s="22"/>
      <c r="AC65" s="22" t="n">
        <v>346.24</v>
      </c>
      <c r="AD65" s="22" t="n">
        <v>0</v>
      </c>
      <c r="AE65" s="22" t="n">
        <v>0</v>
      </c>
      <c r="AF65" s="22" t="n">
        <f aca="false">(AA65+AC65+AD65+AE65+(AB65*1.16))</f>
        <v>2510.24</v>
      </c>
      <c r="AG65" s="15" t="s">
        <v>300</v>
      </c>
      <c r="AH65" s="15" t="s">
        <v>69</v>
      </c>
      <c r="AI65" s="15" t="s">
        <v>69</v>
      </c>
      <c r="AJ65" s="15"/>
      <c r="AK65" s="15"/>
      <c r="AL65" s="15" t="s">
        <v>109</v>
      </c>
      <c r="AM65" s="22" t="n">
        <f aca="false">AA65-T65</f>
        <v>0</v>
      </c>
      <c r="AN65" s="23" t="n">
        <f aca="false">M65-Y65</f>
        <v>12</v>
      </c>
      <c r="AO65" s="15"/>
      <c r="AP65" s="24" t="n">
        <v>0.082294</v>
      </c>
      <c r="AQ65" s="24" t="s">
        <v>72</v>
      </c>
      <c r="AR65" s="24" t="str">
        <f aca="false">CONCATENATE(L65,AS65,O65)</f>
        <v>MEX/MTY</v>
      </c>
      <c r="AS65" s="12" t="s">
        <v>49</v>
      </c>
      <c r="AT65" s="22"/>
      <c r="AU65" s="22"/>
    </row>
    <row r="66" customFormat="false" ht="15" hidden="false" customHeight="true" outlineLevel="0" collapsed="false">
      <c r="A66" s="15" t="s">
        <v>73</v>
      </c>
      <c r="B66" s="15" t="s">
        <v>74</v>
      </c>
      <c r="C66" s="15" t="s">
        <v>75</v>
      </c>
      <c r="D66" s="15" t="s">
        <v>415</v>
      </c>
      <c r="E66" s="16" t="n">
        <v>19277</v>
      </c>
      <c r="F66" s="16" t="s">
        <v>416</v>
      </c>
      <c r="G66" s="25" t="s">
        <v>86</v>
      </c>
      <c r="H66" s="15" t="s">
        <v>87</v>
      </c>
      <c r="I66" s="15" t="s">
        <v>417</v>
      </c>
      <c r="J66" s="15" t="s">
        <v>418</v>
      </c>
      <c r="K66" s="15" t="s">
        <v>332</v>
      </c>
      <c r="L66" s="15"/>
      <c r="M66" s="17" t="n">
        <v>44516</v>
      </c>
      <c r="N66" s="15"/>
      <c r="O66" s="15" t="s">
        <v>333</v>
      </c>
      <c r="P66" s="17" t="n">
        <v>44520</v>
      </c>
      <c r="Q66" s="15"/>
      <c r="R66" s="17" t="n">
        <f aca="false">M66-15</f>
        <v>44501</v>
      </c>
      <c r="S66" s="18" t="n">
        <v>0.791666666666667</v>
      </c>
      <c r="T66" s="19" t="n">
        <f aca="false">AA66-(AA66*2%)</f>
        <v>1458.24</v>
      </c>
      <c r="U66" s="19" t="n">
        <f aca="false">AC66-(AC66*2%)</f>
        <v>233.3184</v>
      </c>
      <c r="V66" s="19" t="n">
        <f aca="false">AD66-(AD66*2%)</f>
        <v>0</v>
      </c>
      <c r="W66" s="19" t="n">
        <f aca="false">AE66-(AE66*2%)</f>
        <v>0</v>
      </c>
      <c r="X66" s="19" t="n">
        <f aca="false">AE66-(AE66*2%)</f>
        <v>0</v>
      </c>
      <c r="Y66" s="20" t="n">
        <f aca="false">R66</f>
        <v>44501</v>
      </c>
      <c r="Z66" s="21" t="n">
        <v>0.416666666666667</v>
      </c>
      <c r="AA66" s="22" t="n">
        <v>1488</v>
      </c>
      <c r="AB66" s="22" t="n">
        <v>100</v>
      </c>
      <c r="AC66" s="22" t="n">
        <v>238.08</v>
      </c>
      <c r="AD66" s="22" t="n">
        <v>0</v>
      </c>
      <c r="AE66" s="22" t="n">
        <v>0</v>
      </c>
      <c r="AF66" s="22" t="n">
        <f aca="false">(AA66+AC66+AD66+AE66+(AB66*1.16))</f>
        <v>1842.08</v>
      </c>
      <c r="AG66" s="15" t="s">
        <v>294</v>
      </c>
      <c r="AH66" s="15" t="s">
        <v>84</v>
      </c>
      <c r="AI66" s="15" t="s">
        <v>295</v>
      </c>
      <c r="AJ66" s="15"/>
      <c r="AK66" s="15"/>
      <c r="AL66" s="15" t="s">
        <v>109</v>
      </c>
      <c r="AM66" s="22" t="n">
        <f aca="false">AA66-T66</f>
        <v>29.76</v>
      </c>
      <c r="AN66" s="23" t="n">
        <f aca="false">M66-Y66</f>
        <v>15</v>
      </c>
      <c r="AO66" s="15"/>
      <c r="AP66" s="24" t="n">
        <v>0.174208</v>
      </c>
      <c r="AQ66" s="24" t="s">
        <v>72</v>
      </c>
      <c r="AR66" s="24"/>
      <c r="AS66" s="12" t="s">
        <v>49</v>
      </c>
      <c r="AT66" s="22" t="s">
        <v>335</v>
      </c>
      <c r="AU66" s="22"/>
    </row>
    <row r="67" customFormat="false" ht="15" hidden="false" customHeight="true" outlineLevel="0" collapsed="false">
      <c r="A67" s="15" t="s">
        <v>73</v>
      </c>
      <c r="B67" s="15" t="s">
        <v>74</v>
      </c>
      <c r="C67" s="15" t="s">
        <v>75</v>
      </c>
      <c r="D67" s="15" t="s">
        <v>228</v>
      </c>
      <c r="E67" s="16" t="n">
        <v>18932</v>
      </c>
      <c r="F67" s="16" t="s">
        <v>419</v>
      </c>
      <c r="G67" s="15" t="s">
        <v>57</v>
      </c>
      <c r="H67" s="15" t="s">
        <v>174</v>
      </c>
      <c r="I67" s="15" t="s">
        <v>59</v>
      </c>
      <c r="J67" s="15" t="s">
        <v>420</v>
      </c>
      <c r="K67" s="15" t="s">
        <v>270</v>
      </c>
      <c r="L67" s="15" t="s">
        <v>421</v>
      </c>
      <c r="M67" s="17" t="n">
        <v>44613</v>
      </c>
      <c r="N67" s="15" t="s">
        <v>422</v>
      </c>
      <c r="O67" s="15" t="s">
        <v>62</v>
      </c>
      <c r="P67" s="17" t="n">
        <v>44617</v>
      </c>
      <c r="Q67" s="15" t="s">
        <v>423</v>
      </c>
      <c r="R67" s="17" t="n">
        <v>44585</v>
      </c>
      <c r="S67" s="18" t="n">
        <v>0.541666666666667</v>
      </c>
      <c r="T67" s="19" t="n">
        <f aca="false">AA67</f>
        <v>806</v>
      </c>
      <c r="U67" s="19" t="n">
        <f aca="false">AC67</f>
        <v>4</v>
      </c>
      <c r="V67" s="19" t="n">
        <f aca="false">AD67</f>
        <v>0</v>
      </c>
      <c r="W67" s="19" t="n">
        <f aca="false">AE67</f>
        <v>0</v>
      </c>
      <c r="X67" s="19" t="n">
        <f aca="false">AF67</f>
        <v>926</v>
      </c>
      <c r="Y67" s="20" t="n">
        <f aca="false">R67</f>
        <v>44585</v>
      </c>
      <c r="Z67" s="21" t="n">
        <v>0.5</v>
      </c>
      <c r="AA67" s="22" t="n">
        <v>806</v>
      </c>
      <c r="AB67" s="22" t="n">
        <v>100</v>
      </c>
      <c r="AC67" s="22" t="n">
        <v>4</v>
      </c>
      <c r="AD67" s="22" t="n">
        <v>0</v>
      </c>
      <c r="AE67" s="22" t="n">
        <v>0</v>
      </c>
      <c r="AF67" s="22" t="n">
        <f aca="false">(AA67+AC67+AD67+AE67+(AB67*1.16))</f>
        <v>926</v>
      </c>
      <c r="AG67" s="15" t="s">
        <v>271</v>
      </c>
      <c r="AH67" s="15" t="s">
        <v>69</v>
      </c>
      <c r="AI67" s="15" t="s">
        <v>272</v>
      </c>
      <c r="AJ67" s="15" t="s">
        <v>295</v>
      </c>
      <c r="AK67" s="15"/>
      <c r="AL67" s="15" t="s">
        <v>109</v>
      </c>
      <c r="AM67" s="22" t="n">
        <f aca="false">AA67-T67</f>
        <v>0</v>
      </c>
      <c r="AN67" s="23" t="n">
        <f aca="false">M67-Y67</f>
        <v>28</v>
      </c>
      <c r="AO67" s="15"/>
      <c r="AP67" s="24" t="n">
        <v>0.208918</v>
      </c>
      <c r="AQ67" s="24" t="s">
        <v>183</v>
      </c>
      <c r="AR67" s="24" t="str">
        <f aca="false">CONCATENATE(L67,AS67,O67)</f>
        <v>SJO/MEX</v>
      </c>
      <c r="AS67" s="12" t="s">
        <v>49</v>
      </c>
      <c r="AT67" s="22"/>
      <c r="AU67" s="22"/>
    </row>
    <row r="68" customFormat="false" ht="15" hidden="false" customHeight="true" outlineLevel="0" collapsed="false">
      <c r="A68" s="15" t="s">
        <v>73</v>
      </c>
      <c r="B68" s="15" t="s">
        <v>74</v>
      </c>
      <c r="C68" s="15" t="s">
        <v>75</v>
      </c>
      <c r="D68" s="15" t="s">
        <v>424</v>
      </c>
      <c r="E68" s="16" t="n">
        <v>19711</v>
      </c>
      <c r="F68" s="16" t="s">
        <v>425</v>
      </c>
      <c r="G68" s="25" t="s">
        <v>86</v>
      </c>
      <c r="H68" s="15" t="s">
        <v>87</v>
      </c>
      <c r="I68" s="15" t="s">
        <v>224</v>
      </c>
      <c r="J68" s="15" t="s">
        <v>426</v>
      </c>
      <c r="K68" s="15" t="s">
        <v>206</v>
      </c>
      <c r="L68" s="15"/>
      <c r="M68" s="17" t="n">
        <v>44643</v>
      </c>
      <c r="N68" s="15"/>
      <c r="O68" s="15" t="s">
        <v>197</v>
      </c>
      <c r="P68" s="17" t="n">
        <v>44645</v>
      </c>
      <c r="Q68" s="15"/>
      <c r="R68" s="17" t="n">
        <v>44637</v>
      </c>
      <c r="S68" s="18" t="n">
        <v>0.791666666666667</v>
      </c>
      <c r="T68" s="19" t="n">
        <f aca="false">AA68-(AA68*2%)</f>
        <v>1814.96</v>
      </c>
      <c r="U68" s="19" t="n">
        <f aca="false">AC68-(AC68*2%)</f>
        <v>291.06</v>
      </c>
      <c r="V68" s="19" t="n">
        <f aca="false">AD68-(AD68*2%)</f>
        <v>1070.16</v>
      </c>
      <c r="W68" s="19" t="n">
        <f aca="false">AE68-(AE68*2%)</f>
        <v>0</v>
      </c>
      <c r="X68" s="19" t="n">
        <f aca="false">AE68-(AE68*2%)</f>
        <v>0</v>
      </c>
      <c r="Y68" s="20" t="n">
        <f aca="false">R68</f>
        <v>44637</v>
      </c>
      <c r="Z68" s="21" t="n">
        <v>0.416666666666667</v>
      </c>
      <c r="AA68" s="22" t="n">
        <v>1852</v>
      </c>
      <c r="AB68" s="22"/>
      <c r="AC68" s="22" t="n">
        <v>297</v>
      </c>
      <c r="AD68" s="22" t="n">
        <v>1092</v>
      </c>
      <c r="AE68" s="22" t="n">
        <v>0</v>
      </c>
      <c r="AF68" s="22" t="n">
        <f aca="false">(AA68+AC68+AD68+AE68+(AB68*1.16))</f>
        <v>3241</v>
      </c>
      <c r="AG68" s="15" t="s">
        <v>300</v>
      </c>
      <c r="AH68" s="15" t="s">
        <v>69</v>
      </c>
      <c r="AI68" s="15" t="s">
        <v>69</v>
      </c>
      <c r="AJ68" s="15" t="s">
        <v>295</v>
      </c>
      <c r="AK68" s="15"/>
      <c r="AL68" s="15" t="s">
        <v>109</v>
      </c>
      <c r="AM68" s="22" t="n">
        <f aca="false">AA68-T68</f>
        <v>37.04</v>
      </c>
      <c r="AN68" s="23" t="n">
        <f aca="false">M68-Y68</f>
        <v>6</v>
      </c>
      <c r="AO68" s="15"/>
      <c r="AP68" s="24" t="n">
        <v>0.09321</v>
      </c>
      <c r="AQ68" s="24" t="s">
        <v>72</v>
      </c>
      <c r="AR68" s="24"/>
      <c r="AS68" s="12" t="s">
        <v>49</v>
      </c>
      <c r="AT68" s="22" t="s">
        <v>227</v>
      </c>
      <c r="AU68" s="22"/>
    </row>
    <row r="69" customFormat="false" ht="15" hidden="false" customHeight="true" outlineLevel="0" collapsed="false">
      <c r="A69" s="15" t="s">
        <v>52</v>
      </c>
      <c r="B69" s="15" t="s">
        <v>53</v>
      </c>
      <c r="C69" s="15" t="s">
        <v>54</v>
      </c>
      <c r="D69" s="15" t="s">
        <v>424</v>
      </c>
      <c r="E69" s="16" t="n">
        <v>2000014700</v>
      </c>
      <c r="F69" s="16" t="s">
        <v>427</v>
      </c>
      <c r="G69" s="15" t="s">
        <v>57</v>
      </c>
      <c r="H69" s="15" t="s">
        <v>257</v>
      </c>
      <c r="I69" s="15" t="s">
        <v>285</v>
      </c>
      <c r="J69" s="15" t="s">
        <v>428</v>
      </c>
      <c r="K69" s="15" t="s">
        <v>278</v>
      </c>
      <c r="L69" s="17" t="s">
        <v>62</v>
      </c>
      <c r="M69" s="17" t="n">
        <v>44507</v>
      </c>
      <c r="N69" s="15" t="s">
        <v>264</v>
      </c>
      <c r="O69" s="15" t="s">
        <v>197</v>
      </c>
      <c r="P69" s="17" t="n">
        <v>44509</v>
      </c>
      <c r="Q69" s="15" t="s">
        <v>265</v>
      </c>
      <c r="R69" s="17" t="n">
        <f aca="false">M69-15</f>
        <v>44492</v>
      </c>
      <c r="S69" s="18" t="n">
        <v>0.541666666666667</v>
      </c>
      <c r="T69" s="19" t="n">
        <f aca="false">AA69</f>
        <v>2575</v>
      </c>
      <c r="U69" s="19" t="n">
        <f aca="false">AC69</f>
        <v>428</v>
      </c>
      <c r="V69" s="19" t="n">
        <f aca="false">AD69</f>
        <v>1264</v>
      </c>
      <c r="W69" s="19" t="n">
        <f aca="false">AE69</f>
        <v>0</v>
      </c>
      <c r="X69" s="19" t="n">
        <f aca="false">AF69</f>
        <v>4383</v>
      </c>
      <c r="Y69" s="20" t="n">
        <f aca="false">R69</f>
        <v>44492</v>
      </c>
      <c r="Z69" s="21" t="n">
        <v>0.5</v>
      </c>
      <c r="AA69" s="22" t="n">
        <v>2575</v>
      </c>
      <c r="AB69" s="22" t="n">
        <v>100</v>
      </c>
      <c r="AC69" s="22" t="n">
        <f aca="false">(AA69+AB69)*0.16</f>
        <v>428</v>
      </c>
      <c r="AD69" s="22" t="n">
        <v>1264</v>
      </c>
      <c r="AE69" s="22" t="n">
        <v>0</v>
      </c>
      <c r="AF69" s="22" t="n">
        <f aca="false">(AA69+AC69+AD69+AE69+(AB69*1.16))</f>
        <v>4383</v>
      </c>
      <c r="AG69" s="15" t="s">
        <v>288</v>
      </c>
      <c r="AH69" s="15" t="s">
        <v>84</v>
      </c>
      <c r="AI69" s="15" t="s">
        <v>84</v>
      </c>
      <c r="AJ69" s="15" t="s">
        <v>295</v>
      </c>
      <c r="AK69" s="15"/>
      <c r="AL69" s="15" t="s">
        <v>109</v>
      </c>
      <c r="AM69" s="22" t="n">
        <f aca="false">AA69-T69</f>
        <v>0</v>
      </c>
      <c r="AN69" s="23" t="n">
        <f aca="false">M69-Y69</f>
        <v>15</v>
      </c>
      <c r="AO69" s="22"/>
      <c r="AP69" s="24" t="n">
        <v>0.174208</v>
      </c>
      <c r="AQ69" s="24" t="s">
        <v>72</v>
      </c>
      <c r="AR69" s="24" t="str">
        <f aca="false">CONCATENATE(L69,AS69,O69)</f>
        <v>MEX/GDL</v>
      </c>
      <c r="AS69" s="12" t="s">
        <v>49</v>
      </c>
      <c r="AT69" s="22"/>
      <c r="AU69" s="22"/>
    </row>
    <row r="70" customFormat="false" ht="15" hidden="false" customHeight="true" outlineLevel="0" collapsed="false">
      <c r="A70" s="15" t="s">
        <v>73</v>
      </c>
      <c r="B70" s="15" t="s">
        <v>74</v>
      </c>
      <c r="C70" s="15" t="s">
        <v>75</v>
      </c>
      <c r="D70" s="15" t="s">
        <v>336</v>
      </c>
      <c r="E70" s="16" t="n">
        <v>18868</v>
      </c>
      <c r="F70" s="16" t="s">
        <v>429</v>
      </c>
      <c r="G70" s="15" t="s">
        <v>57</v>
      </c>
      <c r="H70" s="15" t="s">
        <v>58</v>
      </c>
      <c r="I70" s="15" t="s">
        <v>59</v>
      </c>
      <c r="J70" s="15" t="s">
        <v>430</v>
      </c>
      <c r="K70" s="15" t="s">
        <v>431</v>
      </c>
      <c r="L70" s="15" t="s">
        <v>62</v>
      </c>
      <c r="M70" s="17" t="n">
        <v>44584</v>
      </c>
      <c r="N70" s="15" t="s">
        <v>432</v>
      </c>
      <c r="O70" s="15" t="s">
        <v>375</v>
      </c>
      <c r="P70" s="17" t="n">
        <v>44584</v>
      </c>
      <c r="Q70" s="15" t="s">
        <v>433</v>
      </c>
      <c r="R70" s="17" t="n">
        <f aca="false">M70-15</f>
        <v>44569</v>
      </c>
      <c r="S70" s="18" t="n">
        <v>0.541666666666667</v>
      </c>
      <c r="T70" s="19" t="n">
        <f aca="false">AA70</f>
        <v>2472</v>
      </c>
      <c r="U70" s="19" t="n">
        <f aca="false">AC70</f>
        <v>395.52</v>
      </c>
      <c r="V70" s="19" t="n">
        <f aca="false">AD70</f>
        <v>0</v>
      </c>
      <c r="W70" s="19" t="n">
        <f aca="false">AE70</f>
        <v>0</v>
      </c>
      <c r="X70" s="19" t="n">
        <f aca="false">AF70</f>
        <v>2983.52</v>
      </c>
      <c r="Y70" s="20" t="n">
        <f aca="false">R70</f>
        <v>44569</v>
      </c>
      <c r="Z70" s="21" t="n">
        <v>0.5</v>
      </c>
      <c r="AA70" s="22" t="n">
        <v>2472</v>
      </c>
      <c r="AB70" s="22" t="n">
        <v>100</v>
      </c>
      <c r="AC70" s="22" t="n">
        <v>395.52</v>
      </c>
      <c r="AD70" s="22" t="n">
        <v>0</v>
      </c>
      <c r="AE70" s="22" t="n">
        <v>0</v>
      </c>
      <c r="AF70" s="22" t="n">
        <f aca="false">(AA70+AC70+AD70+AE70+(AB70*1.16))</f>
        <v>2983.52</v>
      </c>
      <c r="AG70" s="15" t="s">
        <v>378</v>
      </c>
      <c r="AH70" s="15" t="s">
        <v>69</v>
      </c>
      <c r="AI70" s="15" t="s">
        <v>84</v>
      </c>
      <c r="AJ70" s="15" t="s">
        <v>295</v>
      </c>
      <c r="AK70" s="15"/>
      <c r="AL70" s="15" t="s">
        <v>109</v>
      </c>
      <c r="AM70" s="22" t="n">
        <f aca="false">AA70-T70</f>
        <v>0</v>
      </c>
      <c r="AN70" s="23" t="n">
        <f aca="false">M70-Y70</f>
        <v>15</v>
      </c>
      <c r="AO70" s="15" t="s">
        <v>434</v>
      </c>
      <c r="AP70" s="24" t="n">
        <v>0.208918</v>
      </c>
      <c r="AQ70" s="24" t="s">
        <v>72</v>
      </c>
      <c r="AR70" s="24" t="str">
        <f aca="false">CONCATENATE(L70,AS70,O70)</f>
        <v>MEX/MXL</v>
      </c>
      <c r="AS70" s="12" t="s">
        <v>49</v>
      </c>
      <c r="AT70" s="22"/>
      <c r="AU70" s="22"/>
    </row>
    <row r="71" customFormat="false" ht="15" hidden="false" customHeight="true" outlineLevel="0" collapsed="false">
      <c r="A71" s="15" t="s">
        <v>73</v>
      </c>
      <c r="B71" s="15" t="s">
        <v>74</v>
      </c>
      <c r="C71" s="15" t="s">
        <v>75</v>
      </c>
      <c r="D71" s="15" t="s">
        <v>336</v>
      </c>
      <c r="E71" s="16" t="n">
        <v>19659</v>
      </c>
      <c r="F71" s="16" t="s">
        <v>435</v>
      </c>
      <c r="G71" s="25" t="s">
        <v>86</v>
      </c>
      <c r="H71" s="15" t="s">
        <v>87</v>
      </c>
      <c r="I71" s="15" t="s">
        <v>436</v>
      </c>
      <c r="J71" s="15" t="s">
        <v>437</v>
      </c>
      <c r="K71" s="15" t="s">
        <v>431</v>
      </c>
      <c r="L71" s="15"/>
      <c r="M71" s="17" t="n">
        <v>44584</v>
      </c>
      <c r="N71" s="15"/>
      <c r="O71" s="15" t="s">
        <v>375</v>
      </c>
      <c r="P71" s="17" t="n">
        <v>44589</v>
      </c>
      <c r="Q71" s="15"/>
      <c r="R71" s="17" t="n">
        <f aca="false">M71-15</f>
        <v>44569</v>
      </c>
      <c r="S71" s="26" t="n">
        <v>0.583333333333333</v>
      </c>
      <c r="T71" s="19" t="n">
        <f aca="false">AA71</f>
        <v>3210</v>
      </c>
      <c r="U71" s="19" t="n">
        <f aca="false">AC71</f>
        <v>514</v>
      </c>
      <c r="V71" s="19" t="n">
        <f aca="false">AD71</f>
        <v>471</v>
      </c>
      <c r="W71" s="19" t="n">
        <f aca="false">AE71</f>
        <v>0</v>
      </c>
      <c r="X71" s="19" t="n">
        <f aca="false">AF71</f>
        <v>4195</v>
      </c>
      <c r="Y71" s="20" t="n">
        <f aca="false">R71</f>
        <v>44569</v>
      </c>
      <c r="Z71" s="21" t="n">
        <v>0.541666666666667</v>
      </c>
      <c r="AA71" s="22" t="n">
        <v>3210</v>
      </c>
      <c r="AB71" s="22"/>
      <c r="AC71" s="22" t="n">
        <v>514</v>
      </c>
      <c r="AD71" s="22" t="n">
        <v>471</v>
      </c>
      <c r="AE71" s="22" t="n">
        <v>0</v>
      </c>
      <c r="AF71" s="22" t="n">
        <f aca="false">(AA71+AC71+AD71+AE71+(AB71*1.16))</f>
        <v>4195</v>
      </c>
      <c r="AG71" s="15" t="s">
        <v>215</v>
      </c>
      <c r="AH71" s="15" t="s">
        <v>69</v>
      </c>
      <c r="AI71" s="15" t="s">
        <v>84</v>
      </c>
      <c r="AJ71" s="15" t="s">
        <v>295</v>
      </c>
      <c r="AK71" s="15"/>
      <c r="AL71" s="15" t="s">
        <v>109</v>
      </c>
      <c r="AM71" s="22" t="n">
        <f aca="false">AA71-T71</f>
        <v>0</v>
      </c>
      <c r="AN71" s="23" t="n">
        <f aca="false">M71-Y71</f>
        <v>15</v>
      </c>
      <c r="AO71" s="15" t="s">
        <v>92</v>
      </c>
      <c r="AP71" s="24" t="n">
        <v>0.149347</v>
      </c>
      <c r="AQ71" s="24" t="s">
        <v>72</v>
      </c>
      <c r="AR71" s="24"/>
      <c r="AS71" s="12" t="s">
        <v>49</v>
      </c>
      <c r="AT71" s="22" t="s">
        <v>335</v>
      </c>
      <c r="AU71" s="22"/>
    </row>
    <row r="72" customFormat="false" ht="15" hidden="false" customHeight="true" outlineLevel="0" collapsed="false">
      <c r="A72" s="15" t="s">
        <v>73</v>
      </c>
      <c r="B72" s="15" t="s">
        <v>74</v>
      </c>
      <c r="C72" s="15" t="s">
        <v>75</v>
      </c>
      <c r="D72" s="15" t="s">
        <v>438</v>
      </c>
      <c r="E72" s="16" t="n">
        <v>18688</v>
      </c>
      <c r="F72" s="16" t="s">
        <v>439</v>
      </c>
      <c r="G72" s="15" t="s">
        <v>57</v>
      </c>
      <c r="H72" s="15" t="s">
        <v>58</v>
      </c>
      <c r="I72" s="15" t="s">
        <v>59</v>
      </c>
      <c r="J72" s="15" t="s">
        <v>440</v>
      </c>
      <c r="K72" s="15" t="s">
        <v>441</v>
      </c>
      <c r="L72" s="15" t="s">
        <v>62</v>
      </c>
      <c r="M72" s="17" t="n">
        <v>44657</v>
      </c>
      <c r="N72" s="15" t="s">
        <v>442</v>
      </c>
      <c r="O72" s="15" t="s">
        <v>197</v>
      </c>
      <c r="P72" s="17" t="n">
        <v>44659</v>
      </c>
      <c r="Q72" s="15" t="s">
        <v>443</v>
      </c>
      <c r="R72" s="17" t="n">
        <v>44631</v>
      </c>
      <c r="S72" s="18" t="n">
        <v>0.541666666666667</v>
      </c>
      <c r="T72" s="19" t="n">
        <f aca="false">AA72</f>
        <v>231</v>
      </c>
      <c r="U72" s="19" t="n">
        <f aca="false">AC72</f>
        <v>36.96</v>
      </c>
      <c r="V72" s="19" t="n">
        <f aca="false">AD72</f>
        <v>0</v>
      </c>
      <c r="W72" s="19" t="n">
        <f aca="false">AE72</f>
        <v>0</v>
      </c>
      <c r="X72" s="19" t="n">
        <f aca="false">AF72</f>
        <v>383.96</v>
      </c>
      <c r="Y72" s="20" t="n">
        <f aca="false">R72</f>
        <v>44631</v>
      </c>
      <c r="Z72" s="21" t="n">
        <v>0.5</v>
      </c>
      <c r="AA72" s="22" t="n">
        <v>231</v>
      </c>
      <c r="AB72" s="22" t="n">
        <v>100</v>
      </c>
      <c r="AC72" s="22" t="n">
        <v>36.96</v>
      </c>
      <c r="AD72" s="22" t="n">
        <v>0</v>
      </c>
      <c r="AE72" s="22" t="n">
        <v>0</v>
      </c>
      <c r="AF72" s="22" t="n">
        <f aca="false">(AA72+AC72+AD72+AE72+(AB72*1.16))</f>
        <v>383.96</v>
      </c>
      <c r="AG72" s="15" t="s">
        <v>160</v>
      </c>
      <c r="AH72" s="15" t="s">
        <v>69</v>
      </c>
      <c r="AI72" s="15" t="s">
        <v>84</v>
      </c>
      <c r="AJ72" s="15" t="s">
        <v>295</v>
      </c>
      <c r="AK72" s="15"/>
      <c r="AL72" s="15" t="s">
        <v>109</v>
      </c>
      <c r="AM72" s="22" t="n">
        <f aca="false">AA72-T72</f>
        <v>0</v>
      </c>
      <c r="AN72" s="23" t="n">
        <f aca="false">M72-Y72</f>
        <v>26</v>
      </c>
      <c r="AO72" s="15"/>
      <c r="AP72" s="24" t="n">
        <v>0.851753</v>
      </c>
      <c r="AQ72" s="24" t="s">
        <v>72</v>
      </c>
      <c r="AR72" s="24" t="str">
        <f aca="false">CONCATENATE(L72,AS72,O72)</f>
        <v>MEX/GDL</v>
      </c>
      <c r="AS72" s="12" t="s">
        <v>49</v>
      </c>
      <c r="AT72" s="22"/>
      <c r="AU72" s="22"/>
    </row>
    <row r="73" customFormat="false" ht="15" hidden="false" customHeight="true" outlineLevel="0" collapsed="false">
      <c r="A73" s="15" t="s">
        <v>73</v>
      </c>
      <c r="B73" s="15" t="s">
        <v>74</v>
      </c>
      <c r="C73" s="15" t="s">
        <v>75</v>
      </c>
      <c r="D73" s="15" t="s">
        <v>444</v>
      </c>
      <c r="E73" s="16" t="n">
        <v>18375</v>
      </c>
      <c r="F73" s="16" t="s">
        <v>445</v>
      </c>
      <c r="G73" s="25" t="s">
        <v>86</v>
      </c>
      <c r="H73" s="15" t="s">
        <v>87</v>
      </c>
      <c r="I73" s="15" t="s">
        <v>446</v>
      </c>
      <c r="J73" s="15" t="s">
        <v>447</v>
      </c>
      <c r="K73" s="15" t="s">
        <v>126</v>
      </c>
      <c r="L73" s="15"/>
      <c r="M73" s="17" t="n">
        <v>44648</v>
      </c>
      <c r="N73" s="15"/>
      <c r="O73" s="15" t="s">
        <v>214</v>
      </c>
      <c r="P73" s="17" t="n">
        <v>44650</v>
      </c>
      <c r="Q73" s="15"/>
      <c r="R73" s="17" t="n">
        <v>44565</v>
      </c>
      <c r="S73" s="18" t="n">
        <v>0.541666666666667</v>
      </c>
      <c r="T73" s="19" t="n">
        <f aca="false">AA73</f>
        <v>2398</v>
      </c>
      <c r="U73" s="19" t="n">
        <f aca="false">AC73</f>
        <v>384</v>
      </c>
      <c r="V73" s="19" t="n">
        <f aca="false">AD73</f>
        <v>1018</v>
      </c>
      <c r="W73" s="19" t="n">
        <f aca="false">AE73</f>
        <v>0</v>
      </c>
      <c r="X73" s="19" t="n">
        <f aca="false">AF73</f>
        <v>3916</v>
      </c>
      <c r="Y73" s="20" t="n">
        <f aca="false">R73</f>
        <v>44565</v>
      </c>
      <c r="Z73" s="21" t="n">
        <v>0.5</v>
      </c>
      <c r="AA73" s="22" t="n">
        <v>2398</v>
      </c>
      <c r="AB73" s="22" t="n">
        <v>100</v>
      </c>
      <c r="AC73" s="22" t="n">
        <v>384</v>
      </c>
      <c r="AD73" s="22" t="n">
        <v>1018</v>
      </c>
      <c r="AE73" s="22" t="n">
        <v>0</v>
      </c>
      <c r="AF73" s="22" t="n">
        <f aca="false">(AA73+AC73+AD73+AE73+(AB73*1.16))</f>
        <v>3916</v>
      </c>
      <c r="AG73" s="15" t="s">
        <v>294</v>
      </c>
      <c r="AH73" s="15" t="s">
        <v>84</v>
      </c>
      <c r="AI73" s="15" t="s">
        <v>295</v>
      </c>
      <c r="AJ73" s="15"/>
      <c r="AK73" s="15"/>
      <c r="AL73" s="15" t="s">
        <v>109</v>
      </c>
      <c r="AM73" s="22" t="n">
        <f aca="false">AA73-T73</f>
        <v>0</v>
      </c>
      <c r="AN73" s="23" t="n">
        <f aca="false">M73-Y73</f>
        <v>83</v>
      </c>
      <c r="AO73" s="15" t="s">
        <v>182</v>
      </c>
      <c r="AP73" s="24" t="n">
        <v>0.413717</v>
      </c>
      <c r="AQ73" s="24" t="s">
        <v>72</v>
      </c>
      <c r="AR73" s="24"/>
      <c r="AS73" s="12" t="s">
        <v>49</v>
      </c>
      <c r="AT73" s="22" t="s">
        <v>154</v>
      </c>
      <c r="AU73" s="22"/>
    </row>
    <row r="74" customFormat="false" ht="15" hidden="false" customHeight="true" outlineLevel="0" collapsed="false">
      <c r="A74" s="15" t="s">
        <v>73</v>
      </c>
      <c r="B74" s="15" t="s">
        <v>74</v>
      </c>
      <c r="C74" s="15" t="s">
        <v>75</v>
      </c>
      <c r="D74" s="15" t="s">
        <v>310</v>
      </c>
      <c r="E74" s="16" t="n">
        <v>18785</v>
      </c>
      <c r="F74" s="16" t="s">
        <v>448</v>
      </c>
      <c r="G74" s="25" t="s">
        <v>86</v>
      </c>
      <c r="H74" s="15" t="s">
        <v>87</v>
      </c>
      <c r="I74" s="15" t="s">
        <v>312</v>
      </c>
      <c r="J74" s="15" t="s">
        <v>449</v>
      </c>
      <c r="K74" s="15" t="s">
        <v>441</v>
      </c>
      <c r="L74" s="15"/>
      <c r="M74" s="17" t="n">
        <v>44657</v>
      </c>
      <c r="N74" s="15"/>
      <c r="O74" s="15" t="s">
        <v>197</v>
      </c>
      <c r="P74" s="17" t="n">
        <v>44659</v>
      </c>
      <c r="Q74" s="15"/>
      <c r="R74" s="17" t="n">
        <v>44631</v>
      </c>
      <c r="S74" s="26" t="n">
        <v>0.583333333333333</v>
      </c>
      <c r="T74" s="19" t="n">
        <f aca="false">AA74</f>
        <v>3374</v>
      </c>
      <c r="U74" s="19" t="n">
        <f aca="false">AC74</f>
        <v>540</v>
      </c>
      <c r="V74" s="19" t="n">
        <f aca="false">AD74</f>
        <v>1196</v>
      </c>
      <c r="W74" s="19" t="n">
        <f aca="false">AE74</f>
        <v>0</v>
      </c>
      <c r="X74" s="19" t="n">
        <f aca="false">AF74</f>
        <v>5226</v>
      </c>
      <c r="Y74" s="20" t="n">
        <f aca="false">R74</f>
        <v>44631</v>
      </c>
      <c r="Z74" s="21" t="n">
        <v>0.541666666666667</v>
      </c>
      <c r="AA74" s="22" t="n">
        <v>3374</v>
      </c>
      <c r="AB74" s="22" t="n">
        <v>100</v>
      </c>
      <c r="AC74" s="22" t="n">
        <v>540</v>
      </c>
      <c r="AD74" s="22" t="n">
        <v>1196</v>
      </c>
      <c r="AE74" s="22" t="n">
        <v>0</v>
      </c>
      <c r="AF74" s="22" t="n">
        <f aca="false">(AA74+AC74+AD74+AE74+(AB74*1.16))</f>
        <v>5226</v>
      </c>
      <c r="AG74" s="15" t="s">
        <v>160</v>
      </c>
      <c r="AH74" s="15" t="s">
        <v>69</v>
      </c>
      <c r="AI74" s="15" t="s">
        <v>84</v>
      </c>
      <c r="AJ74" s="15"/>
      <c r="AK74" s="15"/>
      <c r="AL74" s="15" t="s">
        <v>109</v>
      </c>
      <c r="AM74" s="22" t="n">
        <f aca="false">AA74-T74</f>
        <v>0</v>
      </c>
      <c r="AN74" s="23" t="n">
        <f aca="false">M74-Y74</f>
        <v>26</v>
      </c>
      <c r="AO74" s="15" t="s">
        <v>182</v>
      </c>
      <c r="AP74" s="24" t="n">
        <v>0.74686</v>
      </c>
      <c r="AQ74" s="24" t="s">
        <v>72</v>
      </c>
      <c r="AR74" s="24"/>
      <c r="AS74" s="12" t="s">
        <v>49</v>
      </c>
      <c r="AT74" s="22" t="s">
        <v>154</v>
      </c>
      <c r="AU74" s="22"/>
    </row>
    <row r="75" customFormat="false" ht="15" hidden="false" customHeight="true" outlineLevel="0" collapsed="false">
      <c r="A75" s="15" t="s">
        <v>73</v>
      </c>
      <c r="B75" s="15" t="s">
        <v>74</v>
      </c>
      <c r="C75" s="15" t="s">
        <v>75</v>
      </c>
      <c r="D75" s="15" t="s">
        <v>450</v>
      </c>
      <c r="E75" s="16" t="n">
        <v>19450</v>
      </c>
      <c r="F75" s="16" t="s">
        <v>451</v>
      </c>
      <c r="G75" s="15" t="s">
        <v>57</v>
      </c>
      <c r="H75" s="15" t="s">
        <v>58</v>
      </c>
      <c r="I75" s="15" t="s">
        <v>59</v>
      </c>
      <c r="J75" s="15" t="s">
        <v>452</v>
      </c>
      <c r="K75" s="15" t="s">
        <v>142</v>
      </c>
      <c r="L75" s="15" t="s">
        <v>62</v>
      </c>
      <c r="M75" s="17" t="n">
        <v>44631</v>
      </c>
      <c r="N75" s="15" t="s">
        <v>453</v>
      </c>
      <c r="O75" s="15" t="s">
        <v>454</v>
      </c>
      <c r="P75" s="17" t="n">
        <v>44632</v>
      </c>
      <c r="Q75" s="15" t="s">
        <v>455</v>
      </c>
      <c r="R75" s="17" t="n">
        <v>44609</v>
      </c>
      <c r="S75" s="18" t="n">
        <v>0.75</v>
      </c>
      <c r="T75" s="19" t="n">
        <f aca="false">AA75-(AA75*2%)</f>
        <v>2422.56</v>
      </c>
      <c r="U75" s="19" t="n">
        <f aca="false">AC75-(AC75*2%)</f>
        <v>387.6096</v>
      </c>
      <c r="V75" s="19" t="n">
        <f aca="false">AD75-(AD75*2%)</f>
        <v>0</v>
      </c>
      <c r="W75" s="19" t="n">
        <f aca="false">AE75-(AE75*2%)</f>
        <v>0</v>
      </c>
      <c r="X75" s="19" t="n">
        <f aca="false">AE75-(AE75*2%)</f>
        <v>0</v>
      </c>
      <c r="Y75" s="20" t="n">
        <f aca="false">R75</f>
        <v>44609</v>
      </c>
      <c r="Z75" s="21" t="n">
        <v>0.416666666666667</v>
      </c>
      <c r="AA75" s="22" t="n">
        <v>2472</v>
      </c>
      <c r="AB75" s="22" t="n">
        <v>100</v>
      </c>
      <c r="AC75" s="22" t="n">
        <v>395.52</v>
      </c>
      <c r="AD75" s="22" t="n">
        <v>0</v>
      </c>
      <c r="AE75" s="22" t="n">
        <v>0</v>
      </c>
      <c r="AF75" s="22" t="n">
        <f aca="false">(AA75+AC75+AD75+AE75+(AB75*1.16))</f>
        <v>2983.52</v>
      </c>
      <c r="AG75" s="15" t="s">
        <v>246</v>
      </c>
      <c r="AH75" s="15" t="s">
        <v>456</v>
      </c>
      <c r="AI75" s="15" t="s">
        <v>68</v>
      </c>
      <c r="AJ75" s="15"/>
      <c r="AK75" s="15"/>
      <c r="AL75" s="15" t="s">
        <v>70</v>
      </c>
      <c r="AM75" s="22" t="n">
        <f aca="false">AA75-T75</f>
        <v>49.4400000000001</v>
      </c>
      <c r="AN75" s="23" t="n">
        <f aca="false">M75-Y75</f>
        <v>22</v>
      </c>
      <c r="AO75" s="15"/>
      <c r="AP75" s="24" t="n">
        <v>0.535814</v>
      </c>
      <c r="AQ75" s="24" t="s">
        <v>72</v>
      </c>
      <c r="AR75" s="24" t="str">
        <f aca="false">CONCATENATE(L75,AS75,O75)</f>
        <v>MEX/TIJ</v>
      </c>
      <c r="AS75" s="12" t="s">
        <v>49</v>
      </c>
      <c r="AT75" s="22"/>
      <c r="AU75" s="22"/>
    </row>
    <row r="76" customFormat="false" ht="15" hidden="false" customHeight="true" outlineLevel="0" collapsed="false">
      <c r="A76" s="15" t="s">
        <v>73</v>
      </c>
      <c r="B76" s="15" t="s">
        <v>74</v>
      </c>
      <c r="C76" s="15" t="s">
        <v>75</v>
      </c>
      <c r="D76" s="15" t="s">
        <v>457</v>
      </c>
      <c r="E76" s="16" t="n">
        <v>19456</v>
      </c>
      <c r="F76" s="16" t="s">
        <v>458</v>
      </c>
      <c r="G76" s="25" t="s">
        <v>86</v>
      </c>
      <c r="H76" s="15" t="s">
        <v>87</v>
      </c>
      <c r="I76" s="15" t="s">
        <v>459</v>
      </c>
      <c r="J76" s="15" t="s">
        <v>460</v>
      </c>
      <c r="K76" s="15" t="s">
        <v>142</v>
      </c>
      <c r="L76" s="15"/>
      <c r="M76" s="17" t="n">
        <v>44631</v>
      </c>
      <c r="N76" s="15"/>
      <c r="O76" s="15" t="s">
        <v>454</v>
      </c>
      <c r="P76" s="17" t="n">
        <v>44632</v>
      </c>
      <c r="Q76" s="15"/>
      <c r="R76" s="17" t="n">
        <v>44609</v>
      </c>
      <c r="S76" s="18" t="n">
        <v>0.541666666666667</v>
      </c>
      <c r="T76" s="19" t="n">
        <f aca="false">AA76</f>
        <v>5925</v>
      </c>
      <c r="U76" s="19" t="n">
        <f aca="false">AC76</f>
        <v>948</v>
      </c>
      <c r="V76" s="19" t="n">
        <f aca="false">AD76</f>
        <v>1138</v>
      </c>
      <c r="W76" s="19" t="n">
        <f aca="false">AE76</f>
        <v>0</v>
      </c>
      <c r="X76" s="19" t="n">
        <f aca="false">AF76</f>
        <v>8011</v>
      </c>
      <c r="Y76" s="20" t="n">
        <f aca="false">R76</f>
        <v>44609</v>
      </c>
      <c r="Z76" s="21" t="n">
        <v>0.5</v>
      </c>
      <c r="AA76" s="22" t="n">
        <v>5925</v>
      </c>
      <c r="AB76" s="22"/>
      <c r="AC76" s="22" t="n">
        <v>948</v>
      </c>
      <c r="AD76" s="22" t="n">
        <v>1138</v>
      </c>
      <c r="AE76" s="22" t="n">
        <v>0</v>
      </c>
      <c r="AF76" s="22" t="n">
        <f aca="false">(AA76+AC76+AD76+AE76+(AB76*1.16))</f>
        <v>8011</v>
      </c>
      <c r="AG76" s="15" t="s">
        <v>246</v>
      </c>
      <c r="AH76" s="15" t="s">
        <v>456</v>
      </c>
      <c r="AI76" s="15" t="s">
        <v>68</v>
      </c>
      <c r="AJ76" s="15"/>
      <c r="AK76" s="15"/>
      <c r="AL76" s="15" t="s">
        <v>70</v>
      </c>
      <c r="AM76" s="22" t="n">
        <f aca="false">AA76-T76</f>
        <v>0</v>
      </c>
      <c r="AN76" s="23" t="n">
        <f aca="false">M76-Y76</f>
        <v>22</v>
      </c>
      <c r="AO76" s="15"/>
      <c r="AP76" s="24" t="n">
        <v>0.413717</v>
      </c>
      <c r="AQ76" s="24" t="s">
        <v>72</v>
      </c>
      <c r="AR76" s="24"/>
      <c r="AS76" s="12" t="s">
        <v>49</v>
      </c>
      <c r="AT76" s="22" t="s">
        <v>154</v>
      </c>
      <c r="AU76" s="22"/>
    </row>
    <row r="77" customFormat="false" ht="15" hidden="false" customHeight="true" outlineLevel="0" collapsed="false">
      <c r="A77" s="15" t="s">
        <v>52</v>
      </c>
      <c r="B77" s="15" t="s">
        <v>53</v>
      </c>
      <c r="C77" s="15" t="s">
        <v>54</v>
      </c>
      <c r="D77" s="15" t="s">
        <v>444</v>
      </c>
      <c r="E77" s="16" t="n">
        <v>19981</v>
      </c>
      <c r="F77" s="16" t="s">
        <v>461</v>
      </c>
      <c r="G77" s="25" t="s">
        <v>86</v>
      </c>
      <c r="H77" s="15" t="s">
        <v>87</v>
      </c>
      <c r="I77" s="15" t="s">
        <v>462</v>
      </c>
      <c r="J77" s="15" t="s">
        <v>463</v>
      </c>
      <c r="K77" s="15" t="s">
        <v>260</v>
      </c>
      <c r="L77" s="15"/>
      <c r="M77" s="17" t="n">
        <v>44648</v>
      </c>
      <c r="N77" s="15"/>
      <c r="O77" s="15" t="s">
        <v>261</v>
      </c>
      <c r="P77" s="17" t="n">
        <v>44650</v>
      </c>
      <c r="Q77" s="15"/>
      <c r="R77" s="17" t="n">
        <v>44635</v>
      </c>
      <c r="S77" s="26" t="n">
        <v>0.583333333333333</v>
      </c>
      <c r="T77" s="19" t="n">
        <f aca="false">AA77</f>
        <v>750</v>
      </c>
      <c r="U77" s="19" t="n">
        <f aca="false">AC77</f>
        <v>120</v>
      </c>
      <c r="V77" s="19" t="n">
        <f aca="false">AD77</f>
        <v>444</v>
      </c>
      <c r="W77" s="19" t="n">
        <f aca="false">AE77</f>
        <v>0</v>
      </c>
      <c r="X77" s="19" t="n">
        <f aca="false">AF77</f>
        <v>1430</v>
      </c>
      <c r="Y77" s="20" t="n">
        <f aca="false">R77</f>
        <v>44635</v>
      </c>
      <c r="Z77" s="21" t="n">
        <v>0.541666666666667</v>
      </c>
      <c r="AA77" s="22" t="n">
        <v>750</v>
      </c>
      <c r="AB77" s="22" t="n">
        <v>100</v>
      </c>
      <c r="AC77" s="22" t="n">
        <v>120</v>
      </c>
      <c r="AD77" s="22" t="n">
        <v>444</v>
      </c>
      <c r="AE77" s="22" t="n">
        <v>0</v>
      </c>
      <c r="AF77" s="22" t="n">
        <f aca="false">(AA77+AC77+AD77+AE77+(AB77*1.16))</f>
        <v>1430</v>
      </c>
      <c r="AG77" s="15" t="s">
        <v>341</v>
      </c>
      <c r="AH77" s="15" t="s">
        <v>69</v>
      </c>
      <c r="AI77" s="15" t="s">
        <v>84</v>
      </c>
      <c r="AJ77" s="15"/>
      <c r="AK77" s="15"/>
      <c r="AL77" s="15" t="s">
        <v>109</v>
      </c>
      <c r="AM77" s="22" t="n">
        <f aca="false">AA77-T77</f>
        <v>0</v>
      </c>
      <c r="AN77" s="23" t="n">
        <f aca="false">M77-Y77</f>
        <v>13</v>
      </c>
      <c r="AO77" s="15" t="s">
        <v>110</v>
      </c>
      <c r="AP77" s="24" t="n">
        <v>0.08425</v>
      </c>
      <c r="AQ77" s="24" t="s">
        <v>72</v>
      </c>
      <c r="AR77" s="24"/>
      <c r="AS77" s="12" t="s">
        <v>49</v>
      </c>
      <c r="AT77" s="22" t="s">
        <v>154</v>
      </c>
      <c r="AU77" s="22"/>
    </row>
    <row r="78" customFormat="false" ht="15" hidden="false" customHeight="true" outlineLevel="0" collapsed="false">
      <c r="A78" s="15" t="s">
        <v>73</v>
      </c>
      <c r="B78" s="15" t="s">
        <v>74</v>
      </c>
      <c r="C78" s="15" t="s">
        <v>75</v>
      </c>
      <c r="D78" s="15" t="s">
        <v>323</v>
      </c>
      <c r="E78" s="16" t="n">
        <v>2000014323</v>
      </c>
      <c r="F78" s="16" t="s">
        <v>464</v>
      </c>
      <c r="G78" s="15" t="s">
        <v>57</v>
      </c>
      <c r="H78" s="15" t="s">
        <v>58</v>
      </c>
      <c r="I78" s="15" t="s">
        <v>59</v>
      </c>
      <c r="J78" s="15" t="s">
        <v>465</v>
      </c>
      <c r="K78" s="15" t="s">
        <v>466</v>
      </c>
      <c r="L78" s="15" t="s">
        <v>62</v>
      </c>
      <c r="M78" s="17" t="n">
        <v>44678</v>
      </c>
      <c r="N78" s="15" t="s">
        <v>442</v>
      </c>
      <c r="O78" s="15" t="s">
        <v>64</v>
      </c>
      <c r="P78" s="17" t="n">
        <v>44678</v>
      </c>
      <c r="Q78" s="15" t="s">
        <v>467</v>
      </c>
      <c r="R78" s="17" t="n">
        <v>44615</v>
      </c>
      <c r="S78" s="18" t="n">
        <v>0.541666666666667</v>
      </c>
      <c r="T78" s="19" t="n">
        <f aca="false">AA78</f>
        <v>3340.91</v>
      </c>
      <c r="U78" s="19" t="n">
        <f aca="false">AC78</f>
        <v>534.55</v>
      </c>
      <c r="V78" s="19" t="n">
        <f aca="false">AD78</f>
        <v>0</v>
      </c>
      <c r="W78" s="19" t="n">
        <f aca="false">AE78</f>
        <v>0</v>
      </c>
      <c r="X78" s="19" t="n">
        <f aca="false">AF78</f>
        <v>3991.46</v>
      </c>
      <c r="Y78" s="20" t="n">
        <f aca="false">R78</f>
        <v>44615</v>
      </c>
      <c r="Z78" s="21" t="n">
        <v>0.5</v>
      </c>
      <c r="AA78" s="22" t="n">
        <v>3340.91</v>
      </c>
      <c r="AB78" s="22" t="n">
        <v>100</v>
      </c>
      <c r="AC78" s="22" t="n">
        <v>534.55</v>
      </c>
      <c r="AD78" s="22" t="n">
        <v>0</v>
      </c>
      <c r="AE78" s="22" t="n">
        <v>0</v>
      </c>
      <c r="AF78" s="22" t="n">
        <f aca="false">(AA78+AC78+AD78+AE78+(AB78*1.16))</f>
        <v>3991.46</v>
      </c>
      <c r="AG78" s="15" t="s">
        <v>468</v>
      </c>
      <c r="AH78" s="15" t="s">
        <v>116</v>
      </c>
      <c r="AI78" s="15" t="s">
        <v>68</v>
      </c>
      <c r="AJ78" s="15"/>
      <c r="AK78" s="15"/>
      <c r="AL78" s="15" t="s">
        <v>70</v>
      </c>
      <c r="AM78" s="22" t="n">
        <f aca="false">AA78-T78</f>
        <v>0</v>
      </c>
      <c r="AN78" s="23" t="n">
        <f aca="false">M78-Y78</f>
        <v>63</v>
      </c>
      <c r="AO78" s="15"/>
      <c r="AP78" s="24" t="n">
        <v>0.151398</v>
      </c>
      <c r="AQ78" s="24" t="s">
        <v>72</v>
      </c>
      <c r="AR78" s="24" t="str">
        <f aca="false">CONCATENATE(L78,AS78,O78)</f>
        <v>MEX/MTY</v>
      </c>
      <c r="AS78" s="12" t="s">
        <v>49</v>
      </c>
      <c r="AT78" s="22"/>
      <c r="AU78" s="22"/>
    </row>
    <row r="79" customFormat="false" ht="15" hidden="false" customHeight="true" outlineLevel="0" collapsed="false">
      <c r="A79" s="15" t="s">
        <v>73</v>
      </c>
      <c r="B79" s="15" t="s">
        <v>74</v>
      </c>
      <c r="C79" s="15" t="s">
        <v>75</v>
      </c>
      <c r="D79" s="15" t="s">
        <v>469</v>
      </c>
      <c r="E79" s="16" t="n">
        <v>18727</v>
      </c>
      <c r="F79" s="16" t="s">
        <v>470</v>
      </c>
      <c r="G79" s="15" t="s">
        <v>57</v>
      </c>
      <c r="H79" s="15" t="s">
        <v>174</v>
      </c>
      <c r="I79" s="15" t="s">
        <v>59</v>
      </c>
      <c r="J79" s="15" t="s">
        <v>471</v>
      </c>
      <c r="K79" s="15" t="s">
        <v>472</v>
      </c>
      <c r="L79" s="15" t="s">
        <v>62</v>
      </c>
      <c r="M79" s="17" t="n">
        <v>44685</v>
      </c>
      <c r="N79" s="15" t="s">
        <v>432</v>
      </c>
      <c r="O79" s="15" t="s">
        <v>473</v>
      </c>
      <c r="P79" s="17" t="n">
        <v>44694</v>
      </c>
      <c r="Q79" s="15" t="s">
        <v>474</v>
      </c>
      <c r="R79" s="17" t="n">
        <v>44585</v>
      </c>
      <c r="S79" s="18" t="n">
        <v>0.75</v>
      </c>
      <c r="T79" s="19" t="n">
        <f aca="false">AA79-(AA79*2%)</f>
        <v>26679.52</v>
      </c>
      <c r="U79" s="19" t="n">
        <f aca="false">AC79-(AC79*2%)</f>
        <v>4268.7232</v>
      </c>
      <c r="V79" s="19" t="n">
        <f aca="false">AD79-(AD79*2%)</f>
        <v>0</v>
      </c>
      <c r="W79" s="19" t="n">
        <f aca="false">AE79-(AE79*2%)</f>
        <v>0</v>
      </c>
      <c r="X79" s="19" t="n">
        <f aca="false">AE79-(AE79*2%)</f>
        <v>0</v>
      </c>
      <c r="Y79" s="20" t="n">
        <f aca="false">R79</f>
        <v>44585</v>
      </c>
      <c r="Z79" s="21" t="n">
        <v>0.416666666666667</v>
      </c>
      <c r="AA79" s="22" t="n">
        <v>27224</v>
      </c>
      <c r="AB79" s="22" t="n">
        <v>100</v>
      </c>
      <c r="AC79" s="22" t="n">
        <v>4355.84</v>
      </c>
      <c r="AD79" s="22" t="n">
        <v>0</v>
      </c>
      <c r="AE79" s="22" t="n">
        <v>0</v>
      </c>
      <c r="AF79" s="22" t="n">
        <f aca="false">(AA79+AC79+AD79+AE79+(AB79*1.16))</f>
        <v>31695.84</v>
      </c>
      <c r="AG79" s="15" t="s">
        <v>153</v>
      </c>
      <c r="AH79" s="15" t="s">
        <v>69</v>
      </c>
      <c r="AI79" s="15" t="s">
        <v>116</v>
      </c>
      <c r="AJ79" s="15"/>
      <c r="AK79" s="15"/>
      <c r="AL79" s="15" t="s">
        <v>109</v>
      </c>
      <c r="AM79" s="22" t="n">
        <f aca="false">AA79-T79</f>
        <v>544.48</v>
      </c>
      <c r="AN79" s="23" t="n">
        <f aca="false">M79-Y79</f>
        <v>100</v>
      </c>
      <c r="AO79" s="15"/>
      <c r="AP79" s="24" t="n">
        <v>0.200735</v>
      </c>
      <c r="AQ79" s="24" t="s">
        <v>183</v>
      </c>
      <c r="AR79" s="24" t="str">
        <f aca="false">CONCATENATE(L79,AS79,O79)</f>
        <v>MEX/DFW</v>
      </c>
      <c r="AS79" s="12" t="s">
        <v>49</v>
      </c>
      <c r="AT79" s="22"/>
      <c r="AU79" s="22"/>
    </row>
    <row r="80" customFormat="false" ht="15" hidden="false" customHeight="true" outlineLevel="0" collapsed="false">
      <c r="A80" s="15" t="s">
        <v>73</v>
      </c>
      <c r="B80" s="15" t="s">
        <v>74</v>
      </c>
      <c r="C80" s="15" t="s">
        <v>75</v>
      </c>
      <c r="D80" s="15" t="s">
        <v>352</v>
      </c>
      <c r="E80" s="16" t="s">
        <v>475</v>
      </c>
      <c r="F80" s="16" t="s">
        <v>476</v>
      </c>
      <c r="G80" s="25" t="s">
        <v>86</v>
      </c>
      <c r="H80" s="15" t="s">
        <v>87</v>
      </c>
      <c r="I80" s="15" t="s">
        <v>477</v>
      </c>
      <c r="J80" s="15" t="s">
        <v>478</v>
      </c>
      <c r="K80" s="15" t="s">
        <v>99</v>
      </c>
      <c r="L80" s="15"/>
      <c r="M80" s="17" t="n">
        <v>44671</v>
      </c>
      <c r="N80" s="15"/>
      <c r="O80" s="15" t="s">
        <v>62</v>
      </c>
      <c r="P80" s="17" t="n">
        <v>44672</v>
      </c>
      <c r="Q80" s="15"/>
      <c r="R80" s="17" t="n">
        <v>44631</v>
      </c>
      <c r="S80" s="27" t="n">
        <v>0.659027777777778</v>
      </c>
      <c r="T80" s="19" t="n">
        <f aca="false">AA80-(AA80*2%)</f>
        <v>1515.08</v>
      </c>
      <c r="U80" s="19" t="n">
        <f aca="false">AC80-(AC80*2%)</f>
        <v>242.4128</v>
      </c>
      <c r="V80" s="19" t="n">
        <f aca="false">AD80-(AD80*2%)</f>
        <v>0</v>
      </c>
      <c r="W80" s="19" t="n">
        <f aca="false">AE80-(AE80*2%)</f>
        <v>0</v>
      </c>
      <c r="X80" s="19" t="n">
        <f aca="false">AE80-(AE80*2%)</f>
        <v>0</v>
      </c>
      <c r="Y80" s="20" t="n">
        <f aca="false">R80</f>
        <v>44631</v>
      </c>
      <c r="Z80" s="21" t="n">
        <v>0.416666666666667</v>
      </c>
      <c r="AA80" s="22" t="n">
        <v>1546</v>
      </c>
      <c r="AB80" s="22" t="n">
        <v>100</v>
      </c>
      <c r="AC80" s="22" t="n">
        <v>247.36</v>
      </c>
      <c r="AD80" s="22" t="n">
        <v>0</v>
      </c>
      <c r="AE80" s="22" t="n">
        <v>0</v>
      </c>
      <c r="AF80" s="22" t="n">
        <f aca="false">(AA80+AC80+AD80+AE80+(AB80*1.16))</f>
        <v>1909.36</v>
      </c>
      <c r="AG80" s="15" t="s">
        <v>160</v>
      </c>
      <c r="AH80" s="15" t="s">
        <v>70</v>
      </c>
      <c r="AI80" s="15" t="s">
        <v>101</v>
      </c>
      <c r="AJ80" s="15"/>
      <c r="AK80" s="15"/>
      <c r="AL80" s="15" t="s">
        <v>70</v>
      </c>
      <c r="AM80" s="22" t="n">
        <f aca="false">AA80-T80</f>
        <v>30.9200000000001</v>
      </c>
      <c r="AN80" s="23" t="n">
        <f aca="false">M80-Y80</f>
        <v>40</v>
      </c>
      <c r="AO80" s="15"/>
      <c r="AP80" s="24" t="n">
        <v>0.020357</v>
      </c>
      <c r="AQ80" s="24" t="s">
        <v>72</v>
      </c>
      <c r="AR80" s="24"/>
      <c r="AS80" s="12" t="s">
        <v>49</v>
      </c>
      <c r="AT80" s="22" t="s">
        <v>102</v>
      </c>
      <c r="AU80" s="22"/>
    </row>
    <row r="81" customFormat="false" ht="15" hidden="false" customHeight="true" outlineLevel="0" collapsed="false">
      <c r="A81" s="15" t="s">
        <v>73</v>
      </c>
      <c r="B81" s="15" t="s">
        <v>74</v>
      </c>
      <c r="C81" s="15" t="s">
        <v>75</v>
      </c>
      <c r="D81" s="15" t="s">
        <v>479</v>
      </c>
      <c r="E81" s="16" t="n">
        <v>19126</v>
      </c>
      <c r="F81" s="16" t="s">
        <v>480</v>
      </c>
      <c r="G81" s="25" t="s">
        <v>86</v>
      </c>
      <c r="H81" s="15" t="s">
        <v>87</v>
      </c>
      <c r="I81" s="15" t="s">
        <v>481</v>
      </c>
      <c r="J81" s="15" t="s">
        <v>482</v>
      </c>
      <c r="K81" s="15" t="s">
        <v>126</v>
      </c>
      <c r="L81" s="15"/>
      <c r="M81" s="17" t="n">
        <v>44635</v>
      </c>
      <c r="N81" s="15"/>
      <c r="O81" s="15" t="s">
        <v>135</v>
      </c>
      <c r="P81" s="17" t="n">
        <v>44636</v>
      </c>
      <c r="Q81" s="15"/>
      <c r="R81" s="17" t="n">
        <v>44566</v>
      </c>
      <c r="S81" s="18" t="n">
        <v>0.541666666666667</v>
      </c>
      <c r="T81" s="19" t="n">
        <f aca="false">AA81</f>
        <v>2968</v>
      </c>
      <c r="U81" s="19" t="n">
        <f aca="false">AC81</f>
        <v>474.88</v>
      </c>
      <c r="V81" s="19" t="n">
        <f aca="false">AD81</f>
        <v>0</v>
      </c>
      <c r="W81" s="19" t="n">
        <f aca="false">AE81</f>
        <v>0</v>
      </c>
      <c r="X81" s="19" t="n">
        <f aca="false">AF81</f>
        <v>3558.88</v>
      </c>
      <c r="Y81" s="20" t="n">
        <f aca="false">R81</f>
        <v>44566</v>
      </c>
      <c r="Z81" s="21" t="n">
        <v>0.5</v>
      </c>
      <c r="AA81" s="22" t="n">
        <v>2968</v>
      </c>
      <c r="AB81" s="22" t="n">
        <v>100</v>
      </c>
      <c r="AC81" s="22" t="n">
        <v>474.88</v>
      </c>
      <c r="AD81" s="22" t="n">
        <v>0</v>
      </c>
      <c r="AE81" s="22" t="n">
        <v>0</v>
      </c>
      <c r="AF81" s="22" t="n">
        <f aca="false">(AA81+AC81+AD81+AE81+(AB81*1.16))</f>
        <v>3558.88</v>
      </c>
      <c r="AG81" s="15" t="s">
        <v>294</v>
      </c>
      <c r="AH81" s="15" t="s">
        <v>84</v>
      </c>
      <c r="AI81" s="15" t="s">
        <v>483</v>
      </c>
      <c r="AJ81" s="15"/>
      <c r="AK81" s="15"/>
      <c r="AL81" s="15" t="s">
        <v>109</v>
      </c>
      <c r="AM81" s="22" t="n">
        <f aca="false">AA81-T81</f>
        <v>0</v>
      </c>
      <c r="AN81" s="23" t="n">
        <f aca="false">M81-Y81</f>
        <v>69</v>
      </c>
      <c r="AO81" s="15" t="s">
        <v>182</v>
      </c>
      <c r="AP81" s="24" t="n">
        <v>0.208918</v>
      </c>
      <c r="AQ81" s="24" t="s">
        <v>72</v>
      </c>
      <c r="AR81" s="24"/>
      <c r="AS81" s="12" t="s">
        <v>49</v>
      </c>
      <c r="AT81" s="22" t="s">
        <v>93</v>
      </c>
      <c r="AU81" s="22"/>
    </row>
    <row r="82" customFormat="false" ht="15" hidden="false" customHeight="true" outlineLevel="0" collapsed="false">
      <c r="A82" s="15" t="s">
        <v>52</v>
      </c>
      <c r="B82" s="15" t="s">
        <v>53</v>
      </c>
      <c r="C82" s="15" t="s">
        <v>54</v>
      </c>
      <c r="D82" s="15" t="s">
        <v>379</v>
      </c>
      <c r="E82" s="16" t="s">
        <v>484</v>
      </c>
      <c r="F82" s="16" t="s">
        <v>485</v>
      </c>
      <c r="G82" s="25" t="s">
        <v>86</v>
      </c>
      <c r="H82" s="15" t="s">
        <v>87</v>
      </c>
      <c r="I82" s="15" t="s">
        <v>381</v>
      </c>
      <c r="J82" s="15" t="s">
        <v>486</v>
      </c>
      <c r="K82" s="15" t="s">
        <v>99</v>
      </c>
      <c r="L82" s="15"/>
      <c r="M82" s="17" t="n">
        <v>44630</v>
      </c>
      <c r="N82" s="15"/>
      <c r="O82" s="15" t="s">
        <v>152</v>
      </c>
      <c r="P82" s="17" t="n">
        <v>44631</v>
      </c>
      <c r="Q82" s="15"/>
      <c r="R82" s="17" t="n">
        <f aca="false">M82-15</f>
        <v>44615</v>
      </c>
      <c r="S82" s="18" t="n">
        <v>0.541666666666667</v>
      </c>
      <c r="T82" s="19" t="n">
        <f aca="false">AA82</f>
        <v>4914</v>
      </c>
      <c r="U82" s="19" t="n">
        <f aca="false">AC82</f>
        <v>787</v>
      </c>
      <c r="V82" s="19" t="n">
        <f aca="false">AD82</f>
        <v>1138</v>
      </c>
      <c r="W82" s="19" t="n">
        <f aca="false">AE82</f>
        <v>0</v>
      </c>
      <c r="X82" s="19" t="n">
        <f aca="false">AF82</f>
        <v>6839</v>
      </c>
      <c r="Y82" s="20" t="n">
        <f aca="false">R82</f>
        <v>44615</v>
      </c>
      <c r="Z82" s="21" t="n">
        <v>0.5</v>
      </c>
      <c r="AA82" s="22" t="n">
        <v>4914</v>
      </c>
      <c r="AB82" s="22"/>
      <c r="AC82" s="22" t="n">
        <v>787</v>
      </c>
      <c r="AD82" s="22" t="n">
        <v>1138</v>
      </c>
      <c r="AE82" s="22" t="n">
        <v>0</v>
      </c>
      <c r="AF82" s="22" t="n">
        <f aca="false">(AA82+AC82+AD82+AE82+(AB82*1.16))</f>
        <v>6839</v>
      </c>
      <c r="AG82" s="15" t="s">
        <v>160</v>
      </c>
      <c r="AH82" s="15" t="s">
        <v>70</v>
      </c>
      <c r="AI82" s="15" t="s">
        <v>101</v>
      </c>
      <c r="AJ82" s="15"/>
      <c r="AK82" s="15"/>
      <c r="AL82" s="15" t="s">
        <v>70</v>
      </c>
      <c r="AM82" s="22" t="n">
        <f aca="false">AA82-T82</f>
        <v>0</v>
      </c>
      <c r="AN82" s="23" t="n">
        <f aca="false">M82-Y82</f>
        <v>15</v>
      </c>
      <c r="AO82" s="15" t="s">
        <v>71</v>
      </c>
      <c r="AP82" s="24" t="n">
        <v>0.075276</v>
      </c>
      <c r="AQ82" s="24" t="s">
        <v>72</v>
      </c>
      <c r="AR82" s="24"/>
      <c r="AS82" s="12" t="s">
        <v>49</v>
      </c>
      <c r="AT82" s="22" t="s">
        <v>102</v>
      </c>
      <c r="AU82" s="22"/>
    </row>
    <row r="83" customFormat="false" ht="15" hidden="false" customHeight="true" outlineLevel="0" collapsed="false">
      <c r="A83" s="15" t="s">
        <v>52</v>
      </c>
      <c r="B83" s="15" t="s">
        <v>53</v>
      </c>
      <c r="C83" s="15" t="s">
        <v>54</v>
      </c>
      <c r="D83" s="15" t="s">
        <v>487</v>
      </c>
      <c r="E83" s="16" t="s">
        <v>488</v>
      </c>
      <c r="F83" s="16" t="s">
        <v>489</v>
      </c>
      <c r="G83" s="25" t="s">
        <v>86</v>
      </c>
      <c r="H83" s="15" t="s">
        <v>87</v>
      </c>
      <c r="I83" s="15" t="s">
        <v>381</v>
      </c>
      <c r="J83" s="15" t="s">
        <v>486</v>
      </c>
      <c r="K83" s="15" t="s">
        <v>99</v>
      </c>
      <c r="L83" s="15"/>
      <c r="M83" s="17" t="n">
        <v>44630</v>
      </c>
      <c r="N83" s="15"/>
      <c r="O83" s="15" t="s">
        <v>152</v>
      </c>
      <c r="P83" s="17" t="n">
        <v>44631</v>
      </c>
      <c r="Q83" s="15"/>
      <c r="R83" s="17" t="n">
        <f aca="false">M83-15</f>
        <v>44615</v>
      </c>
      <c r="S83" s="18" t="n">
        <v>0.541666666666667</v>
      </c>
      <c r="T83" s="19" t="n">
        <f aca="false">AA83</f>
        <v>1279</v>
      </c>
      <c r="U83" s="19" t="n">
        <f aca="false">AC83</f>
        <v>204.64</v>
      </c>
      <c r="V83" s="19" t="n">
        <f aca="false">AD83</f>
        <v>0</v>
      </c>
      <c r="W83" s="19" t="n">
        <f aca="false">AE83</f>
        <v>0</v>
      </c>
      <c r="X83" s="19" t="n">
        <f aca="false">AF83</f>
        <v>1599.64</v>
      </c>
      <c r="Y83" s="20" t="n">
        <f aca="false">R83</f>
        <v>44615</v>
      </c>
      <c r="Z83" s="21" t="n">
        <v>0.5</v>
      </c>
      <c r="AA83" s="22" t="n">
        <v>1279</v>
      </c>
      <c r="AB83" s="22" t="n">
        <v>100</v>
      </c>
      <c r="AC83" s="22" t="n">
        <v>204.64</v>
      </c>
      <c r="AD83" s="22" t="n">
        <v>0</v>
      </c>
      <c r="AE83" s="22" t="n">
        <v>0</v>
      </c>
      <c r="AF83" s="22" t="n">
        <f aca="false">(AA83+AC83+AD83+AE83+(AB83*1.16))</f>
        <v>1599.64</v>
      </c>
      <c r="AG83" s="15" t="s">
        <v>160</v>
      </c>
      <c r="AH83" s="15" t="s">
        <v>70</v>
      </c>
      <c r="AI83" s="15" t="s">
        <v>101</v>
      </c>
      <c r="AJ83" s="15"/>
      <c r="AK83" s="15"/>
      <c r="AL83" s="15" t="s">
        <v>70</v>
      </c>
      <c r="AM83" s="22" t="n">
        <f aca="false">AA83-T83</f>
        <v>0</v>
      </c>
      <c r="AN83" s="23" t="n">
        <f aca="false">M83-Y83</f>
        <v>15</v>
      </c>
      <c r="AO83" s="15"/>
      <c r="AP83" s="24" t="n">
        <v>0.036891</v>
      </c>
      <c r="AQ83" s="24" t="s">
        <v>72</v>
      </c>
      <c r="AR83" s="24"/>
      <c r="AS83" s="12" t="s">
        <v>49</v>
      </c>
      <c r="AT83" s="22" t="s">
        <v>102</v>
      </c>
      <c r="AU83" s="22"/>
    </row>
    <row r="84" customFormat="false" ht="15" hidden="false" customHeight="true" outlineLevel="0" collapsed="false">
      <c r="A84" s="15" t="s">
        <v>73</v>
      </c>
      <c r="B84" s="15" t="s">
        <v>74</v>
      </c>
      <c r="C84" s="15" t="s">
        <v>75</v>
      </c>
      <c r="D84" s="15" t="s">
        <v>255</v>
      </c>
      <c r="E84" s="16" t="n">
        <v>3591318037</v>
      </c>
      <c r="F84" s="16" t="s">
        <v>490</v>
      </c>
      <c r="G84" s="15" t="s">
        <v>57</v>
      </c>
      <c r="H84" s="15" t="s">
        <v>58</v>
      </c>
      <c r="I84" s="15" t="s">
        <v>59</v>
      </c>
      <c r="J84" s="15" t="s">
        <v>491</v>
      </c>
      <c r="K84" s="15" t="s">
        <v>492</v>
      </c>
      <c r="L84" s="15" t="s">
        <v>62</v>
      </c>
      <c r="M84" s="17" t="n">
        <v>44635</v>
      </c>
      <c r="N84" s="15" t="s">
        <v>63</v>
      </c>
      <c r="O84" s="15" t="s">
        <v>64</v>
      </c>
      <c r="P84" s="17" t="n">
        <v>44639</v>
      </c>
      <c r="Q84" s="15" t="s">
        <v>65</v>
      </c>
      <c r="R84" s="17" t="n">
        <v>44586</v>
      </c>
      <c r="S84" s="18" t="n">
        <v>0.541666666666667</v>
      </c>
      <c r="T84" s="19" t="n">
        <f aca="false">AA84</f>
        <v>820</v>
      </c>
      <c r="U84" s="19" t="n">
        <f aca="false">AC84</f>
        <v>131.2</v>
      </c>
      <c r="V84" s="19" t="n">
        <f aca="false">AD84</f>
        <v>0</v>
      </c>
      <c r="W84" s="19" t="n">
        <f aca="false">AE84</f>
        <v>0</v>
      </c>
      <c r="X84" s="19" t="n">
        <f aca="false">AF84</f>
        <v>1067.2</v>
      </c>
      <c r="Y84" s="20" t="n">
        <f aca="false">R84</f>
        <v>44586</v>
      </c>
      <c r="Z84" s="21" t="n">
        <v>0.5</v>
      </c>
      <c r="AA84" s="22" t="n">
        <v>820</v>
      </c>
      <c r="AB84" s="22" t="n">
        <v>100</v>
      </c>
      <c r="AC84" s="22" t="n">
        <v>131.2</v>
      </c>
      <c r="AD84" s="22" t="n">
        <v>0</v>
      </c>
      <c r="AE84" s="22" t="n">
        <v>0</v>
      </c>
      <c r="AF84" s="22" t="n">
        <f aca="false">(AA84+AC84+AD84+AE84+(AB84*1.16))</f>
        <v>1067.2</v>
      </c>
      <c r="AG84" s="15" t="s">
        <v>288</v>
      </c>
      <c r="AH84" s="15" t="s">
        <v>69</v>
      </c>
      <c r="AI84" s="15" t="s">
        <v>456</v>
      </c>
      <c r="AJ84" s="15"/>
      <c r="AK84" s="15"/>
      <c r="AL84" s="15" t="s">
        <v>109</v>
      </c>
      <c r="AM84" s="22" t="n">
        <f aca="false">AA84-T84</f>
        <v>0</v>
      </c>
      <c r="AN84" s="23" t="n">
        <f aca="false">M84-Y84</f>
        <v>49</v>
      </c>
      <c r="AO84" s="15" t="s">
        <v>493</v>
      </c>
      <c r="AP84" s="24" t="n">
        <v>0.08425</v>
      </c>
      <c r="AQ84" s="24" t="s">
        <v>72</v>
      </c>
      <c r="AR84" s="24" t="str">
        <f aca="false">CONCATENATE(L84,AS84,O84)</f>
        <v>MEX/MTY</v>
      </c>
      <c r="AS84" s="12" t="s">
        <v>49</v>
      </c>
      <c r="AT84" s="22"/>
      <c r="AU84" s="22"/>
    </row>
    <row r="85" customFormat="false" ht="15" hidden="false" customHeight="true" outlineLevel="0" collapsed="false">
      <c r="A85" s="15" t="s">
        <v>73</v>
      </c>
      <c r="B85" s="15" t="s">
        <v>74</v>
      </c>
      <c r="C85" s="15" t="s">
        <v>75</v>
      </c>
      <c r="D85" s="15" t="s">
        <v>469</v>
      </c>
      <c r="E85" s="16" t="n">
        <v>18686</v>
      </c>
      <c r="F85" s="16" t="s">
        <v>494</v>
      </c>
      <c r="G85" s="15" t="s">
        <v>57</v>
      </c>
      <c r="H85" s="15" t="s">
        <v>58</v>
      </c>
      <c r="I85" s="15" t="s">
        <v>59</v>
      </c>
      <c r="J85" s="15" t="s">
        <v>495</v>
      </c>
      <c r="K85" s="15" t="s">
        <v>99</v>
      </c>
      <c r="L85" s="15" t="s">
        <v>62</v>
      </c>
      <c r="M85" s="17" t="n">
        <v>44676</v>
      </c>
      <c r="N85" s="15" t="s">
        <v>496</v>
      </c>
      <c r="O85" s="15" t="s">
        <v>497</v>
      </c>
      <c r="P85" s="17" t="n">
        <v>44680</v>
      </c>
      <c r="Q85" s="15" t="s">
        <v>406</v>
      </c>
      <c r="R85" s="17" t="n">
        <v>44631</v>
      </c>
      <c r="S85" s="18" t="n">
        <v>0.708333333333333</v>
      </c>
      <c r="T85" s="19" t="n">
        <f aca="false">AA85-(AA85*2%)</f>
        <v>945.7</v>
      </c>
      <c r="U85" s="19" t="n">
        <f aca="false">AC85-(AC85*2%)</f>
        <v>151.312</v>
      </c>
      <c r="V85" s="19" t="n">
        <f aca="false">AD85-(AD85*2%)</f>
        <v>0</v>
      </c>
      <c r="W85" s="19" t="n">
        <f aca="false">AE85-(AE85*2%)</f>
        <v>0</v>
      </c>
      <c r="X85" s="19" t="n">
        <f aca="false">AE85-(AE85*2%)</f>
        <v>0</v>
      </c>
      <c r="Y85" s="20" t="n">
        <f aca="false">R85</f>
        <v>44631</v>
      </c>
      <c r="Z85" s="21" t="n">
        <v>0.416666666666667</v>
      </c>
      <c r="AA85" s="22" t="n">
        <v>965</v>
      </c>
      <c r="AB85" s="22" t="n">
        <v>100</v>
      </c>
      <c r="AC85" s="22" t="n">
        <v>154.4</v>
      </c>
      <c r="AD85" s="22" t="n">
        <v>0</v>
      </c>
      <c r="AE85" s="22" t="n">
        <v>0</v>
      </c>
      <c r="AF85" s="22" t="n">
        <f aca="false">(AA85+AC85+AD85+AE85+(AB85*1.16))</f>
        <v>1235.4</v>
      </c>
      <c r="AG85" s="15" t="s">
        <v>160</v>
      </c>
      <c r="AH85" s="15" t="s">
        <v>69</v>
      </c>
      <c r="AI85" s="15" t="s">
        <v>84</v>
      </c>
      <c r="AJ85" s="15"/>
      <c r="AK85" s="15"/>
      <c r="AL85" s="15" t="s">
        <v>109</v>
      </c>
      <c r="AM85" s="22" t="n">
        <f aca="false">AA85-T85</f>
        <v>19.3</v>
      </c>
      <c r="AN85" s="23" t="n">
        <f aca="false">M85-Y85</f>
        <v>45</v>
      </c>
      <c r="AO85" s="15" t="s">
        <v>434</v>
      </c>
      <c r="AP85" s="24" t="n">
        <v>2.10297</v>
      </c>
      <c r="AQ85" s="24" t="s">
        <v>72</v>
      </c>
      <c r="AR85" s="24" t="str">
        <f aca="false">CONCATENATE(L85,AS85,O85)</f>
        <v>MEX/OAX</v>
      </c>
      <c r="AS85" s="12" t="s">
        <v>49</v>
      </c>
      <c r="AT85" s="22"/>
      <c r="AU85" s="22"/>
    </row>
    <row r="86" customFormat="false" ht="15" hidden="false" customHeight="true" outlineLevel="0" collapsed="false">
      <c r="A86" s="15" t="s">
        <v>73</v>
      </c>
      <c r="B86" s="15" t="s">
        <v>74</v>
      </c>
      <c r="C86" s="15" t="s">
        <v>75</v>
      </c>
      <c r="D86" s="15" t="s">
        <v>161</v>
      </c>
      <c r="E86" s="16" t="n">
        <v>6390338028</v>
      </c>
      <c r="F86" s="16" t="s">
        <v>498</v>
      </c>
      <c r="G86" s="25" t="s">
        <v>86</v>
      </c>
      <c r="H86" s="15" t="s">
        <v>87</v>
      </c>
      <c r="I86" s="15" t="s">
        <v>360</v>
      </c>
      <c r="J86" s="15" t="s">
        <v>499</v>
      </c>
      <c r="K86" s="15" t="s">
        <v>500</v>
      </c>
      <c r="L86" s="15"/>
      <c r="M86" s="17" t="n">
        <v>44636</v>
      </c>
      <c r="N86" s="15"/>
      <c r="O86" s="15" t="s">
        <v>363</v>
      </c>
      <c r="P86" s="17" t="n">
        <v>44638</v>
      </c>
      <c r="Q86" s="15"/>
      <c r="R86" s="17" t="n">
        <v>44615</v>
      </c>
      <c r="S86" s="18" t="n">
        <v>0.541666666666667</v>
      </c>
      <c r="T86" s="19" t="n">
        <f aca="false">AA86</f>
        <v>2604</v>
      </c>
      <c r="U86" s="19" t="n">
        <f aca="false">AC86</f>
        <v>417</v>
      </c>
      <c r="V86" s="19" t="n">
        <f aca="false">AD86</f>
        <v>617</v>
      </c>
      <c r="W86" s="19" t="n">
        <f aca="false">AE86</f>
        <v>0</v>
      </c>
      <c r="X86" s="19" t="n">
        <f aca="false">AF86</f>
        <v>3754</v>
      </c>
      <c r="Y86" s="20" t="n">
        <f aca="false">R86</f>
        <v>44615</v>
      </c>
      <c r="Z86" s="21" t="n">
        <v>0.5</v>
      </c>
      <c r="AA86" s="22" t="n">
        <v>2604</v>
      </c>
      <c r="AB86" s="22" t="n">
        <v>100</v>
      </c>
      <c r="AC86" s="22" t="n">
        <v>417</v>
      </c>
      <c r="AD86" s="22" t="n">
        <v>617</v>
      </c>
      <c r="AE86" s="22" t="n">
        <v>0</v>
      </c>
      <c r="AF86" s="22" t="n">
        <f aca="false">(AA86+AC86+AD86+AE86+(AB86*1.16))</f>
        <v>3754</v>
      </c>
      <c r="AG86" s="15" t="s">
        <v>304</v>
      </c>
      <c r="AH86" s="15" t="s">
        <v>116</v>
      </c>
      <c r="AI86" s="15" t="s">
        <v>68</v>
      </c>
      <c r="AJ86" s="15"/>
      <c r="AK86" s="15"/>
      <c r="AL86" s="15" t="s">
        <v>70</v>
      </c>
      <c r="AM86" s="22" t="n">
        <f aca="false">AA86-T86</f>
        <v>0</v>
      </c>
      <c r="AN86" s="23" t="n">
        <f aca="false">M86-Y86</f>
        <v>21</v>
      </c>
      <c r="AO86" s="15" t="s">
        <v>501</v>
      </c>
      <c r="AP86" s="24" t="n">
        <v>0.099694</v>
      </c>
      <c r="AQ86" s="24" t="s">
        <v>72</v>
      </c>
      <c r="AR86" s="24"/>
      <c r="AS86" s="12" t="s">
        <v>49</v>
      </c>
      <c r="AT86" s="22" t="s">
        <v>102</v>
      </c>
      <c r="AU86" s="22"/>
    </row>
    <row r="87" customFormat="false" ht="15" hidden="false" customHeight="true" outlineLevel="0" collapsed="false">
      <c r="A87" s="15" t="s">
        <v>73</v>
      </c>
      <c r="B87" s="15" t="s">
        <v>74</v>
      </c>
      <c r="C87" s="15" t="s">
        <v>75</v>
      </c>
      <c r="D87" s="15" t="s">
        <v>502</v>
      </c>
      <c r="E87" s="16" t="n">
        <v>9540080699</v>
      </c>
      <c r="F87" s="16" t="s">
        <v>503</v>
      </c>
      <c r="G87" s="25" t="s">
        <v>86</v>
      </c>
      <c r="H87" s="15" t="s">
        <v>87</v>
      </c>
      <c r="I87" s="15" t="s">
        <v>504</v>
      </c>
      <c r="J87" s="15" t="s">
        <v>505</v>
      </c>
      <c r="K87" s="15" t="s">
        <v>506</v>
      </c>
      <c r="L87" s="15"/>
      <c r="M87" s="17" t="n">
        <v>44587</v>
      </c>
      <c r="N87" s="15"/>
      <c r="O87" s="15" t="s">
        <v>64</v>
      </c>
      <c r="P87" s="17" t="n">
        <v>44590</v>
      </c>
      <c r="Q87" s="15"/>
      <c r="R87" s="17" t="n">
        <f aca="false">M87-15</f>
        <v>44572</v>
      </c>
      <c r="S87" s="18" t="n">
        <v>0.75</v>
      </c>
      <c r="T87" s="19" t="n">
        <f aca="false">AA87-(AA87*2%)</f>
        <v>1154.0382</v>
      </c>
      <c r="U87" s="19" t="n">
        <f aca="false">AC87-(AC87*2%)</f>
        <v>184.6418</v>
      </c>
      <c r="V87" s="19" t="n">
        <f aca="false">AD87-(AD87*2%)</f>
        <v>0</v>
      </c>
      <c r="W87" s="19" t="n">
        <f aca="false">AE87-(AE87*2%)</f>
        <v>0</v>
      </c>
      <c r="X87" s="19" t="n">
        <f aca="false">AE87-(AE87*2%)</f>
        <v>0</v>
      </c>
      <c r="Y87" s="20" t="n">
        <f aca="false">R87</f>
        <v>44572</v>
      </c>
      <c r="Z87" s="21" t="n">
        <v>0.416666666666667</v>
      </c>
      <c r="AA87" s="22" t="n">
        <v>1177.59</v>
      </c>
      <c r="AB87" s="22" t="n">
        <v>100</v>
      </c>
      <c r="AC87" s="22" t="n">
        <v>188.41</v>
      </c>
      <c r="AD87" s="22" t="n">
        <v>0</v>
      </c>
      <c r="AE87" s="22" t="n">
        <v>0</v>
      </c>
      <c r="AF87" s="22" t="n">
        <f aca="false">(AA87+AC87+AD87+AE87+(AB87*1.16))</f>
        <v>1482</v>
      </c>
      <c r="AG87" s="15" t="s">
        <v>507</v>
      </c>
      <c r="AH87" s="15" t="s">
        <v>280</v>
      </c>
      <c r="AI87" s="15" t="s">
        <v>84</v>
      </c>
      <c r="AJ87" s="15" t="s">
        <v>69</v>
      </c>
      <c r="AK87" s="15" t="s">
        <v>508</v>
      </c>
      <c r="AL87" s="15" t="s">
        <v>109</v>
      </c>
      <c r="AM87" s="22" t="n">
        <f aca="false">AA87-T87</f>
        <v>23.5518</v>
      </c>
      <c r="AN87" s="23" t="n">
        <f aca="false">M87-Y87</f>
        <v>15</v>
      </c>
      <c r="AO87" s="15"/>
      <c r="AP87" s="24" t="n">
        <v>2.10297</v>
      </c>
      <c r="AQ87" s="24" t="s">
        <v>72</v>
      </c>
      <c r="AR87" s="24"/>
      <c r="AS87" s="12" t="s">
        <v>49</v>
      </c>
      <c r="AT87" s="22" t="s">
        <v>154</v>
      </c>
      <c r="AU87" s="22"/>
    </row>
    <row r="88" customFormat="false" ht="15" hidden="false" customHeight="true" outlineLevel="0" collapsed="false">
      <c r="A88" s="15" t="s">
        <v>52</v>
      </c>
      <c r="B88" s="15" t="s">
        <v>53</v>
      </c>
      <c r="C88" s="15" t="s">
        <v>54</v>
      </c>
      <c r="D88" s="15" t="s">
        <v>509</v>
      </c>
      <c r="E88" s="16" t="n">
        <v>9549181941</v>
      </c>
      <c r="F88" s="16" t="s">
        <v>503</v>
      </c>
      <c r="G88" s="25" t="s">
        <v>86</v>
      </c>
      <c r="H88" s="15" t="s">
        <v>87</v>
      </c>
      <c r="I88" s="15" t="s">
        <v>504</v>
      </c>
      <c r="J88" s="15" t="s">
        <v>510</v>
      </c>
      <c r="K88" s="15" t="s">
        <v>506</v>
      </c>
      <c r="L88" s="15"/>
      <c r="M88" s="17" t="n">
        <v>44587</v>
      </c>
      <c r="N88" s="15"/>
      <c r="O88" s="15" t="s">
        <v>64</v>
      </c>
      <c r="P88" s="17" t="n">
        <v>44590</v>
      </c>
      <c r="Q88" s="15"/>
      <c r="R88" s="17" t="n">
        <f aca="false">M88-15</f>
        <v>44572</v>
      </c>
      <c r="S88" s="26" t="n">
        <v>0.583333333333333</v>
      </c>
      <c r="T88" s="19" t="n">
        <f aca="false">AA88</f>
        <v>4173</v>
      </c>
      <c r="U88" s="19" t="n">
        <f aca="false">AC88</f>
        <v>667.68</v>
      </c>
      <c r="V88" s="19" t="n">
        <f aca="false">AD88</f>
        <v>0</v>
      </c>
      <c r="W88" s="19" t="n">
        <f aca="false">AE88</f>
        <v>0</v>
      </c>
      <c r="X88" s="19" t="n">
        <f aca="false">AF88</f>
        <v>4956.68</v>
      </c>
      <c r="Y88" s="20" t="n">
        <f aca="false">R88</f>
        <v>44572</v>
      </c>
      <c r="Z88" s="21" t="n">
        <v>0.541666666666667</v>
      </c>
      <c r="AA88" s="22" t="n">
        <v>4173</v>
      </c>
      <c r="AB88" s="22" t="n">
        <v>100</v>
      </c>
      <c r="AC88" s="22" t="n">
        <v>667.68</v>
      </c>
      <c r="AD88" s="22" t="n">
        <v>0</v>
      </c>
      <c r="AE88" s="22" t="n">
        <v>0</v>
      </c>
      <c r="AF88" s="22" t="n">
        <f aca="false">(AA88+AC88+AD88+AE88+(AB88*1.16))</f>
        <v>4956.68</v>
      </c>
      <c r="AG88" s="15" t="s">
        <v>511</v>
      </c>
      <c r="AH88" s="15" t="s">
        <v>280</v>
      </c>
      <c r="AI88" s="15" t="s">
        <v>84</v>
      </c>
      <c r="AJ88" s="15" t="s">
        <v>69</v>
      </c>
      <c r="AK88" s="15" t="s">
        <v>508</v>
      </c>
      <c r="AL88" s="15" t="s">
        <v>109</v>
      </c>
      <c r="AM88" s="22" t="n">
        <f aca="false">AA88-T88</f>
        <v>0</v>
      </c>
      <c r="AN88" s="23" t="n">
        <f aca="false">M88-Y88</f>
        <v>15</v>
      </c>
      <c r="AO88" s="15"/>
      <c r="AP88" s="24" t="n">
        <v>0.851753</v>
      </c>
      <c r="AQ88" s="24" t="s">
        <v>72</v>
      </c>
      <c r="AR88" s="24"/>
      <c r="AS88" s="12" t="s">
        <v>49</v>
      </c>
      <c r="AT88" s="22" t="s">
        <v>154</v>
      </c>
      <c r="AU88" s="22"/>
    </row>
    <row r="89" customFormat="false" ht="15" hidden="false" customHeight="true" outlineLevel="0" collapsed="false">
      <c r="A89" s="15" t="s">
        <v>73</v>
      </c>
      <c r="B89" s="15" t="s">
        <v>74</v>
      </c>
      <c r="C89" s="15" t="s">
        <v>75</v>
      </c>
      <c r="D89" s="15" t="s">
        <v>512</v>
      </c>
      <c r="E89" s="16" t="n">
        <v>18607</v>
      </c>
      <c r="F89" s="16" t="s">
        <v>513</v>
      </c>
      <c r="G89" s="25" t="s">
        <v>86</v>
      </c>
      <c r="H89" s="15" t="s">
        <v>87</v>
      </c>
      <c r="I89" s="15" t="s">
        <v>514</v>
      </c>
      <c r="J89" s="15" t="s">
        <v>515</v>
      </c>
      <c r="K89" s="15" t="s">
        <v>141</v>
      </c>
      <c r="L89" s="15"/>
      <c r="M89" s="17" t="n">
        <v>44641</v>
      </c>
      <c r="N89" s="15"/>
      <c r="O89" s="15" t="s">
        <v>90</v>
      </c>
      <c r="P89" s="17" t="n">
        <v>44645</v>
      </c>
      <c r="Q89" s="15"/>
      <c r="R89" s="17" t="n">
        <f aca="false">M89-15</f>
        <v>44626</v>
      </c>
      <c r="S89" s="18" t="n">
        <v>0.541666666666667</v>
      </c>
      <c r="T89" s="19" t="n">
        <f aca="false">AA89</f>
        <v>1237</v>
      </c>
      <c r="U89" s="19" t="n">
        <f aca="false">AC89</f>
        <v>198</v>
      </c>
      <c r="V89" s="19" t="n">
        <f aca="false">AD89</f>
        <v>0</v>
      </c>
      <c r="W89" s="19" t="n">
        <f aca="false">AE89</f>
        <v>0</v>
      </c>
      <c r="X89" s="19" t="n">
        <f aca="false">AF89</f>
        <v>1551</v>
      </c>
      <c r="Y89" s="20" t="n">
        <f aca="false">R89</f>
        <v>44626</v>
      </c>
      <c r="Z89" s="21" t="n">
        <v>0.5</v>
      </c>
      <c r="AA89" s="22" t="n">
        <v>1237</v>
      </c>
      <c r="AB89" s="22" t="n">
        <v>100</v>
      </c>
      <c r="AC89" s="22" t="n">
        <v>198</v>
      </c>
      <c r="AD89" s="22" t="n">
        <v>0</v>
      </c>
      <c r="AE89" s="22" t="n">
        <v>0</v>
      </c>
      <c r="AF89" s="22" t="n">
        <f aca="false">(AA89+AC89+AD89+AE89+(AB89*1.16))</f>
        <v>1551</v>
      </c>
      <c r="AG89" s="15" t="s">
        <v>115</v>
      </c>
      <c r="AH89" s="15" t="s">
        <v>69</v>
      </c>
      <c r="AI89" s="15" t="s">
        <v>84</v>
      </c>
      <c r="AJ89" s="15" t="s">
        <v>69</v>
      </c>
      <c r="AK89" s="15" t="s">
        <v>508</v>
      </c>
      <c r="AL89" s="15" t="s">
        <v>109</v>
      </c>
      <c r="AM89" s="22" t="n">
        <f aca="false">AA89-T89</f>
        <v>0</v>
      </c>
      <c r="AN89" s="23" t="n">
        <f aca="false">M89-Y89</f>
        <v>15</v>
      </c>
      <c r="AO89" s="15" t="s">
        <v>110</v>
      </c>
      <c r="AP89" s="24" t="n">
        <v>0.142434</v>
      </c>
      <c r="AQ89" s="24" t="s">
        <v>72</v>
      </c>
      <c r="AR89" s="24"/>
      <c r="AS89" s="12" t="s">
        <v>49</v>
      </c>
      <c r="AT89" s="22" t="s">
        <v>343</v>
      </c>
      <c r="AU89" s="22"/>
    </row>
    <row r="90" customFormat="false" ht="15" hidden="false" customHeight="true" outlineLevel="0" collapsed="false">
      <c r="A90" s="15" t="s">
        <v>52</v>
      </c>
      <c r="B90" s="15" t="s">
        <v>53</v>
      </c>
      <c r="C90" s="15" t="s">
        <v>54</v>
      </c>
      <c r="D90" s="15" t="s">
        <v>502</v>
      </c>
      <c r="E90" s="16" t="n">
        <v>20059</v>
      </c>
      <c r="F90" s="16" t="s">
        <v>516</v>
      </c>
      <c r="G90" s="15" t="s">
        <v>57</v>
      </c>
      <c r="H90" s="15" t="s">
        <v>58</v>
      </c>
      <c r="I90" s="15" t="s">
        <v>59</v>
      </c>
      <c r="J90" s="15" t="s">
        <v>517</v>
      </c>
      <c r="K90" s="15" t="s">
        <v>506</v>
      </c>
      <c r="L90" s="15" t="s">
        <v>62</v>
      </c>
      <c r="M90" s="17" t="n">
        <v>44587</v>
      </c>
      <c r="N90" s="15" t="s">
        <v>63</v>
      </c>
      <c r="O90" s="15" t="s">
        <v>64</v>
      </c>
      <c r="P90" s="17" t="n">
        <v>44590</v>
      </c>
      <c r="Q90" s="15" t="s">
        <v>65</v>
      </c>
      <c r="R90" s="17" t="n">
        <f aca="false">M90-15</f>
        <v>44572</v>
      </c>
      <c r="S90" s="26" t="n">
        <v>0.583333333333333</v>
      </c>
      <c r="T90" s="19" t="n">
        <f aca="false">AA90</f>
        <v>2937</v>
      </c>
      <c r="U90" s="19" t="n">
        <f aca="false">AC90</f>
        <v>469.92</v>
      </c>
      <c r="V90" s="19" t="n">
        <f aca="false">AD90</f>
        <v>0</v>
      </c>
      <c r="W90" s="19" t="n">
        <f aca="false">AE90</f>
        <v>0</v>
      </c>
      <c r="X90" s="19" t="n">
        <f aca="false">AF90</f>
        <v>3522.92</v>
      </c>
      <c r="Y90" s="20" t="n">
        <f aca="false">R90</f>
        <v>44572</v>
      </c>
      <c r="Z90" s="21" t="n">
        <v>0.541666666666667</v>
      </c>
      <c r="AA90" s="22" t="n">
        <v>2937</v>
      </c>
      <c r="AB90" s="22" t="n">
        <v>100</v>
      </c>
      <c r="AC90" s="22" t="n">
        <v>469.92</v>
      </c>
      <c r="AD90" s="22" t="n">
        <v>0</v>
      </c>
      <c r="AE90" s="22" t="n">
        <v>0</v>
      </c>
      <c r="AF90" s="22" t="n">
        <f aca="false">(AA90+AC90+AD90+AE90+(AB90*1.16))</f>
        <v>3522.92</v>
      </c>
      <c r="AG90" s="15" t="s">
        <v>511</v>
      </c>
      <c r="AH90" s="15" t="s">
        <v>116</v>
      </c>
      <c r="AI90" s="15" t="s">
        <v>84</v>
      </c>
      <c r="AJ90" s="15" t="s">
        <v>69</v>
      </c>
      <c r="AK90" s="15" t="s">
        <v>508</v>
      </c>
      <c r="AL90" s="15" t="s">
        <v>109</v>
      </c>
      <c r="AM90" s="22" t="n">
        <f aca="false">AA90-T90</f>
        <v>0</v>
      </c>
      <c r="AN90" s="23" t="n">
        <f aca="false">M90-Y90</f>
        <v>15</v>
      </c>
      <c r="AO90" s="15"/>
      <c r="AP90" s="24" t="n">
        <v>0.74686</v>
      </c>
      <c r="AQ90" s="24" t="s">
        <v>72</v>
      </c>
      <c r="AR90" s="24" t="str">
        <f aca="false">CONCATENATE(L90,AS90,O90)</f>
        <v>MEX/MTY</v>
      </c>
      <c r="AS90" s="12" t="s">
        <v>49</v>
      </c>
      <c r="AT90" s="22"/>
      <c r="AU90" s="22"/>
    </row>
    <row r="91" customFormat="false" ht="15" hidden="false" customHeight="true" outlineLevel="0" collapsed="false">
      <c r="A91" s="15" t="s">
        <v>73</v>
      </c>
      <c r="B91" s="15" t="s">
        <v>74</v>
      </c>
      <c r="C91" s="15" t="s">
        <v>75</v>
      </c>
      <c r="D91" s="15" t="s">
        <v>184</v>
      </c>
      <c r="E91" s="16" t="n">
        <v>20059</v>
      </c>
      <c r="F91" s="16" t="s">
        <v>518</v>
      </c>
      <c r="G91" s="15" t="s">
        <v>57</v>
      </c>
      <c r="H91" s="15" t="s">
        <v>257</v>
      </c>
      <c r="I91" s="15" t="s">
        <v>285</v>
      </c>
      <c r="J91" s="15" t="s">
        <v>290</v>
      </c>
      <c r="K91" s="15" t="s">
        <v>99</v>
      </c>
      <c r="L91" s="15" t="s">
        <v>62</v>
      </c>
      <c r="M91" s="17" t="n">
        <v>44534</v>
      </c>
      <c r="N91" s="18" t="n">
        <v>0.333333333333333</v>
      </c>
      <c r="O91" s="15" t="s">
        <v>197</v>
      </c>
      <c r="P91" s="17" t="s">
        <v>519</v>
      </c>
      <c r="Q91" s="18" t="n">
        <v>0.333333333333333</v>
      </c>
      <c r="R91" s="17" t="n">
        <f aca="false">M91-15</f>
        <v>44519</v>
      </c>
      <c r="S91" s="18" t="n">
        <v>0.708333333333333</v>
      </c>
      <c r="T91" s="19" t="n">
        <f aca="false">AA91-(AA91*2%)</f>
        <v>2878.26</v>
      </c>
      <c r="U91" s="19" t="n">
        <f aca="false">AC91-(AC91*2%)</f>
        <v>460.5216</v>
      </c>
      <c r="V91" s="19" t="n">
        <f aca="false">AD91-(AD91*2%)</f>
        <v>0</v>
      </c>
      <c r="W91" s="19" t="n">
        <f aca="false">AE91-(AE91*2%)</f>
        <v>0</v>
      </c>
      <c r="X91" s="19" t="n">
        <f aca="false">AE91-(AE91*2%)</f>
        <v>0</v>
      </c>
      <c r="Y91" s="20" t="n">
        <f aca="false">R91</f>
        <v>44519</v>
      </c>
      <c r="Z91" s="21" t="n">
        <v>0.416666666666667</v>
      </c>
      <c r="AA91" s="22" t="n">
        <v>2937</v>
      </c>
      <c r="AB91" s="22" t="n">
        <v>100</v>
      </c>
      <c r="AC91" s="22" t="n">
        <v>469.92</v>
      </c>
      <c r="AD91" s="22" t="n">
        <v>0</v>
      </c>
      <c r="AE91" s="22" t="n">
        <v>0</v>
      </c>
      <c r="AF91" s="22" t="n">
        <f aca="false">(AA91+AC91+AD91+AE91+(AB91*1.16))</f>
        <v>3522.92</v>
      </c>
      <c r="AG91" s="15" t="s">
        <v>511</v>
      </c>
      <c r="AH91" s="15" t="s">
        <v>116</v>
      </c>
      <c r="AI91" s="15" t="s">
        <v>84</v>
      </c>
      <c r="AJ91" s="15" t="s">
        <v>69</v>
      </c>
      <c r="AK91" s="15" t="s">
        <v>508</v>
      </c>
      <c r="AL91" s="15" t="s">
        <v>109</v>
      </c>
      <c r="AM91" s="22" t="n">
        <f aca="false">AA91-T91</f>
        <v>58.7399999999998</v>
      </c>
      <c r="AN91" s="23" t="n">
        <f aca="false">M91-Y91</f>
        <v>15</v>
      </c>
      <c r="AO91" s="15" t="s">
        <v>71</v>
      </c>
      <c r="AP91" s="24" t="n">
        <v>0.535814</v>
      </c>
      <c r="AQ91" s="24" t="s">
        <v>72</v>
      </c>
      <c r="AR91" s="24" t="str">
        <f aca="false">CONCATENATE(L91,AS91,O91)</f>
        <v>MEX/GDL</v>
      </c>
      <c r="AS91" s="12" t="s">
        <v>49</v>
      </c>
      <c r="AT91" s="22"/>
      <c r="AU91" s="22"/>
    </row>
    <row r="92" customFormat="false" ht="15" hidden="false" customHeight="true" outlineLevel="0" collapsed="false">
      <c r="A92" s="15" t="s">
        <v>52</v>
      </c>
      <c r="B92" s="15" t="s">
        <v>53</v>
      </c>
      <c r="C92" s="15" t="s">
        <v>54</v>
      </c>
      <c r="D92" s="15" t="s">
        <v>520</v>
      </c>
      <c r="E92" s="16" t="n">
        <v>20059</v>
      </c>
      <c r="F92" s="16" t="s">
        <v>521</v>
      </c>
      <c r="G92" s="15" t="s">
        <v>57</v>
      </c>
      <c r="H92" s="15" t="s">
        <v>257</v>
      </c>
      <c r="I92" s="15" t="s">
        <v>285</v>
      </c>
      <c r="J92" s="15" t="s">
        <v>522</v>
      </c>
      <c r="K92" s="15" t="s">
        <v>99</v>
      </c>
      <c r="L92" s="15" t="s">
        <v>62</v>
      </c>
      <c r="M92" s="17" t="n">
        <v>44569</v>
      </c>
      <c r="N92" s="18" t="n">
        <v>0.333333333333333</v>
      </c>
      <c r="O92" s="15" t="s">
        <v>197</v>
      </c>
      <c r="P92" s="17" t="n">
        <v>44572</v>
      </c>
      <c r="Q92" s="18" t="n">
        <v>0.333333333333333</v>
      </c>
      <c r="R92" s="17" t="n">
        <f aca="false">M92-15</f>
        <v>44554</v>
      </c>
      <c r="S92" s="18" t="n">
        <v>0.541666666666667</v>
      </c>
      <c r="T92" s="19" t="n">
        <f aca="false">AA92</f>
        <v>4490</v>
      </c>
      <c r="U92" s="19" t="n">
        <f aca="false">AC92</f>
        <v>719</v>
      </c>
      <c r="V92" s="19" t="n">
        <f aca="false">AD92</f>
        <v>1201</v>
      </c>
      <c r="W92" s="19" t="n">
        <f aca="false">AE92</f>
        <v>0</v>
      </c>
      <c r="X92" s="19" t="n">
        <f aca="false">AF92</f>
        <v>6526</v>
      </c>
      <c r="Y92" s="20" t="n">
        <f aca="false">R92</f>
        <v>44554</v>
      </c>
      <c r="Z92" s="21" t="n">
        <v>0.5</v>
      </c>
      <c r="AA92" s="22" t="n">
        <v>4490</v>
      </c>
      <c r="AB92" s="22" t="n">
        <v>100</v>
      </c>
      <c r="AC92" s="22" t="n">
        <v>719</v>
      </c>
      <c r="AD92" s="22" t="n">
        <v>1201</v>
      </c>
      <c r="AE92" s="22" t="n">
        <v>0</v>
      </c>
      <c r="AF92" s="22" t="n">
        <f aca="false">(AA92+AC92+AD92+AE92+(AB92*1.16))</f>
        <v>6526</v>
      </c>
      <c r="AG92" s="15" t="s">
        <v>511</v>
      </c>
      <c r="AH92" s="15" t="s">
        <v>116</v>
      </c>
      <c r="AI92" s="15" t="s">
        <v>84</v>
      </c>
      <c r="AJ92" s="15" t="s">
        <v>69</v>
      </c>
      <c r="AK92" s="15" t="s">
        <v>508</v>
      </c>
      <c r="AL92" s="15" t="s">
        <v>109</v>
      </c>
      <c r="AM92" s="22" t="n">
        <f aca="false">AA92-T92</f>
        <v>0</v>
      </c>
      <c r="AN92" s="23" t="n">
        <f aca="false">M92-Y92</f>
        <v>15</v>
      </c>
      <c r="AO92" s="15" t="s">
        <v>493</v>
      </c>
      <c r="AP92" s="24" t="n">
        <v>0.208918</v>
      </c>
      <c r="AQ92" s="24" t="s">
        <v>72</v>
      </c>
      <c r="AR92" s="24" t="str">
        <f aca="false">CONCATENATE(L92,AS92,O92)</f>
        <v>MEX/GDL</v>
      </c>
      <c r="AS92" s="12" t="s">
        <v>49</v>
      </c>
      <c r="AT92" s="22"/>
      <c r="AU92" s="22"/>
    </row>
    <row r="93" customFormat="false" ht="15" hidden="false" customHeight="true" outlineLevel="0" collapsed="false">
      <c r="A93" s="15" t="s">
        <v>52</v>
      </c>
      <c r="B93" s="15" t="s">
        <v>53</v>
      </c>
      <c r="C93" s="15" t="s">
        <v>54</v>
      </c>
      <c r="D93" s="15" t="s">
        <v>398</v>
      </c>
      <c r="E93" s="16" t="n">
        <v>20181</v>
      </c>
      <c r="F93" s="16" t="s">
        <v>523</v>
      </c>
      <c r="G93" s="25" t="s">
        <v>86</v>
      </c>
      <c r="H93" s="15" t="s">
        <v>87</v>
      </c>
      <c r="I93" s="15" t="s">
        <v>524</v>
      </c>
      <c r="J93" s="15" t="s">
        <v>525</v>
      </c>
      <c r="K93" s="15" t="s">
        <v>526</v>
      </c>
      <c r="L93" s="17"/>
      <c r="M93" s="17" t="n">
        <v>44512</v>
      </c>
      <c r="N93" s="17"/>
      <c r="O93" s="15" t="s">
        <v>62</v>
      </c>
      <c r="P93" s="17" t="n">
        <v>44513</v>
      </c>
      <c r="Q93" s="17"/>
      <c r="R93" s="17" t="n">
        <f aca="false">M93-15</f>
        <v>44497</v>
      </c>
      <c r="S93" s="26" t="n">
        <v>0.583333333333333</v>
      </c>
      <c r="T93" s="19" t="n">
        <f aca="false">AA93</f>
        <v>1150</v>
      </c>
      <c r="U93" s="19" t="n">
        <f aca="false">AC93</f>
        <v>200</v>
      </c>
      <c r="V93" s="19" t="n">
        <f aca="false">AD93</f>
        <v>0</v>
      </c>
      <c r="W93" s="19" t="n">
        <f aca="false">AE93</f>
        <v>0</v>
      </c>
      <c r="X93" s="19" t="n">
        <f aca="false">AF93</f>
        <v>1466</v>
      </c>
      <c r="Y93" s="20" t="n">
        <f aca="false">R93</f>
        <v>44497</v>
      </c>
      <c r="Z93" s="21" t="n">
        <v>0.541666666666667</v>
      </c>
      <c r="AA93" s="22" t="n">
        <v>1150</v>
      </c>
      <c r="AB93" s="22" t="n">
        <v>100</v>
      </c>
      <c r="AC93" s="22" t="n">
        <f aca="false">(AA93+AB93)*0.16</f>
        <v>200</v>
      </c>
      <c r="AD93" s="22" t="n">
        <v>0</v>
      </c>
      <c r="AE93" s="22" t="n">
        <v>0</v>
      </c>
      <c r="AF93" s="22" t="n">
        <f aca="false">(AA93+AC93+AD93+AE93+(AB93*1.16))</f>
        <v>1466</v>
      </c>
      <c r="AG93" s="15" t="s">
        <v>378</v>
      </c>
      <c r="AH93" s="15" t="s">
        <v>69</v>
      </c>
      <c r="AI93" s="15" t="s">
        <v>84</v>
      </c>
      <c r="AJ93" s="15" t="s">
        <v>69</v>
      </c>
      <c r="AK93" s="15" t="s">
        <v>508</v>
      </c>
      <c r="AL93" s="15" t="s">
        <v>109</v>
      </c>
      <c r="AM93" s="22" t="n">
        <f aca="false">AA93-T93</f>
        <v>0</v>
      </c>
      <c r="AN93" s="23" t="n">
        <f aca="false">M93-Y93</f>
        <v>15</v>
      </c>
      <c r="AO93" s="15" t="s">
        <v>493</v>
      </c>
      <c r="AP93" s="24" t="n">
        <v>0.020357</v>
      </c>
      <c r="AQ93" s="24" t="s">
        <v>72</v>
      </c>
      <c r="AR93" s="24"/>
      <c r="AS93" s="12" t="s">
        <v>49</v>
      </c>
      <c r="AT93" s="22" t="s">
        <v>335</v>
      </c>
      <c r="AU93" s="22"/>
    </row>
    <row r="94" customFormat="false" ht="15" hidden="false" customHeight="true" outlineLevel="0" collapsed="false">
      <c r="A94" s="15" t="s">
        <v>73</v>
      </c>
      <c r="B94" s="15" t="s">
        <v>74</v>
      </c>
      <c r="C94" s="15" t="s">
        <v>75</v>
      </c>
      <c r="D94" s="15" t="s">
        <v>527</v>
      </c>
      <c r="E94" s="16" t="n">
        <v>6390283024</v>
      </c>
      <c r="F94" s="16" t="s">
        <v>528</v>
      </c>
      <c r="G94" s="15" t="s">
        <v>57</v>
      </c>
      <c r="H94" s="15" t="s">
        <v>58</v>
      </c>
      <c r="I94" s="15" t="s">
        <v>59</v>
      </c>
      <c r="J94" s="15" t="s">
        <v>529</v>
      </c>
      <c r="K94" s="15" t="s">
        <v>466</v>
      </c>
      <c r="L94" s="15" t="s">
        <v>64</v>
      </c>
      <c r="M94" s="17" t="n">
        <v>44681</v>
      </c>
      <c r="N94" s="15" t="s">
        <v>530</v>
      </c>
      <c r="O94" s="15" t="s">
        <v>214</v>
      </c>
      <c r="P94" s="17" t="n">
        <v>44681</v>
      </c>
      <c r="Q94" s="15" t="s">
        <v>531</v>
      </c>
      <c r="R94" s="17" t="n">
        <v>44615</v>
      </c>
      <c r="S94" s="18" t="n">
        <v>0.541666666666667</v>
      </c>
      <c r="T94" s="19" t="n">
        <f aca="false">AA94</f>
        <v>1184</v>
      </c>
      <c r="U94" s="19" t="n">
        <f aca="false">AC94</f>
        <v>189.44</v>
      </c>
      <c r="V94" s="19" t="n">
        <f aca="false">AD94</f>
        <v>0</v>
      </c>
      <c r="W94" s="19" t="n">
        <f aca="false">AE94</f>
        <v>0</v>
      </c>
      <c r="X94" s="19" t="n">
        <f aca="false">AF94</f>
        <v>1489.44</v>
      </c>
      <c r="Y94" s="20" t="n">
        <f aca="false">R94</f>
        <v>44615</v>
      </c>
      <c r="Z94" s="21" t="n">
        <v>0.5</v>
      </c>
      <c r="AA94" s="22" t="n">
        <v>1184</v>
      </c>
      <c r="AB94" s="22" t="n">
        <v>100</v>
      </c>
      <c r="AC94" s="22" t="n">
        <v>189.44</v>
      </c>
      <c r="AD94" s="22" t="n">
        <v>0</v>
      </c>
      <c r="AE94" s="22" t="n">
        <v>0</v>
      </c>
      <c r="AF94" s="22" t="n">
        <f aca="false">(AA94+AC94+AD94+AE94+(AB94*1.16))</f>
        <v>1489.44</v>
      </c>
      <c r="AG94" s="15" t="s">
        <v>304</v>
      </c>
      <c r="AH94" s="15" t="s">
        <v>116</v>
      </c>
      <c r="AI94" s="15" t="s">
        <v>68</v>
      </c>
      <c r="AJ94" s="15"/>
      <c r="AK94" s="15"/>
      <c r="AL94" s="15" t="s">
        <v>70</v>
      </c>
      <c r="AM94" s="22" t="n">
        <f aca="false">AA94-T94</f>
        <v>0</v>
      </c>
      <c r="AN94" s="23" t="n">
        <f aca="false">M94-Y94</f>
        <v>66</v>
      </c>
      <c r="AO94" s="15"/>
      <c r="AP94" s="24" t="n">
        <v>0.14287</v>
      </c>
      <c r="AQ94" s="24" t="s">
        <v>72</v>
      </c>
      <c r="AR94" s="24" t="str">
        <f aca="false">CONCATENATE(L94,AS94,O94)</f>
        <v>MTY/BJX</v>
      </c>
      <c r="AS94" s="12" t="s">
        <v>49</v>
      </c>
      <c r="AT94" s="22"/>
      <c r="AU94" s="22"/>
    </row>
    <row r="95" customFormat="false" ht="15" hidden="false" customHeight="true" outlineLevel="0" collapsed="false">
      <c r="A95" s="15" t="s">
        <v>73</v>
      </c>
      <c r="B95" s="15" t="s">
        <v>74</v>
      </c>
      <c r="C95" s="15" t="s">
        <v>75</v>
      </c>
      <c r="D95" s="15" t="s">
        <v>532</v>
      </c>
      <c r="E95" s="16" t="n">
        <v>6390283025</v>
      </c>
      <c r="F95" s="16" t="s">
        <v>533</v>
      </c>
      <c r="G95" s="25" t="s">
        <v>86</v>
      </c>
      <c r="H95" s="15" t="s">
        <v>87</v>
      </c>
      <c r="I95" s="15" t="s">
        <v>113</v>
      </c>
      <c r="J95" s="15" t="s">
        <v>534</v>
      </c>
      <c r="K95" s="15" t="s">
        <v>466</v>
      </c>
      <c r="L95" s="15"/>
      <c r="M95" s="17" t="n">
        <v>44678</v>
      </c>
      <c r="N95" s="15"/>
      <c r="O95" s="15" t="s">
        <v>64</v>
      </c>
      <c r="P95" s="17" t="n">
        <v>44681</v>
      </c>
      <c r="Q95" s="15"/>
      <c r="R95" s="17" t="n">
        <v>44615</v>
      </c>
      <c r="S95" s="26" t="n">
        <v>0.583333333333333</v>
      </c>
      <c r="T95" s="19" t="n">
        <f aca="false">AA95</f>
        <v>3187</v>
      </c>
      <c r="U95" s="19" t="n">
        <f aca="false">AC95</f>
        <v>510</v>
      </c>
      <c r="V95" s="19" t="n">
        <f aca="false">AD95</f>
        <v>637</v>
      </c>
      <c r="W95" s="19" t="n">
        <f aca="false">AE95</f>
        <v>0</v>
      </c>
      <c r="X95" s="19" t="n">
        <f aca="false">AF95</f>
        <v>4334</v>
      </c>
      <c r="Y95" s="20" t="n">
        <f aca="false">R95</f>
        <v>44615</v>
      </c>
      <c r="Z95" s="21" t="n">
        <v>0.541666666666667</v>
      </c>
      <c r="AA95" s="22" t="n">
        <v>3187</v>
      </c>
      <c r="AB95" s="22"/>
      <c r="AC95" s="22" t="n">
        <v>510</v>
      </c>
      <c r="AD95" s="22" t="n">
        <v>637</v>
      </c>
      <c r="AE95" s="22" t="n">
        <v>0</v>
      </c>
      <c r="AF95" s="22" t="n">
        <f aca="false">(AA95+AC95+AD95+AE95+(AB95*1.16))</f>
        <v>4334</v>
      </c>
      <c r="AG95" s="15" t="s">
        <v>304</v>
      </c>
      <c r="AH95" s="15" t="s">
        <v>116</v>
      </c>
      <c r="AI95" s="15" t="s">
        <v>68</v>
      </c>
      <c r="AJ95" s="15"/>
      <c r="AK95" s="15"/>
      <c r="AL95" s="15" t="s">
        <v>70</v>
      </c>
      <c r="AM95" s="22" t="n">
        <f aca="false">AA95-T95</f>
        <v>0</v>
      </c>
      <c r="AN95" s="23" t="n">
        <f aca="false">M95-Y95</f>
        <v>63</v>
      </c>
      <c r="AO95" s="15"/>
      <c r="AP95" s="24" t="n">
        <v>0.12258</v>
      </c>
      <c r="AQ95" s="24" t="s">
        <v>72</v>
      </c>
      <c r="AR95" s="24"/>
      <c r="AS95" s="12" t="s">
        <v>49</v>
      </c>
      <c r="AT95" s="22" t="s">
        <v>93</v>
      </c>
      <c r="AU95" s="22"/>
    </row>
    <row r="96" customFormat="false" ht="15" hidden="false" customHeight="true" outlineLevel="0" collapsed="false">
      <c r="A96" s="15" t="s">
        <v>73</v>
      </c>
      <c r="B96" s="15" t="s">
        <v>74</v>
      </c>
      <c r="C96" s="15" t="s">
        <v>75</v>
      </c>
      <c r="D96" s="15" t="s">
        <v>274</v>
      </c>
      <c r="E96" s="16" t="n">
        <v>18804</v>
      </c>
      <c r="F96" s="16" t="s">
        <v>535</v>
      </c>
      <c r="G96" s="25" t="s">
        <v>86</v>
      </c>
      <c r="H96" s="15" t="s">
        <v>87</v>
      </c>
      <c r="I96" s="15" t="s">
        <v>211</v>
      </c>
      <c r="J96" s="15" t="s">
        <v>536</v>
      </c>
      <c r="K96" s="15" t="s">
        <v>213</v>
      </c>
      <c r="L96" s="17"/>
      <c r="M96" s="17" t="n">
        <v>44284</v>
      </c>
      <c r="N96" s="17"/>
      <c r="O96" s="15" t="s">
        <v>214</v>
      </c>
      <c r="P96" s="17" t="n">
        <v>44285</v>
      </c>
      <c r="Q96" s="17"/>
      <c r="R96" s="17" t="n">
        <f aca="false">M96-15</f>
        <v>44269</v>
      </c>
      <c r="S96" s="18" t="n">
        <v>0.541666666666667</v>
      </c>
      <c r="T96" s="19" t="n">
        <f aca="false">AA96</f>
        <v>973</v>
      </c>
      <c r="U96" s="19" t="n">
        <f aca="false">AC96</f>
        <v>171.68</v>
      </c>
      <c r="V96" s="19" t="n">
        <f aca="false">AD96</f>
        <v>0</v>
      </c>
      <c r="W96" s="19" t="n">
        <f aca="false">AE96</f>
        <v>0</v>
      </c>
      <c r="X96" s="19" t="n">
        <f aca="false">AF96</f>
        <v>1260.68</v>
      </c>
      <c r="Y96" s="20" t="n">
        <f aca="false">R96</f>
        <v>44269</v>
      </c>
      <c r="Z96" s="21" t="n">
        <v>0.5</v>
      </c>
      <c r="AA96" s="22" t="n">
        <v>973</v>
      </c>
      <c r="AB96" s="22" t="n">
        <v>100</v>
      </c>
      <c r="AC96" s="22" t="n">
        <f aca="false">(AA96+AB96)*0.16</f>
        <v>171.68</v>
      </c>
      <c r="AD96" s="22" t="n">
        <v>0</v>
      </c>
      <c r="AE96" s="22" t="n">
        <v>0</v>
      </c>
      <c r="AF96" s="22" t="n">
        <f aca="false">(AA96+AC96+AD96+AE96+(AB96*1.16))</f>
        <v>1260.68</v>
      </c>
      <c r="AG96" s="15" t="s">
        <v>341</v>
      </c>
      <c r="AH96" s="15" t="s">
        <v>84</v>
      </c>
      <c r="AI96" s="15" t="s">
        <v>84</v>
      </c>
      <c r="AJ96" s="15"/>
      <c r="AK96" s="15"/>
      <c r="AL96" s="15" t="s">
        <v>109</v>
      </c>
      <c r="AM96" s="22" t="n">
        <f aca="false">AA96-T96</f>
        <v>0</v>
      </c>
      <c r="AN96" s="23" t="n">
        <f aca="false">M96-Y96</f>
        <v>15</v>
      </c>
      <c r="AO96" s="15" t="s">
        <v>537</v>
      </c>
      <c r="AP96" s="24" t="n">
        <v>0.108921</v>
      </c>
      <c r="AQ96" s="24" t="s">
        <v>72</v>
      </c>
      <c r="AR96" s="24"/>
      <c r="AS96" s="12" t="s">
        <v>49</v>
      </c>
      <c r="AT96" s="22" t="s">
        <v>102</v>
      </c>
      <c r="AU96" s="22"/>
    </row>
    <row r="97" customFormat="false" ht="15" hidden="false" customHeight="true" outlineLevel="0" collapsed="false">
      <c r="A97" s="15" t="s">
        <v>73</v>
      </c>
      <c r="B97" s="15" t="s">
        <v>74</v>
      </c>
      <c r="C97" s="15" t="s">
        <v>75</v>
      </c>
      <c r="D97" s="15" t="s">
        <v>538</v>
      </c>
      <c r="E97" s="16" t="n">
        <v>0</v>
      </c>
      <c r="F97" s="16" t="s">
        <v>539</v>
      </c>
      <c r="G97" s="25" t="s">
        <v>86</v>
      </c>
      <c r="H97" s="15" t="s">
        <v>87</v>
      </c>
      <c r="I97" s="15" t="s">
        <v>417</v>
      </c>
      <c r="J97" s="15" t="s">
        <v>540</v>
      </c>
      <c r="K97" s="15" t="s">
        <v>541</v>
      </c>
      <c r="L97" s="15"/>
      <c r="M97" s="17" t="n">
        <v>44657</v>
      </c>
      <c r="N97" s="15"/>
      <c r="O97" s="15" t="s">
        <v>333</v>
      </c>
      <c r="P97" s="17" t="n">
        <v>44659</v>
      </c>
      <c r="Q97" s="15"/>
      <c r="R97" s="17" t="n">
        <v>44586</v>
      </c>
      <c r="S97" s="26" t="n">
        <v>0.583333333333333</v>
      </c>
      <c r="T97" s="19" t="n">
        <f aca="false">AA97</f>
        <v>2640</v>
      </c>
      <c r="U97" s="19" t="n">
        <f aca="false">AC97</f>
        <v>422.4</v>
      </c>
      <c r="V97" s="19" t="n">
        <f aca="false">AD97</f>
        <v>0</v>
      </c>
      <c r="W97" s="19" t="n">
        <f aca="false">AE97</f>
        <v>0</v>
      </c>
      <c r="X97" s="19" t="n">
        <f aca="false">AF97</f>
        <v>3178.4</v>
      </c>
      <c r="Y97" s="20" t="n">
        <f aca="false">R97</f>
        <v>44586</v>
      </c>
      <c r="Z97" s="21" t="n">
        <v>0.541666666666667</v>
      </c>
      <c r="AA97" s="22" t="n">
        <v>2640</v>
      </c>
      <c r="AB97" s="22" t="n">
        <v>100</v>
      </c>
      <c r="AC97" s="22" t="n">
        <v>422.4</v>
      </c>
      <c r="AD97" s="22" t="n">
        <v>0</v>
      </c>
      <c r="AE97" s="22" t="n">
        <v>0</v>
      </c>
      <c r="AF97" s="22" t="n">
        <f aca="false">(AA97+AC97+AD97+AE97+(AB97*1.16))</f>
        <v>3178.4</v>
      </c>
      <c r="AG97" s="15" t="s">
        <v>334</v>
      </c>
      <c r="AH97" s="15" t="s">
        <v>67</v>
      </c>
      <c r="AI97" s="15" t="s">
        <v>69</v>
      </c>
      <c r="AJ97" s="15"/>
      <c r="AK97" s="15"/>
      <c r="AL97" s="15" t="s">
        <v>109</v>
      </c>
      <c r="AM97" s="22" t="n">
        <f aca="false">AA97-T97</f>
        <v>0</v>
      </c>
      <c r="AN97" s="23" t="n">
        <f aca="false">M97-Y97</f>
        <v>71</v>
      </c>
      <c r="AO97" s="22"/>
      <c r="AP97" s="22"/>
      <c r="AQ97" s="24" t="s">
        <v>72</v>
      </c>
      <c r="AR97" s="24"/>
      <c r="AS97" s="12" t="s">
        <v>49</v>
      </c>
      <c r="AT97" s="22" t="s">
        <v>335</v>
      </c>
      <c r="AU97" s="22"/>
    </row>
    <row r="98" customFormat="false" ht="15" hidden="false" customHeight="true" outlineLevel="0" collapsed="false">
      <c r="A98" s="15" t="s">
        <v>52</v>
      </c>
      <c r="B98" s="15" t="s">
        <v>53</v>
      </c>
      <c r="C98" s="15" t="s">
        <v>54</v>
      </c>
      <c r="D98" s="15" t="s">
        <v>438</v>
      </c>
      <c r="E98" s="16" t="n">
        <v>20144</v>
      </c>
      <c r="F98" s="16" t="s">
        <v>542</v>
      </c>
      <c r="G98" s="25" t="s">
        <v>86</v>
      </c>
      <c r="H98" s="15" t="s">
        <v>87</v>
      </c>
      <c r="I98" s="15" t="s">
        <v>524</v>
      </c>
      <c r="J98" s="15" t="s">
        <v>543</v>
      </c>
      <c r="K98" s="15" t="s">
        <v>526</v>
      </c>
      <c r="L98" s="17"/>
      <c r="M98" s="17" t="n">
        <v>44508</v>
      </c>
      <c r="N98" s="17"/>
      <c r="O98" s="15" t="s">
        <v>62</v>
      </c>
      <c r="P98" s="17" t="n">
        <v>44512</v>
      </c>
      <c r="Q98" s="17"/>
      <c r="R98" s="17" t="n">
        <f aca="false">M98-15</f>
        <v>44493</v>
      </c>
      <c r="S98" s="18" t="n">
        <v>0.541666666666667</v>
      </c>
      <c r="T98" s="19" t="n">
        <f aca="false">AA98</f>
        <v>2102</v>
      </c>
      <c r="U98" s="19" t="n">
        <f aca="false">AC98</f>
        <v>336.32</v>
      </c>
      <c r="V98" s="19" t="n">
        <f aca="false">AD98</f>
        <v>0</v>
      </c>
      <c r="W98" s="19" t="n">
        <f aca="false">AE98</f>
        <v>0</v>
      </c>
      <c r="X98" s="19" t="n">
        <f aca="false">AF98</f>
        <v>2554.32</v>
      </c>
      <c r="Y98" s="20" t="n">
        <f aca="false">R98</f>
        <v>44493</v>
      </c>
      <c r="Z98" s="21" t="n">
        <v>0.5</v>
      </c>
      <c r="AA98" s="22" t="n">
        <v>2102</v>
      </c>
      <c r="AB98" s="22" t="n">
        <v>100</v>
      </c>
      <c r="AC98" s="22" t="n">
        <v>336.32</v>
      </c>
      <c r="AD98" s="22" t="n">
        <v>0</v>
      </c>
      <c r="AE98" s="22" t="n">
        <v>0</v>
      </c>
      <c r="AF98" s="22" t="n">
        <f aca="false">(AA98+AC98+AD98+AE98+(AB98*1.16))</f>
        <v>2554.32</v>
      </c>
      <c r="AG98" s="15" t="s">
        <v>341</v>
      </c>
      <c r="AH98" s="15" t="s">
        <v>69</v>
      </c>
      <c r="AI98" s="15" t="s">
        <v>84</v>
      </c>
      <c r="AJ98" s="15"/>
      <c r="AK98" s="15"/>
      <c r="AL98" s="15" t="s">
        <v>109</v>
      </c>
      <c r="AM98" s="22" t="n">
        <f aca="false">AA98-T98</f>
        <v>0</v>
      </c>
      <c r="AN98" s="23" t="n">
        <f aca="false">M98-Y98</f>
        <v>15</v>
      </c>
      <c r="AO98" s="15" t="s">
        <v>493</v>
      </c>
      <c r="AP98" s="24" t="n">
        <v>0.036939</v>
      </c>
      <c r="AQ98" s="24" t="s">
        <v>72</v>
      </c>
      <c r="AR98" s="24"/>
      <c r="AS98" s="12" t="s">
        <v>49</v>
      </c>
      <c r="AT98" s="22" t="s">
        <v>335</v>
      </c>
      <c r="AU98" s="22"/>
    </row>
    <row r="99" customFormat="false" ht="15" hidden="false" customHeight="true" outlineLevel="0" collapsed="false">
      <c r="A99" s="15" t="s">
        <v>73</v>
      </c>
      <c r="B99" s="15" t="s">
        <v>74</v>
      </c>
      <c r="C99" s="15" t="s">
        <v>75</v>
      </c>
      <c r="D99" s="15" t="s">
        <v>479</v>
      </c>
      <c r="E99" s="16" t="n">
        <v>3591318041</v>
      </c>
      <c r="F99" s="16" t="s">
        <v>544</v>
      </c>
      <c r="G99" s="25" t="s">
        <v>86</v>
      </c>
      <c r="H99" s="15" t="s">
        <v>87</v>
      </c>
      <c r="I99" s="15" t="s">
        <v>545</v>
      </c>
      <c r="J99" s="15" t="s">
        <v>546</v>
      </c>
      <c r="K99" s="15" t="s">
        <v>492</v>
      </c>
      <c r="L99" s="15"/>
      <c r="M99" s="17" t="n">
        <v>44635</v>
      </c>
      <c r="N99" s="15"/>
      <c r="O99" s="15" t="s">
        <v>64</v>
      </c>
      <c r="P99" s="17" t="n">
        <v>44636</v>
      </c>
      <c r="Q99" s="15"/>
      <c r="R99" s="17" t="n">
        <v>44586</v>
      </c>
      <c r="S99" s="18" t="n">
        <v>0.75</v>
      </c>
      <c r="T99" s="19" t="n">
        <f aca="false">AA99-(AA99*2%)</f>
        <v>2989</v>
      </c>
      <c r="U99" s="19" t="n">
        <f aca="false">AC99-(AC99*2%)</f>
        <v>478.24</v>
      </c>
      <c r="V99" s="19" t="n">
        <f aca="false">AD99-(AD99*2%)</f>
        <v>0</v>
      </c>
      <c r="W99" s="19" t="n">
        <f aca="false">AE99-(AE99*2%)</f>
        <v>0</v>
      </c>
      <c r="X99" s="19" t="n">
        <f aca="false">AE99-(AE99*2%)</f>
        <v>0</v>
      </c>
      <c r="Y99" s="20" t="n">
        <f aca="false">R99</f>
        <v>44586</v>
      </c>
      <c r="Z99" s="21" t="n">
        <v>0.416666666666667</v>
      </c>
      <c r="AA99" s="22" t="n">
        <v>3050</v>
      </c>
      <c r="AB99" s="22" t="n">
        <v>100</v>
      </c>
      <c r="AC99" s="22" t="n">
        <v>488</v>
      </c>
      <c r="AD99" s="22" t="n">
        <v>0</v>
      </c>
      <c r="AE99" s="22" t="n">
        <v>0</v>
      </c>
      <c r="AF99" s="22" t="n">
        <f aca="false">(AA99+AC99+AD99+AE99+(AB99*1.16))</f>
        <v>3654</v>
      </c>
      <c r="AG99" s="15" t="s">
        <v>288</v>
      </c>
      <c r="AH99" s="15" t="s">
        <v>69</v>
      </c>
      <c r="AI99" s="15" t="s">
        <v>84</v>
      </c>
      <c r="AJ99" s="15"/>
      <c r="AK99" s="15"/>
      <c r="AL99" s="15" t="s">
        <v>109</v>
      </c>
      <c r="AM99" s="22" t="n">
        <f aca="false">AA99-T99</f>
        <v>61</v>
      </c>
      <c r="AN99" s="23" t="n">
        <f aca="false">M99-Y99</f>
        <v>49</v>
      </c>
      <c r="AO99" s="15" t="s">
        <v>493</v>
      </c>
      <c r="AP99" s="24" t="n">
        <v>0.082294</v>
      </c>
      <c r="AQ99" s="24" t="s">
        <v>72</v>
      </c>
      <c r="AR99" s="24"/>
      <c r="AS99" s="12" t="s">
        <v>49</v>
      </c>
      <c r="AT99" s="22" t="s">
        <v>154</v>
      </c>
      <c r="AU99" s="22"/>
    </row>
    <row r="100" customFormat="false" ht="15" hidden="false" customHeight="true" outlineLevel="0" collapsed="false">
      <c r="A100" s="15" t="s">
        <v>73</v>
      </c>
      <c r="B100" s="15" t="s">
        <v>74</v>
      </c>
      <c r="C100" s="15" t="s">
        <v>75</v>
      </c>
      <c r="D100" s="15" t="s">
        <v>547</v>
      </c>
      <c r="E100" s="16" t="n">
        <v>18158</v>
      </c>
      <c r="F100" s="16" t="s">
        <v>548</v>
      </c>
      <c r="G100" s="25" t="s">
        <v>86</v>
      </c>
      <c r="H100" s="15" t="s">
        <v>87</v>
      </c>
      <c r="I100" s="15" t="s">
        <v>545</v>
      </c>
      <c r="J100" s="15" t="s">
        <v>549</v>
      </c>
      <c r="K100" s="15" t="s">
        <v>492</v>
      </c>
      <c r="L100" s="15"/>
      <c r="M100" s="17" t="n">
        <v>44638</v>
      </c>
      <c r="N100" s="15"/>
      <c r="O100" s="15" t="s">
        <v>64</v>
      </c>
      <c r="P100" s="17" t="n">
        <v>44639</v>
      </c>
      <c r="Q100" s="15"/>
      <c r="R100" s="17" t="n">
        <v>44586</v>
      </c>
      <c r="S100" s="26" t="n">
        <v>0.583333333333333</v>
      </c>
      <c r="T100" s="19" t="n">
        <f aca="false">AA100</f>
        <v>5235</v>
      </c>
      <c r="U100" s="19" t="n">
        <f aca="false">AC100</f>
        <v>838</v>
      </c>
      <c r="V100" s="19" t="n">
        <f aca="false">AD100</f>
        <v>1250</v>
      </c>
      <c r="W100" s="19" t="n">
        <f aca="false">AE100</f>
        <v>0</v>
      </c>
      <c r="X100" s="19" t="n">
        <f aca="false">AF100</f>
        <v>7439</v>
      </c>
      <c r="Y100" s="20" t="n">
        <f aca="false">R100</f>
        <v>44586</v>
      </c>
      <c r="Z100" s="21" t="n">
        <v>0.541666666666667</v>
      </c>
      <c r="AA100" s="22" t="n">
        <v>5235</v>
      </c>
      <c r="AB100" s="22" t="n">
        <v>100</v>
      </c>
      <c r="AC100" s="22" t="n">
        <v>838</v>
      </c>
      <c r="AD100" s="22" t="n">
        <v>1250</v>
      </c>
      <c r="AE100" s="22" t="n">
        <v>0</v>
      </c>
      <c r="AF100" s="22" t="n">
        <f aca="false">(AA100+AC100+AD100+AE100+(AB100*1.16))</f>
        <v>7439</v>
      </c>
      <c r="AG100" s="15" t="s">
        <v>288</v>
      </c>
      <c r="AH100" s="15" t="s">
        <v>116</v>
      </c>
      <c r="AI100" s="15" t="s">
        <v>84</v>
      </c>
      <c r="AJ100" s="15"/>
      <c r="AK100" s="15"/>
      <c r="AL100" s="15" t="s">
        <v>109</v>
      </c>
      <c r="AM100" s="22" t="n">
        <f aca="false">AA100-T100</f>
        <v>0</v>
      </c>
      <c r="AN100" s="23" t="n">
        <f aca="false">M100-Y100</f>
        <v>52</v>
      </c>
      <c r="AO100" s="15"/>
      <c r="AP100" s="24" t="n">
        <v>0.063375</v>
      </c>
      <c r="AQ100" s="24" t="s">
        <v>72</v>
      </c>
      <c r="AR100" s="24"/>
      <c r="AS100" s="12" t="s">
        <v>49</v>
      </c>
      <c r="AT100" s="22" t="s">
        <v>154</v>
      </c>
      <c r="AU100" s="22"/>
    </row>
    <row r="101" customFormat="false" ht="15" hidden="false" customHeight="true" outlineLevel="0" collapsed="false">
      <c r="A101" s="15" t="s">
        <v>73</v>
      </c>
      <c r="B101" s="15" t="s">
        <v>74</v>
      </c>
      <c r="C101" s="15" t="s">
        <v>75</v>
      </c>
      <c r="D101" s="15" t="s">
        <v>550</v>
      </c>
      <c r="E101" s="16" t="n">
        <v>18174</v>
      </c>
      <c r="F101" s="16" t="s">
        <v>551</v>
      </c>
      <c r="G101" s="25" t="s">
        <v>86</v>
      </c>
      <c r="H101" s="15" t="s">
        <v>87</v>
      </c>
      <c r="I101" s="15" t="s">
        <v>524</v>
      </c>
      <c r="J101" s="15" t="s">
        <v>525</v>
      </c>
      <c r="K101" s="15" t="s">
        <v>431</v>
      </c>
      <c r="L101" s="15"/>
      <c r="M101" s="17" t="n">
        <v>44585</v>
      </c>
      <c r="N101" s="15"/>
      <c r="O101" s="15" t="str">
        <f aca="false">RIGHT(J101,3)</f>
        <v>MEX</v>
      </c>
      <c r="P101" s="17" t="n">
        <v>44585</v>
      </c>
      <c r="Q101" s="15"/>
      <c r="R101" s="17" t="n">
        <f aca="false">M101-15</f>
        <v>44570</v>
      </c>
      <c r="S101" s="26" t="n">
        <v>0.583333333333333</v>
      </c>
      <c r="T101" s="19" t="n">
        <f aca="false">AA101</f>
        <v>1146</v>
      </c>
      <c r="U101" s="19" t="n">
        <f aca="false">AC101</f>
        <v>183.36</v>
      </c>
      <c r="V101" s="19" t="n">
        <f aca="false">AD101</f>
        <v>0</v>
      </c>
      <c r="W101" s="19" t="n">
        <f aca="false">AE101</f>
        <v>0</v>
      </c>
      <c r="X101" s="19" t="n">
        <f aca="false">AF101</f>
        <v>1445.36</v>
      </c>
      <c r="Y101" s="20" t="n">
        <f aca="false">R101</f>
        <v>44570</v>
      </c>
      <c r="Z101" s="21" t="n">
        <v>0.541666666666667</v>
      </c>
      <c r="AA101" s="22" t="n">
        <v>1146</v>
      </c>
      <c r="AB101" s="22" t="n">
        <v>100</v>
      </c>
      <c r="AC101" s="22" t="n">
        <v>183.36</v>
      </c>
      <c r="AD101" s="22" t="n">
        <v>0</v>
      </c>
      <c r="AE101" s="22" t="n">
        <v>0</v>
      </c>
      <c r="AF101" s="22" t="n">
        <f aca="false">(AA101+AC101+AD101+AE101+(AB101*1.16))</f>
        <v>1445.36</v>
      </c>
      <c r="AG101" s="15" t="s">
        <v>288</v>
      </c>
      <c r="AH101" s="15" t="s">
        <v>116</v>
      </c>
      <c r="AI101" s="15" t="s">
        <v>84</v>
      </c>
      <c r="AJ101" s="15"/>
      <c r="AK101" s="15"/>
      <c r="AL101" s="15" t="s">
        <v>109</v>
      </c>
      <c r="AM101" s="22" t="n">
        <f aca="false">AA101-T101</f>
        <v>0</v>
      </c>
      <c r="AN101" s="23" t="n">
        <f aca="false">M101-Y101</f>
        <v>15</v>
      </c>
      <c r="AO101" s="15"/>
      <c r="AP101" s="24" t="n">
        <v>0.043645</v>
      </c>
      <c r="AQ101" s="24" t="s">
        <v>72</v>
      </c>
      <c r="AR101" s="24"/>
      <c r="AS101" s="12" t="s">
        <v>49</v>
      </c>
      <c r="AT101" s="22" t="s">
        <v>335</v>
      </c>
      <c r="AU101" s="22"/>
    </row>
    <row r="102" customFormat="false" ht="15" hidden="false" customHeight="true" outlineLevel="0" collapsed="false">
      <c r="A102" s="15" t="s">
        <v>73</v>
      </c>
      <c r="B102" s="15" t="s">
        <v>74</v>
      </c>
      <c r="C102" s="15" t="s">
        <v>75</v>
      </c>
      <c r="D102" s="15" t="s">
        <v>512</v>
      </c>
      <c r="E102" s="16" t="n">
        <v>6390656057</v>
      </c>
      <c r="F102" s="16" t="s">
        <v>552</v>
      </c>
      <c r="G102" s="25" t="s">
        <v>86</v>
      </c>
      <c r="H102" s="15" t="s">
        <v>87</v>
      </c>
      <c r="I102" s="15" t="s">
        <v>545</v>
      </c>
      <c r="J102" s="15" t="s">
        <v>553</v>
      </c>
      <c r="K102" s="15" t="s">
        <v>554</v>
      </c>
      <c r="L102" s="15"/>
      <c r="M102" s="17" t="n">
        <v>44635</v>
      </c>
      <c r="N102" s="15"/>
      <c r="O102" s="15" t="s">
        <v>64</v>
      </c>
      <c r="P102" s="17" t="n">
        <v>44636</v>
      </c>
      <c r="Q102" s="15"/>
      <c r="R102" s="17" t="n">
        <v>44629</v>
      </c>
      <c r="S102" s="18" t="n">
        <v>0.541666666666667</v>
      </c>
      <c r="T102" s="19" t="n">
        <f aca="false">AA102</f>
        <v>3060</v>
      </c>
      <c r="U102" s="19" t="n">
        <f aca="false">AC102</f>
        <v>489.6</v>
      </c>
      <c r="V102" s="19" t="n">
        <f aca="false">AD102</f>
        <v>0</v>
      </c>
      <c r="W102" s="19" t="n">
        <f aca="false">AE102</f>
        <v>0</v>
      </c>
      <c r="X102" s="19" t="n">
        <f aca="false">AF102</f>
        <v>3549.6</v>
      </c>
      <c r="Y102" s="20" t="n">
        <f aca="false">R102</f>
        <v>44629</v>
      </c>
      <c r="Z102" s="21" t="n">
        <v>0.5</v>
      </c>
      <c r="AA102" s="22" t="n">
        <v>3060</v>
      </c>
      <c r="AB102" s="22"/>
      <c r="AC102" s="22" t="n">
        <v>489.6</v>
      </c>
      <c r="AD102" s="22" t="n">
        <v>0</v>
      </c>
      <c r="AE102" s="22" t="n">
        <v>0</v>
      </c>
      <c r="AF102" s="22" t="n">
        <f aca="false">(AA102+AC102+AD102+AE102+(AB102*1.16))</f>
        <v>3549.6</v>
      </c>
      <c r="AG102" s="15" t="s">
        <v>304</v>
      </c>
      <c r="AH102" s="15" t="s">
        <v>84</v>
      </c>
      <c r="AI102" s="15" t="s">
        <v>68</v>
      </c>
      <c r="AJ102" s="15"/>
      <c r="AK102" s="15"/>
      <c r="AL102" s="15" t="s">
        <v>70</v>
      </c>
      <c r="AM102" s="22" t="n">
        <f aca="false">AA102-T102</f>
        <v>0</v>
      </c>
      <c r="AN102" s="23" t="n">
        <f aca="false">M102-Y102</f>
        <v>6</v>
      </c>
      <c r="AO102" s="15" t="s">
        <v>555</v>
      </c>
      <c r="AP102" s="24" t="n">
        <v>0.09321</v>
      </c>
      <c r="AQ102" s="24" t="s">
        <v>72</v>
      </c>
      <c r="AR102" s="24"/>
      <c r="AS102" s="12" t="s">
        <v>49</v>
      </c>
      <c r="AT102" s="22" t="s">
        <v>154</v>
      </c>
      <c r="AU102" s="22"/>
    </row>
    <row r="103" customFormat="false" ht="15" hidden="false" customHeight="true" outlineLevel="0" collapsed="false">
      <c r="A103" s="15" t="s">
        <v>169</v>
      </c>
      <c r="B103" s="15" t="s">
        <v>170</v>
      </c>
      <c r="C103" s="15" t="s">
        <v>171</v>
      </c>
      <c r="D103" s="15" t="s">
        <v>203</v>
      </c>
      <c r="E103" s="16" t="n">
        <v>6976794355</v>
      </c>
      <c r="F103" s="16" t="s">
        <v>556</v>
      </c>
      <c r="G103" s="25" t="s">
        <v>86</v>
      </c>
      <c r="H103" s="15" t="s">
        <v>87</v>
      </c>
      <c r="I103" s="15" t="s">
        <v>545</v>
      </c>
      <c r="J103" s="15" t="s">
        <v>557</v>
      </c>
      <c r="K103" s="15" t="s">
        <v>554</v>
      </c>
      <c r="L103" s="15"/>
      <c r="M103" s="17" t="n">
        <v>44638</v>
      </c>
      <c r="N103" s="15"/>
      <c r="O103" s="15" t="s">
        <v>64</v>
      </c>
      <c r="P103" s="17" t="n">
        <v>44639</v>
      </c>
      <c r="Q103" s="15"/>
      <c r="R103" s="17" t="n">
        <v>44629</v>
      </c>
      <c r="S103" s="26" t="n">
        <v>0.583333333333333</v>
      </c>
      <c r="T103" s="19" t="n">
        <f aca="false">AA103</f>
        <v>3050</v>
      </c>
      <c r="U103" s="19" t="n">
        <f aca="false">AC103</f>
        <v>488</v>
      </c>
      <c r="V103" s="19" t="n">
        <f aca="false">AD103</f>
        <v>0</v>
      </c>
      <c r="W103" s="19" t="n">
        <f aca="false">AE103</f>
        <v>0</v>
      </c>
      <c r="X103" s="19" t="n">
        <f aca="false">AF103</f>
        <v>3538</v>
      </c>
      <c r="Y103" s="20" t="n">
        <f aca="false">R103</f>
        <v>44629</v>
      </c>
      <c r="Z103" s="21" t="n">
        <v>0.541666666666667</v>
      </c>
      <c r="AA103" s="22" t="n">
        <v>3050</v>
      </c>
      <c r="AB103" s="22"/>
      <c r="AC103" s="22" t="n">
        <v>488</v>
      </c>
      <c r="AD103" s="22" t="n">
        <v>0</v>
      </c>
      <c r="AE103" s="22" t="n">
        <v>0</v>
      </c>
      <c r="AF103" s="22" t="n">
        <f aca="false">(AA103+AC103+AD103+AE103+(AB103*1.16))</f>
        <v>3538</v>
      </c>
      <c r="AG103" s="15" t="s">
        <v>66</v>
      </c>
      <c r="AH103" s="15" t="s">
        <v>84</v>
      </c>
      <c r="AI103" s="15" t="s">
        <v>68</v>
      </c>
      <c r="AJ103" s="15"/>
      <c r="AK103" s="15"/>
      <c r="AL103" s="15" t="s">
        <v>70</v>
      </c>
      <c r="AM103" s="22" t="n">
        <f aca="false">AA103-T103</f>
        <v>0</v>
      </c>
      <c r="AN103" s="23" t="n">
        <f aca="false">M103-Y103</f>
        <v>9</v>
      </c>
      <c r="AO103" s="15"/>
      <c r="AP103" s="24" t="n">
        <v>0.08425</v>
      </c>
      <c r="AQ103" s="24" t="s">
        <v>72</v>
      </c>
      <c r="AR103" s="24"/>
      <c r="AS103" s="12" t="s">
        <v>49</v>
      </c>
      <c r="AT103" s="22" t="s">
        <v>154</v>
      </c>
      <c r="AU103" s="22"/>
    </row>
    <row r="104" customFormat="false" ht="15" hidden="false" customHeight="true" outlineLevel="0" collapsed="false">
      <c r="A104" s="15" t="s">
        <v>169</v>
      </c>
      <c r="B104" s="15" t="s">
        <v>170</v>
      </c>
      <c r="C104" s="15" t="s">
        <v>171</v>
      </c>
      <c r="D104" s="15" t="s">
        <v>172</v>
      </c>
      <c r="E104" s="16" t="n">
        <v>6976794364</v>
      </c>
      <c r="F104" s="16" t="s">
        <v>558</v>
      </c>
      <c r="G104" s="15" t="s">
        <v>57</v>
      </c>
      <c r="H104" s="15" t="s">
        <v>174</v>
      </c>
      <c r="I104" s="15" t="s">
        <v>59</v>
      </c>
      <c r="J104" s="15" t="s">
        <v>559</v>
      </c>
      <c r="K104" s="15" t="s">
        <v>560</v>
      </c>
      <c r="L104" s="15" t="s">
        <v>62</v>
      </c>
      <c r="M104" s="17" t="n">
        <v>44648</v>
      </c>
      <c r="N104" s="15" t="s">
        <v>561</v>
      </c>
      <c r="O104" s="15" t="s">
        <v>421</v>
      </c>
      <c r="P104" s="17" t="n">
        <v>44650</v>
      </c>
      <c r="Q104" s="15" t="s">
        <v>562</v>
      </c>
      <c r="R104" s="17" t="n">
        <v>44571</v>
      </c>
      <c r="S104" s="26" t="n">
        <v>0.583333333333333</v>
      </c>
      <c r="T104" s="19" t="n">
        <f aca="false">AA104</f>
        <v>25445</v>
      </c>
      <c r="U104" s="19" t="n">
        <f aca="false">AC104</f>
        <v>1018</v>
      </c>
      <c r="V104" s="19" t="n">
        <f aca="false">AD104</f>
        <v>2671</v>
      </c>
      <c r="W104" s="19" t="n">
        <f aca="false">AE104</f>
        <v>0</v>
      </c>
      <c r="X104" s="19" t="n">
        <f aca="false">AF104</f>
        <v>29250</v>
      </c>
      <c r="Y104" s="20" t="n">
        <f aca="false">R104</f>
        <v>44571</v>
      </c>
      <c r="Z104" s="21" t="n">
        <v>0.541666666666667</v>
      </c>
      <c r="AA104" s="22" t="n">
        <v>25445</v>
      </c>
      <c r="AB104" s="22" t="n">
        <v>100</v>
      </c>
      <c r="AC104" s="22" t="n">
        <v>1018</v>
      </c>
      <c r="AD104" s="22" t="n">
        <v>2671</v>
      </c>
      <c r="AE104" s="22" t="n">
        <v>0</v>
      </c>
      <c r="AF104" s="22" t="n">
        <f aca="false">(AA104+AC104+AD104+AE104+(AB104*1.16))</f>
        <v>29250</v>
      </c>
      <c r="AG104" s="15" t="s">
        <v>271</v>
      </c>
      <c r="AH104" s="15" t="s">
        <v>84</v>
      </c>
      <c r="AI104" s="15" t="s">
        <v>508</v>
      </c>
      <c r="AJ104" s="15"/>
      <c r="AK104" s="15"/>
      <c r="AL104" s="15" t="s">
        <v>109</v>
      </c>
      <c r="AM104" s="22" t="n">
        <f aca="false">AA104-T104</f>
        <v>0</v>
      </c>
      <c r="AN104" s="23" t="n">
        <f aca="false">M104-Y104</f>
        <v>77</v>
      </c>
      <c r="AO104" s="15"/>
      <c r="AP104" s="24" t="n">
        <v>0.099694</v>
      </c>
      <c r="AQ104" s="24" t="s">
        <v>183</v>
      </c>
      <c r="AR104" s="24" t="str">
        <f aca="false">CONCATENATE(L104,AS104,O104)</f>
        <v>MEX/SJO</v>
      </c>
      <c r="AS104" s="12" t="s">
        <v>49</v>
      </c>
      <c r="AT104" s="22"/>
      <c r="AU104" s="22"/>
    </row>
    <row r="105" customFormat="false" ht="15" hidden="false" customHeight="true" outlineLevel="0" collapsed="false">
      <c r="A105" s="15" t="s">
        <v>73</v>
      </c>
      <c r="B105" s="15" t="s">
        <v>74</v>
      </c>
      <c r="C105" s="15" t="s">
        <v>75</v>
      </c>
      <c r="D105" s="15" t="s">
        <v>347</v>
      </c>
      <c r="E105" s="16" t="n">
        <v>9539979327</v>
      </c>
      <c r="F105" s="16" t="s">
        <v>558</v>
      </c>
      <c r="G105" s="15" t="s">
        <v>57</v>
      </c>
      <c r="H105" s="15" t="s">
        <v>174</v>
      </c>
      <c r="I105" s="15" t="s">
        <v>59</v>
      </c>
      <c r="J105" s="15" t="s">
        <v>563</v>
      </c>
      <c r="K105" s="15" t="s">
        <v>560</v>
      </c>
      <c r="L105" s="15" t="s">
        <v>62</v>
      </c>
      <c r="M105" s="17" t="n">
        <v>44648</v>
      </c>
      <c r="N105" s="15" t="s">
        <v>561</v>
      </c>
      <c r="O105" s="15" t="s">
        <v>421</v>
      </c>
      <c r="P105" s="17" t="n">
        <v>44650</v>
      </c>
      <c r="Q105" s="15" t="s">
        <v>562</v>
      </c>
      <c r="R105" s="17" t="n">
        <v>44581</v>
      </c>
      <c r="S105" s="18" t="n">
        <v>0.541666666666667</v>
      </c>
      <c r="T105" s="19" t="n">
        <f aca="false">AA105</f>
        <v>11058</v>
      </c>
      <c r="U105" s="19" t="n">
        <f aca="false">AC105</f>
        <v>0</v>
      </c>
      <c r="V105" s="19" t="n">
        <f aca="false">AD105</f>
        <v>0</v>
      </c>
      <c r="W105" s="19" t="n">
        <f aca="false">AE105</f>
        <v>0</v>
      </c>
      <c r="X105" s="19" t="n">
        <f aca="false">AF105</f>
        <v>11174</v>
      </c>
      <c r="Y105" s="20" t="n">
        <f aca="false">R105</f>
        <v>44581</v>
      </c>
      <c r="Z105" s="21" t="n">
        <v>0.5</v>
      </c>
      <c r="AA105" s="22" t="n">
        <v>11058</v>
      </c>
      <c r="AB105" s="22" t="n">
        <v>100</v>
      </c>
      <c r="AC105" s="22" t="n">
        <v>0</v>
      </c>
      <c r="AD105" s="22" t="n">
        <v>0</v>
      </c>
      <c r="AE105" s="22" t="n">
        <v>0</v>
      </c>
      <c r="AF105" s="22" t="n">
        <f aca="false">(AA105+AC105+AD105+AE105+(AB105*1.16))</f>
        <v>11174</v>
      </c>
      <c r="AG105" s="15" t="s">
        <v>271</v>
      </c>
      <c r="AH105" s="15" t="s">
        <v>84</v>
      </c>
      <c r="AI105" s="15" t="s">
        <v>508</v>
      </c>
      <c r="AJ105" s="15"/>
      <c r="AK105" s="15"/>
      <c r="AL105" s="15" t="s">
        <v>109</v>
      </c>
      <c r="AM105" s="22" t="n">
        <f aca="false">AA105-T105</f>
        <v>0</v>
      </c>
      <c r="AN105" s="23" t="n">
        <f aca="false">M105-Y105</f>
        <v>67</v>
      </c>
      <c r="AO105" s="15"/>
      <c r="AP105" s="24" t="n">
        <v>0.09321</v>
      </c>
      <c r="AQ105" s="24" t="s">
        <v>183</v>
      </c>
      <c r="AR105" s="24" t="str">
        <f aca="false">CONCATENATE(L105,AS105,O105)</f>
        <v>MEX/SJO</v>
      </c>
      <c r="AS105" s="12" t="s">
        <v>49</v>
      </c>
      <c r="AT105" s="22"/>
      <c r="AU105" s="22"/>
    </row>
    <row r="106" customFormat="false" ht="15" hidden="false" customHeight="true" outlineLevel="0" collapsed="false">
      <c r="A106" s="15" t="s">
        <v>73</v>
      </c>
      <c r="B106" s="15" t="s">
        <v>74</v>
      </c>
      <c r="C106" s="15" t="s">
        <v>75</v>
      </c>
      <c r="D106" s="15" t="s">
        <v>564</v>
      </c>
      <c r="E106" s="16" t="n">
        <v>9539979327</v>
      </c>
      <c r="F106" s="16" t="s">
        <v>565</v>
      </c>
      <c r="G106" s="25" t="s">
        <v>86</v>
      </c>
      <c r="H106" s="15" t="s">
        <v>186</v>
      </c>
      <c r="I106" s="15" t="s">
        <v>566</v>
      </c>
      <c r="J106" s="15" t="s">
        <v>567</v>
      </c>
      <c r="K106" s="15" t="s">
        <v>560</v>
      </c>
      <c r="L106" s="15"/>
      <c r="M106" s="17" t="n">
        <v>44648</v>
      </c>
      <c r="N106" s="15"/>
      <c r="O106" s="15" t="s">
        <v>421</v>
      </c>
      <c r="P106" s="17" t="n">
        <v>44650</v>
      </c>
      <c r="Q106" s="15"/>
      <c r="R106" s="17" t="n">
        <v>44581</v>
      </c>
      <c r="S106" s="26" t="n">
        <v>0.583333333333333</v>
      </c>
      <c r="T106" s="19" t="n">
        <f aca="false">AA106</f>
        <v>14072</v>
      </c>
      <c r="U106" s="19" t="n">
        <f aca="false">AC106</f>
        <v>563</v>
      </c>
      <c r="V106" s="19" t="n">
        <f aca="false">AD106</f>
        <v>2520</v>
      </c>
      <c r="W106" s="19" t="n">
        <f aca="false">AE106</f>
        <v>0</v>
      </c>
      <c r="X106" s="19" t="n">
        <f aca="false">AF106</f>
        <v>17155</v>
      </c>
      <c r="Y106" s="20" t="n">
        <f aca="false">R106</f>
        <v>44581</v>
      </c>
      <c r="Z106" s="21" t="n">
        <v>0.541666666666667</v>
      </c>
      <c r="AA106" s="22" t="n">
        <v>14072</v>
      </c>
      <c r="AB106" s="22"/>
      <c r="AC106" s="22" t="n">
        <v>563</v>
      </c>
      <c r="AD106" s="22" t="n">
        <v>2520</v>
      </c>
      <c r="AE106" s="22" t="n">
        <v>0</v>
      </c>
      <c r="AF106" s="22" t="n">
        <f aca="false">(AA106+AC106+AD106+AE106+(AB106*1.16))</f>
        <v>17155</v>
      </c>
      <c r="AG106" s="15" t="s">
        <v>271</v>
      </c>
      <c r="AH106" s="15" t="s">
        <v>84</v>
      </c>
      <c r="AI106" s="15" t="s">
        <v>272</v>
      </c>
      <c r="AJ106" s="15"/>
      <c r="AK106" s="15"/>
      <c r="AL106" s="15" t="s">
        <v>109</v>
      </c>
      <c r="AM106" s="22" t="n">
        <f aca="false">AA106-T106</f>
        <v>0</v>
      </c>
      <c r="AN106" s="23" t="n">
        <f aca="false">M106-Y106</f>
        <v>67</v>
      </c>
      <c r="AO106" s="15"/>
      <c r="AP106" s="24" t="n">
        <v>0.08425</v>
      </c>
      <c r="AQ106" s="24"/>
      <c r="AR106" s="24"/>
      <c r="AS106" s="12" t="s">
        <v>49</v>
      </c>
      <c r="AT106" s="22" t="s">
        <v>568</v>
      </c>
      <c r="AU106" s="22"/>
    </row>
    <row r="107" customFormat="false" ht="15" hidden="false" customHeight="true" outlineLevel="0" collapsed="false">
      <c r="A107" s="15" t="s">
        <v>52</v>
      </c>
      <c r="B107" s="15" t="s">
        <v>53</v>
      </c>
      <c r="C107" s="15" t="s">
        <v>54</v>
      </c>
      <c r="D107" s="15" t="s">
        <v>527</v>
      </c>
      <c r="E107" s="16" t="n">
        <v>9549358568</v>
      </c>
      <c r="F107" s="16" t="s">
        <v>569</v>
      </c>
      <c r="G107" s="15" t="s">
        <v>57</v>
      </c>
      <c r="H107" s="15" t="s">
        <v>174</v>
      </c>
      <c r="I107" s="15" t="s">
        <v>59</v>
      </c>
      <c r="J107" s="15" t="s">
        <v>570</v>
      </c>
      <c r="K107" s="15" t="s">
        <v>560</v>
      </c>
      <c r="L107" s="15" t="s">
        <v>421</v>
      </c>
      <c r="M107" s="17" t="n">
        <v>44650</v>
      </c>
      <c r="N107" s="15" t="s">
        <v>571</v>
      </c>
      <c r="O107" s="15" t="s">
        <v>62</v>
      </c>
      <c r="P107" s="17" t="n">
        <v>44650</v>
      </c>
      <c r="Q107" s="15" t="s">
        <v>572</v>
      </c>
      <c r="R107" s="17" t="n">
        <v>44582</v>
      </c>
      <c r="S107" s="18" t="n">
        <v>0.541666666666667</v>
      </c>
      <c r="T107" s="19" t="n">
        <f aca="false">AA107</f>
        <v>806</v>
      </c>
      <c r="U107" s="19" t="n">
        <f aca="false">AC107</f>
        <v>33</v>
      </c>
      <c r="V107" s="19" t="n">
        <f aca="false">AD107</f>
        <v>0</v>
      </c>
      <c r="W107" s="19" t="n">
        <f aca="false">AE107</f>
        <v>0</v>
      </c>
      <c r="X107" s="19" t="n">
        <f aca="false">AF107</f>
        <v>955</v>
      </c>
      <c r="Y107" s="20" t="n">
        <f aca="false">R107</f>
        <v>44582</v>
      </c>
      <c r="Z107" s="21" t="n">
        <v>0.5</v>
      </c>
      <c r="AA107" s="22" t="n">
        <v>806</v>
      </c>
      <c r="AB107" s="22" t="n">
        <v>100</v>
      </c>
      <c r="AC107" s="22" t="n">
        <v>33</v>
      </c>
      <c r="AD107" s="22" t="n">
        <v>0</v>
      </c>
      <c r="AE107" s="22" t="n">
        <v>0</v>
      </c>
      <c r="AF107" s="22" t="n">
        <f aca="false">(AA107+AC107+AD107+AE107+(AB107*1.16))</f>
        <v>955</v>
      </c>
      <c r="AG107" s="15" t="s">
        <v>271</v>
      </c>
      <c r="AH107" s="15" t="s">
        <v>573</v>
      </c>
      <c r="AI107" s="15" t="s">
        <v>272</v>
      </c>
      <c r="AJ107" s="15"/>
      <c r="AK107" s="15"/>
      <c r="AL107" s="15" t="s">
        <v>109</v>
      </c>
      <c r="AM107" s="22" t="n">
        <f aca="false">AA107-T107</f>
        <v>0</v>
      </c>
      <c r="AN107" s="23" t="n">
        <f aca="false">M107-Y107</f>
        <v>68</v>
      </c>
      <c r="AO107" s="15"/>
      <c r="AP107" s="24" t="n">
        <v>0.42015</v>
      </c>
      <c r="AQ107" s="24" t="s">
        <v>183</v>
      </c>
      <c r="AR107" s="24" t="str">
        <f aca="false">CONCATENATE(L107,AS107,O107)</f>
        <v>SJO/MEX</v>
      </c>
      <c r="AS107" s="12" t="s">
        <v>49</v>
      </c>
      <c r="AT107" s="22"/>
      <c r="AU107" s="22"/>
    </row>
    <row r="108" customFormat="false" ht="15" hidden="false" customHeight="true" outlineLevel="0" collapsed="false">
      <c r="A108" s="15" t="s">
        <v>73</v>
      </c>
      <c r="B108" s="15" t="s">
        <v>74</v>
      </c>
      <c r="C108" s="15" t="s">
        <v>75</v>
      </c>
      <c r="D108" s="15" t="s">
        <v>450</v>
      </c>
      <c r="E108" s="16" t="n">
        <v>9539792914</v>
      </c>
      <c r="F108" s="16" t="s">
        <v>574</v>
      </c>
      <c r="G108" s="15" t="s">
        <v>57</v>
      </c>
      <c r="H108" s="15" t="s">
        <v>58</v>
      </c>
      <c r="I108" s="15" t="s">
        <v>59</v>
      </c>
      <c r="J108" s="15" t="s">
        <v>575</v>
      </c>
      <c r="K108" s="15" t="s">
        <v>142</v>
      </c>
      <c r="L108" s="15" t="s">
        <v>62</v>
      </c>
      <c r="M108" s="17" t="n">
        <v>44631</v>
      </c>
      <c r="N108" s="15" t="s">
        <v>453</v>
      </c>
      <c r="O108" s="15" t="s">
        <v>454</v>
      </c>
      <c r="P108" s="17" t="n">
        <v>44632</v>
      </c>
      <c r="Q108" s="15" t="s">
        <v>455</v>
      </c>
      <c r="R108" s="17" t="n">
        <v>44629</v>
      </c>
      <c r="S108" s="18" t="n">
        <v>0.541666666666667</v>
      </c>
      <c r="T108" s="19" t="n">
        <f aca="false">AA108</f>
        <v>1146</v>
      </c>
      <c r="U108" s="19" t="n">
        <f aca="false">AC108</f>
        <v>183.36</v>
      </c>
      <c r="V108" s="19" t="n">
        <f aca="false">AD108</f>
        <v>0</v>
      </c>
      <c r="W108" s="19" t="n">
        <f aca="false">AE108</f>
        <v>0</v>
      </c>
      <c r="X108" s="19" t="n">
        <f aca="false">AF108</f>
        <v>1445.36</v>
      </c>
      <c r="Y108" s="20" t="n">
        <f aca="false">R108</f>
        <v>44629</v>
      </c>
      <c r="Z108" s="21" t="n">
        <v>0.5</v>
      </c>
      <c r="AA108" s="22" t="n">
        <v>1146</v>
      </c>
      <c r="AB108" s="22" t="n">
        <v>100</v>
      </c>
      <c r="AC108" s="22" t="n">
        <v>183.36</v>
      </c>
      <c r="AD108" s="22" t="n">
        <v>0</v>
      </c>
      <c r="AE108" s="22" t="n">
        <v>0</v>
      </c>
      <c r="AF108" s="22" t="n">
        <f aca="false">(AA108+AC108+AD108+AE108+(AB108*1.16))</f>
        <v>1445.36</v>
      </c>
      <c r="AG108" s="15" t="s">
        <v>66</v>
      </c>
      <c r="AH108" s="15" t="s">
        <v>84</v>
      </c>
      <c r="AI108" s="15" t="s">
        <v>68</v>
      </c>
      <c r="AJ108" s="15"/>
      <c r="AK108" s="15"/>
      <c r="AL108" s="15" t="s">
        <v>70</v>
      </c>
      <c r="AM108" s="22" t="n">
        <f aca="false">AA108-T108</f>
        <v>0</v>
      </c>
      <c r="AN108" s="23" t="n">
        <f aca="false">M108-Y108</f>
        <v>2</v>
      </c>
      <c r="AO108" s="15"/>
      <c r="AP108" s="24" t="n">
        <v>0.42015</v>
      </c>
      <c r="AQ108" s="24" t="s">
        <v>72</v>
      </c>
      <c r="AR108" s="24" t="str">
        <f aca="false">CONCATENATE(L108,AS108,O108)</f>
        <v>MEX/TIJ</v>
      </c>
      <c r="AS108" s="12" t="s">
        <v>49</v>
      </c>
      <c r="AT108" s="22"/>
      <c r="AU108" s="22"/>
    </row>
    <row r="109" customFormat="false" ht="15" hidden="false" customHeight="true" outlineLevel="0" collapsed="false">
      <c r="A109" s="15" t="s">
        <v>73</v>
      </c>
      <c r="B109" s="15" t="s">
        <v>74</v>
      </c>
      <c r="C109" s="15" t="s">
        <v>75</v>
      </c>
      <c r="D109" s="15" t="s">
        <v>457</v>
      </c>
      <c r="E109" s="16" t="n">
        <v>9540126450</v>
      </c>
      <c r="F109" s="16" t="s">
        <v>576</v>
      </c>
      <c r="G109" s="25" t="s">
        <v>86</v>
      </c>
      <c r="H109" s="15" t="s">
        <v>87</v>
      </c>
      <c r="I109" s="15" t="s">
        <v>459</v>
      </c>
      <c r="J109" s="15" t="s">
        <v>577</v>
      </c>
      <c r="K109" s="15" t="s">
        <v>142</v>
      </c>
      <c r="L109" s="15"/>
      <c r="M109" s="17" t="n">
        <v>44631</v>
      </c>
      <c r="N109" s="15"/>
      <c r="O109" s="15" t="s">
        <v>454</v>
      </c>
      <c r="P109" s="17" t="n">
        <v>44632</v>
      </c>
      <c r="Q109" s="15"/>
      <c r="R109" s="17" t="n">
        <v>44629</v>
      </c>
      <c r="S109" s="18" t="n">
        <v>0.708333333333333</v>
      </c>
      <c r="T109" s="19" t="n">
        <f aca="false">AA109-(AA109*2%)</f>
        <v>1123.08</v>
      </c>
      <c r="U109" s="19" t="n">
        <f aca="false">AC109-(AC109*2%)</f>
        <v>179.6928</v>
      </c>
      <c r="V109" s="19" t="n">
        <f aca="false">AD109-(AD109*2%)</f>
        <v>0</v>
      </c>
      <c r="W109" s="19" t="n">
        <f aca="false">AE109-(AE109*2%)</f>
        <v>0</v>
      </c>
      <c r="X109" s="19" t="n">
        <f aca="false">AE109-(AE109*2%)</f>
        <v>0</v>
      </c>
      <c r="Y109" s="20" t="n">
        <f aca="false">R109</f>
        <v>44629</v>
      </c>
      <c r="Z109" s="21" t="n">
        <v>0.416666666666667</v>
      </c>
      <c r="AA109" s="22" t="n">
        <v>1146</v>
      </c>
      <c r="AB109" s="22"/>
      <c r="AC109" s="22" t="n">
        <v>183.36</v>
      </c>
      <c r="AD109" s="22" t="n">
        <v>0</v>
      </c>
      <c r="AE109" s="22" t="n">
        <v>0</v>
      </c>
      <c r="AF109" s="22" t="n">
        <f aca="false">(AA109+AC109+AD109+AE109+(AB109*1.16))</f>
        <v>1329.36</v>
      </c>
      <c r="AG109" s="15" t="s">
        <v>66</v>
      </c>
      <c r="AH109" s="15" t="s">
        <v>84</v>
      </c>
      <c r="AI109" s="15" t="s">
        <v>68</v>
      </c>
      <c r="AJ109" s="15"/>
      <c r="AK109" s="15"/>
      <c r="AL109" s="15" t="s">
        <v>70</v>
      </c>
      <c r="AM109" s="22" t="n">
        <f aca="false">AA109-T109</f>
        <v>22.9200000000001</v>
      </c>
      <c r="AN109" s="23" t="n">
        <f aca="false">M109-Y109</f>
        <v>2</v>
      </c>
      <c r="AO109" s="15" t="s">
        <v>71</v>
      </c>
      <c r="AP109" s="24" t="n">
        <v>0.413717</v>
      </c>
      <c r="AQ109" s="24" t="s">
        <v>72</v>
      </c>
      <c r="AR109" s="24"/>
      <c r="AS109" s="12" t="s">
        <v>49</v>
      </c>
      <c r="AT109" s="22" t="s">
        <v>154</v>
      </c>
      <c r="AU109" s="22"/>
    </row>
    <row r="110" customFormat="false" ht="15" hidden="false" customHeight="true" outlineLevel="0" collapsed="false">
      <c r="A110" s="15" t="s">
        <v>73</v>
      </c>
      <c r="B110" s="15" t="s">
        <v>74</v>
      </c>
      <c r="C110" s="15" t="s">
        <v>75</v>
      </c>
      <c r="D110" s="15" t="s">
        <v>438</v>
      </c>
      <c r="E110" s="16" t="n">
        <v>19177</v>
      </c>
      <c r="F110" s="16" t="s">
        <v>578</v>
      </c>
      <c r="G110" s="15" t="s">
        <v>57</v>
      </c>
      <c r="H110" s="15" t="s">
        <v>58</v>
      </c>
      <c r="I110" s="15" t="s">
        <v>59</v>
      </c>
      <c r="J110" s="15" t="s">
        <v>579</v>
      </c>
      <c r="K110" s="15" t="s">
        <v>580</v>
      </c>
      <c r="L110" s="15" t="s">
        <v>62</v>
      </c>
      <c r="M110" s="17" t="n">
        <v>44657</v>
      </c>
      <c r="N110" s="15" t="s">
        <v>442</v>
      </c>
      <c r="O110" s="15" t="s">
        <v>197</v>
      </c>
      <c r="P110" s="17" t="n">
        <v>44659</v>
      </c>
      <c r="Q110" s="15" t="s">
        <v>443</v>
      </c>
      <c r="R110" s="17" t="n">
        <v>44609</v>
      </c>
      <c r="S110" s="18" t="n">
        <v>0.541666666666667</v>
      </c>
      <c r="T110" s="19" t="n">
        <f aca="false">AA110</f>
        <v>581.9</v>
      </c>
      <c r="U110" s="19" t="n">
        <f aca="false">AC110</f>
        <v>93.1</v>
      </c>
      <c r="V110" s="19" t="n">
        <f aca="false">AD110</f>
        <v>0</v>
      </c>
      <c r="W110" s="19" t="n">
        <f aca="false">AE110</f>
        <v>0</v>
      </c>
      <c r="X110" s="19" t="n">
        <f aca="false">AF110</f>
        <v>791</v>
      </c>
      <c r="Y110" s="20" t="n">
        <f aca="false">R110</f>
        <v>44609</v>
      </c>
      <c r="Z110" s="21" t="n">
        <v>0.5</v>
      </c>
      <c r="AA110" s="22" t="n">
        <v>581.9</v>
      </c>
      <c r="AB110" s="22" t="n">
        <v>100</v>
      </c>
      <c r="AC110" s="22" t="n">
        <v>93.1</v>
      </c>
      <c r="AD110" s="22" t="n">
        <v>0</v>
      </c>
      <c r="AE110" s="22" t="n">
        <v>0</v>
      </c>
      <c r="AF110" s="22" t="n">
        <f aca="false">(AA110+AC110+AD110+AE110+(AB110*1.16))</f>
        <v>791</v>
      </c>
      <c r="AG110" s="15" t="s">
        <v>246</v>
      </c>
      <c r="AH110" s="15" t="s">
        <v>116</v>
      </c>
      <c r="AI110" s="15" t="s">
        <v>68</v>
      </c>
      <c r="AJ110" s="15"/>
      <c r="AK110" s="15"/>
      <c r="AL110" s="15" t="s">
        <v>70</v>
      </c>
      <c r="AM110" s="22" t="n">
        <f aca="false">AA110-T110</f>
        <v>0</v>
      </c>
      <c r="AN110" s="23" t="n">
        <f aca="false">M110-Y110</f>
        <v>48</v>
      </c>
      <c r="AO110" s="15"/>
      <c r="AP110" s="24" t="n">
        <v>0.851753</v>
      </c>
      <c r="AQ110" s="24" t="s">
        <v>72</v>
      </c>
      <c r="AR110" s="24" t="str">
        <f aca="false">CONCATENATE(L110,AS110,O110)</f>
        <v>MEX/GDL</v>
      </c>
      <c r="AS110" s="12" t="s">
        <v>49</v>
      </c>
      <c r="AT110" s="22"/>
      <c r="AU110" s="22"/>
    </row>
    <row r="111" s="1" customFormat="true" ht="15.75" hidden="false" customHeight="false" outlineLevel="0" collapsed="false">
      <c r="J111" s="28" t="s">
        <v>581</v>
      </c>
      <c r="R111" s="29"/>
      <c r="T111" s="30"/>
      <c r="U111" s="31"/>
      <c r="V111" s="31"/>
      <c r="W111" s="31"/>
      <c r="X111" s="31"/>
      <c r="Y111" s="32"/>
      <c r="Z111" s="33"/>
      <c r="AA111" s="34" t="n">
        <f aca="false">SUM(AA4:AA110)</f>
        <v>403172.54</v>
      </c>
      <c r="AB111" s="34" t="n">
        <f aca="false">SUM(AB4:AB110)</f>
        <v>8600</v>
      </c>
      <c r="AC111" s="34" t="n">
        <f aca="false">SUM(AC4:AC110)</f>
        <v>50173</v>
      </c>
      <c r="AD111" s="34" t="n">
        <f aca="false">SUM(AD4:AD110)</f>
        <v>38450</v>
      </c>
      <c r="AE111" s="34" t="n">
        <f aca="false">SUM(AE4:AE110)</f>
        <v>0</v>
      </c>
      <c r="AF111" s="35" t="n">
        <f aca="false">SUM(AF4:AF110)</f>
        <v>501771.54</v>
      </c>
    </row>
    <row r="112" customFormat="false" ht="12.75" hidden="false" customHeight="false" outlineLevel="0" collapsed="false">
      <c r="L112" s="36"/>
      <c r="M112" s="36"/>
      <c r="N112" s="36"/>
      <c r="O112" s="36"/>
      <c r="P112" s="36"/>
      <c r="Q112" s="36"/>
      <c r="R112" s="29"/>
      <c r="AQ112" s="1"/>
      <c r="AR112" s="1"/>
      <c r="AS112" s="1"/>
      <c r="AT112" s="1"/>
      <c r="AU112" s="1"/>
    </row>
    <row r="113" customFormat="false" ht="12.75" hidden="false" customHeight="false" outlineLevel="0" collapsed="false">
      <c r="R113" s="29"/>
    </row>
    <row r="114" customFormat="false" ht="12.75" hidden="false" customHeight="false" outlineLevel="0" collapsed="false">
      <c r="R114" s="29"/>
    </row>
    <row r="115" customFormat="false" ht="12.75" hidden="false" customHeight="false" outlineLevel="0" collapsed="false">
      <c r="R115" s="29"/>
    </row>
    <row r="116" customFormat="false" ht="12.75" hidden="false" customHeight="false" outlineLevel="0" collapsed="false">
      <c r="R116" s="29"/>
    </row>
    <row r="117" customFormat="false" ht="12.75" hidden="false" customHeight="false" outlineLevel="0" collapsed="false">
      <c r="R117" s="29"/>
    </row>
    <row r="118" customFormat="false" ht="12.75" hidden="false" customHeight="false" outlineLevel="0" collapsed="false">
      <c r="R118" s="29"/>
    </row>
    <row r="119" customFormat="false" ht="12.75" hidden="false" customHeight="false" outlineLevel="0" collapsed="false">
      <c r="R119" s="29"/>
    </row>
    <row r="120" customFormat="false" ht="12.75" hidden="false" customHeight="false" outlineLevel="0" collapsed="false">
      <c r="R120" s="29"/>
    </row>
    <row r="121" customFormat="false" ht="12.75" hidden="false" customHeight="false" outlineLevel="0" collapsed="false">
      <c r="R121" s="29"/>
    </row>
    <row r="122" customFormat="false" ht="12.75" hidden="false" customHeight="false" outlineLevel="0" collapsed="false">
      <c r="R122" s="29"/>
    </row>
    <row r="123" customFormat="false" ht="12.75" hidden="false" customHeight="false" outlineLevel="0" collapsed="false">
      <c r="R123" s="29"/>
    </row>
    <row r="124" customFormat="false" ht="12.75" hidden="false" customHeight="false" outlineLevel="0" collapsed="false">
      <c r="R124" s="29"/>
    </row>
    <row r="125" customFormat="false" ht="12.75" hidden="false" customHeight="false" outlineLevel="0" collapsed="false">
      <c r="R125" s="29"/>
    </row>
    <row r="126" customFormat="false" ht="12.75" hidden="false" customHeight="false" outlineLevel="0" collapsed="false">
      <c r="R126" s="29"/>
    </row>
    <row r="127" customFormat="false" ht="12.75" hidden="false" customHeight="false" outlineLevel="0" collapsed="false">
      <c r="R127" s="29"/>
    </row>
    <row r="128" customFormat="false" ht="12.75" hidden="false" customHeight="false" outlineLevel="0" collapsed="false">
      <c r="R128" s="29"/>
    </row>
    <row r="129" customFormat="false" ht="12.75" hidden="false" customHeight="false" outlineLevel="0" collapsed="false">
      <c r="R129" s="29"/>
    </row>
    <row r="130" customFormat="false" ht="12.75" hidden="false" customHeight="false" outlineLevel="0" collapsed="false">
      <c r="R130" s="29"/>
    </row>
    <row r="131" customFormat="false" ht="12.75" hidden="false" customHeight="false" outlineLevel="0" collapsed="false">
      <c r="R131" s="29"/>
    </row>
    <row r="132" customFormat="false" ht="12.75" hidden="false" customHeight="false" outlineLevel="0" collapsed="false">
      <c r="R132" s="29"/>
    </row>
    <row r="133" customFormat="false" ht="12.75" hidden="false" customHeight="false" outlineLevel="0" collapsed="false">
      <c r="R133" s="29"/>
    </row>
    <row r="134" customFormat="false" ht="12.75" hidden="false" customHeight="false" outlineLevel="0" collapsed="false">
      <c r="R134" s="29"/>
    </row>
    <row r="135" customFormat="false" ht="12.75" hidden="false" customHeight="false" outlineLevel="0" collapsed="false">
      <c r="R135" s="29"/>
    </row>
    <row r="136" customFormat="false" ht="12.75" hidden="false" customHeight="false" outlineLevel="0" collapsed="false">
      <c r="R136" s="29"/>
    </row>
    <row r="137" customFormat="false" ht="12.75" hidden="false" customHeight="false" outlineLevel="0" collapsed="false">
      <c r="R137" s="29"/>
    </row>
    <row r="138" customFormat="false" ht="12.75" hidden="false" customHeight="false" outlineLevel="0" collapsed="false">
      <c r="R138" s="29"/>
    </row>
    <row r="139" customFormat="false" ht="12.75" hidden="false" customHeight="false" outlineLevel="0" collapsed="false">
      <c r="R139" s="29"/>
    </row>
    <row r="140" customFormat="false" ht="12.75" hidden="false" customHeight="false" outlineLevel="0" collapsed="false">
      <c r="R140" s="29"/>
    </row>
    <row r="141" customFormat="false" ht="12.75" hidden="false" customHeight="false" outlineLevel="0" collapsed="false">
      <c r="R141" s="29"/>
    </row>
    <row r="142" customFormat="false" ht="12.75" hidden="false" customHeight="false" outlineLevel="0" collapsed="false">
      <c r="R142" s="29"/>
    </row>
    <row r="143" customFormat="false" ht="12.75" hidden="false" customHeight="false" outlineLevel="0" collapsed="false">
      <c r="R143" s="29"/>
    </row>
    <row r="144" customFormat="false" ht="12.75" hidden="false" customHeight="false" outlineLevel="0" collapsed="false">
      <c r="R144" s="29"/>
    </row>
    <row r="145" customFormat="false" ht="12.75" hidden="false" customHeight="false" outlineLevel="0" collapsed="false">
      <c r="R145" s="29"/>
    </row>
    <row r="146" customFormat="false" ht="12.75" hidden="false" customHeight="false" outlineLevel="0" collapsed="false">
      <c r="R146" s="29"/>
    </row>
    <row r="147" customFormat="false" ht="12.75" hidden="false" customHeight="false" outlineLevel="0" collapsed="false">
      <c r="R147" s="29"/>
    </row>
    <row r="148" customFormat="false" ht="12.75" hidden="false" customHeight="false" outlineLevel="0" collapsed="false">
      <c r="R148" s="29"/>
    </row>
    <row r="149" customFormat="false" ht="12.75" hidden="false" customHeight="false" outlineLevel="0" collapsed="false">
      <c r="R149" s="29"/>
    </row>
    <row r="150" customFormat="false" ht="12.75" hidden="false" customHeight="false" outlineLevel="0" collapsed="false">
      <c r="R150" s="29"/>
    </row>
    <row r="151" customFormat="false" ht="12.75" hidden="false" customHeight="false" outlineLevel="0" collapsed="false">
      <c r="R151" s="29"/>
    </row>
    <row r="152" customFormat="false" ht="12.75" hidden="false" customHeight="false" outlineLevel="0" collapsed="false">
      <c r="R152" s="29"/>
    </row>
    <row r="153" customFormat="false" ht="12.75" hidden="false" customHeight="false" outlineLevel="0" collapsed="false">
      <c r="R153" s="29"/>
    </row>
    <row r="154" customFormat="false" ht="12.75" hidden="false" customHeight="false" outlineLevel="0" collapsed="false">
      <c r="R154" s="29"/>
    </row>
    <row r="155" customFormat="false" ht="12.75" hidden="false" customHeight="false" outlineLevel="0" collapsed="false">
      <c r="R155" s="29"/>
    </row>
    <row r="156" customFormat="false" ht="12.75" hidden="false" customHeight="false" outlineLevel="0" collapsed="false">
      <c r="R156" s="29"/>
    </row>
    <row r="157" customFormat="false" ht="12.75" hidden="false" customHeight="false" outlineLevel="0" collapsed="false">
      <c r="R157" s="29"/>
    </row>
    <row r="158" customFormat="false" ht="12.75" hidden="false" customHeight="false" outlineLevel="0" collapsed="false">
      <c r="R158" s="29"/>
    </row>
    <row r="159" customFormat="false" ht="12.75" hidden="false" customHeight="false" outlineLevel="0" collapsed="false">
      <c r="R159" s="29"/>
    </row>
    <row r="160" customFormat="false" ht="12.75" hidden="false" customHeight="false" outlineLevel="0" collapsed="false">
      <c r="R160" s="29"/>
    </row>
    <row r="161" customFormat="false" ht="12.75" hidden="false" customHeight="false" outlineLevel="0" collapsed="false">
      <c r="R161" s="29"/>
    </row>
    <row r="162" customFormat="false" ht="12.75" hidden="false" customHeight="false" outlineLevel="0" collapsed="false">
      <c r="R162" s="29"/>
    </row>
    <row r="163" customFormat="false" ht="12.75" hidden="false" customHeight="false" outlineLevel="0" collapsed="false">
      <c r="R163" s="29"/>
    </row>
    <row r="164" customFormat="false" ht="12.75" hidden="false" customHeight="false" outlineLevel="0" collapsed="false">
      <c r="R164" s="29"/>
    </row>
    <row r="165" customFormat="false" ht="12.75" hidden="false" customHeight="false" outlineLevel="0" collapsed="false">
      <c r="R165" s="29"/>
    </row>
    <row r="166" customFormat="false" ht="12.75" hidden="false" customHeight="false" outlineLevel="0" collapsed="false">
      <c r="R166" s="29"/>
    </row>
    <row r="167" customFormat="false" ht="12.75" hidden="false" customHeight="false" outlineLevel="0" collapsed="false">
      <c r="R167" s="29"/>
    </row>
    <row r="168" customFormat="false" ht="12.75" hidden="false" customHeight="false" outlineLevel="0" collapsed="false">
      <c r="R168" s="29"/>
    </row>
    <row r="169" customFormat="false" ht="12.75" hidden="false" customHeight="false" outlineLevel="0" collapsed="false">
      <c r="R169" s="29"/>
    </row>
    <row r="170" customFormat="false" ht="12.75" hidden="false" customHeight="false" outlineLevel="0" collapsed="false">
      <c r="R170" s="29"/>
    </row>
    <row r="171" customFormat="false" ht="12.75" hidden="false" customHeight="false" outlineLevel="0" collapsed="false">
      <c r="R171" s="29"/>
    </row>
    <row r="172" customFormat="false" ht="12.75" hidden="false" customHeight="false" outlineLevel="0" collapsed="false">
      <c r="R172" s="29"/>
    </row>
    <row r="173" customFormat="false" ht="12.75" hidden="false" customHeight="false" outlineLevel="0" collapsed="false">
      <c r="R173" s="29"/>
    </row>
    <row r="174" customFormat="false" ht="12.75" hidden="false" customHeight="false" outlineLevel="0" collapsed="false">
      <c r="R174" s="29"/>
    </row>
    <row r="175" customFormat="false" ht="12.75" hidden="false" customHeight="false" outlineLevel="0" collapsed="false">
      <c r="R175" s="29"/>
    </row>
    <row r="176" customFormat="false" ht="12.75" hidden="false" customHeight="false" outlineLevel="0" collapsed="false">
      <c r="R176" s="29"/>
    </row>
    <row r="177" customFormat="false" ht="12.75" hidden="false" customHeight="false" outlineLevel="0" collapsed="false">
      <c r="R177" s="29"/>
    </row>
    <row r="178" customFormat="false" ht="12.75" hidden="false" customHeight="false" outlineLevel="0" collapsed="false">
      <c r="R178" s="29"/>
    </row>
    <row r="179" customFormat="false" ht="12.75" hidden="false" customHeight="false" outlineLevel="0" collapsed="false">
      <c r="R179" s="29"/>
    </row>
    <row r="180" customFormat="false" ht="12.75" hidden="false" customHeight="false" outlineLevel="0" collapsed="false">
      <c r="R180" s="29"/>
    </row>
    <row r="181" customFormat="false" ht="12.75" hidden="false" customHeight="false" outlineLevel="0" collapsed="false">
      <c r="R181" s="29"/>
    </row>
    <row r="182" customFormat="false" ht="12.75" hidden="false" customHeight="false" outlineLevel="0" collapsed="false">
      <c r="R182" s="29"/>
    </row>
    <row r="183" customFormat="false" ht="12.75" hidden="false" customHeight="false" outlineLevel="0" collapsed="false">
      <c r="R183" s="29"/>
    </row>
    <row r="184" customFormat="false" ht="12.75" hidden="false" customHeight="false" outlineLevel="0" collapsed="false">
      <c r="R184" s="29"/>
    </row>
    <row r="185" customFormat="false" ht="12.75" hidden="false" customHeight="false" outlineLevel="0" collapsed="false">
      <c r="R185" s="29"/>
    </row>
    <row r="186" customFormat="false" ht="12.75" hidden="false" customHeight="false" outlineLevel="0" collapsed="false">
      <c r="R186" s="29"/>
    </row>
    <row r="187" customFormat="false" ht="12.75" hidden="false" customHeight="false" outlineLevel="0" collapsed="false">
      <c r="R187" s="29"/>
    </row>
    <row r="188" customFormat="false" ht="12.75" hidden="false" customHeight="false" outlineLevel="0" collapsed="false">
      <c r="R188" s="29"/>
    </row>
    <row r="189" customFormat="false" ht="12.75" hidden="false" customHeight="false" outlineLevel="0" collapsed="false">
      <c r="R189" s="29"/>
    </row>
    <row r="190" customFormat="false" ht="12.75" hidden="false" customHeight="false" outlineLevel="0" collapsed="false">
      <c r="R190" s="29"/>
    </row>
    <row r="191" customFormat="false" ht="12.75" hidden="false" customHeight="false" outlineLevel="0" collapsed="false">
      <c r="R191" s="29"/>
    </row>
    <row r="192" customFormat="false" ht="12.75" hidden="false" customHeight="false" outlineLevel="0" collapsed="false">
      <c r="R192" s="29"/>
    </row>
    <row r="193" customFormat="false" ht="12.75" hidden="false" customHeight="false" outlineLevel="0" collapsed="false">
      <c r="R193" s="29"/>
    </row>
    <row r="194" customFormat="false" ht="12.75" hidden="false" customHeight="false" outlineLevel="0" collapsed="false">
      <c r="R194" s="29"/>
    </row>
    <row r="195" customFormat="false" ht="12.75" hidden="false" customHeight="false" outlineLevel="0" collapsed="false">
      <c r="R195" s="29"/>
    </row>
    <row r="196" customFormat="false" ht="12.75" hidden="false" customHeight="false" outlineLevel="0" collapsed="false">
      <c r="R196" s="29"/>
    </row>
    <row r="197" customFormat="false" ht="12.75" hidden="false" customHeight="false" outlineLevel="0" collapsed="false">
      <c r="R197" s="29"/>
    </row>
    <row r="198" customFormat="false" ht="12.75" hidden="false" customHeight="false" outlineLevel="0" collapsed="false">
      <c r="R198" s="29"/>
    </row>
    <row r="199" customFormat="false" ht="12.75" hidden="false" customHeight="false" outlineLevel="0" collapsed="false">
      <c r="R199" s="29"/>
    </row>
    <row r="200" customFormat="false" ht="12.75" hidden="false" customHeight="false" outlineLevel="0" collapsed="false">
      <c r="R200" s="29"/>
    </row>
    <row r="201" customFormat="false" ht="12.75" hidden="false" customHeight="false" outlineLevel="0" collapsed="false">
      <c r="R201" s="29"/>
    </row>
    <row r="202" customFormat="false" ht="12.75" hidden="false" customHeight="false" outlineLevel="0" collapsed="false">
      <c r="R202" s="29"/>
    </row>
    <row r="203" customFormat="false" ht="12.75" hidden="false" customHeight="false" outlineLevel="0" collapsed="false">
      <c r="R203" s="29"/>
    </row>
    <row r="204" customFormat="false" ht="12.75" hidden="false" customHeight="false" outlineLevel="0" collapsed="false">
      <c r="R204" s="29"/>
    </row>
    <row r="205" customFormat="false" ht="12.75" hidden="false" customHeight="false" outlineLevel="0" collapsed="false">
      <c r="R205" s="29"/>
    </row>
    <row r="206" customFormat="false" ht="12.75" hidden="false" customHeight="false" outlineLevel="0" collapsed="false">
      <c r="R206" s="29"/>
    </row>
    <row r="207" customFormat="false" ht="12.75" hidden="false" customHeight="false" outlineLevel="0" collapsed="false">
      <c r="R207" s="29"/>
    </row>
    <row r="208" customFormat="false" ht="12.75" hidden="false" customHeight="false" outlineLevel="0" collapsed="false">
      <c r="R208" s="29"/>
    </row>
    <row r="209" customFormat="false" ht="12.75" hidden="false" customHeight="false" outlineLevel="0" collapsed="false">
      <c r="R209" s="29"/>
    </row>
    <row r="210" customFormat="false" ht="12.75" hidden="false" customHeight="false" outlineLevel="0" collapsed="false">
      <c r="R210" s="29"/>
    </row>
    <row r="211" customFormat="false" ht="12.75" hidden="false" customHeight="false" outlineLevel="0" collapsed="false">
      <c r="R211" s="29"/>
    </row>
    <row r="212" customFormat="false" ht="12.75" hidden="false" customHeight="false" outlineLevel="0" collapsed="false">
      <c r="R212" s="29"/>
    </row>
    <row r="213" customFormat="false" ht="12.75" hidden="false" customHeight="false" outlineLevel="0" collapsed="false">
      <c r="R213" s="29"/>
    </row>
  </sheetData>
  <autoFilter ref="A3:AU111"/>
  <mergeCells count="7">
    <mergeCell ref="A2:D2"/>
    <mergeCell ref="E2:J2"/>
    <mergeCell ref="K2:Q2"/>
    <mergeCell ref="R2:T2"/>
    <mergeCell ref="Y2:AF2"/>
    <mergeCell ref="AG2:AL2"/>
    <mergeCell ref="AM2:AU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5" activeCellId="0" sqref="C5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7.66"/>
    <col collapsed="false" customWidth="true" hidden="false" outlineLevel="0" max="3" min="3" style="0" width="22.86"/>
  </cols>
  <sheetData>
    <row r="1" s="1" customFormat="true" ht="101.25" hidden="false" customHeight="true" outlineLevel="0" collapsed="false">
      <c r="B1" s="3"/>
      <c r="C1" s="3" t="s">
        <v>623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30.55" hidden="false" customHeight="false" outlineLevel="0" collapsed="false">
      <c r="A2" s="12" t="s">
        <v>619</v>
      </c>
      <c r="B2" s="12" t="s">
        <v>602</v>
      </c>
    </row>
    <row r="3" customFormat="false" ht="12.8" hidden="false" customHeight="false" outlineLevel="0" collapsed="false">
      <c r="A3" s="0" t="s">
        <v>624</v>
      </c>
      <c r="B3" s="0" t="n">
        <v>107</v>
      </c>
    </row>
    <row r="4" customFormat="false" ht="12.8" hidden="false" customHeight="false" outlineLevel="0" collapsed="false">
      <c r="A4" s="0" t="s">
        <v>625</v>
      </c>
      <c r="B4" s="0" t="n">
        <v>10</v>
      </c>
    </row>
    <row r="5" customFormat="false" ht="12.8" hidden="false" customHeight="false" outlineLevel="0" collapsed="false">
      <c r="A5" s="0" t="s">
        <v>626</v>
      </c>
      <c r="B5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8" activeCellId="0" sqref="C8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7.66"/>
    <col collapsed="false" customWidth="true" hidden="false" outlineLevel="0" max="3" min="3" style="0" width="22.86"/>
  </cols>
  <sheetData>
    <row r="1" s="1" customFormat="true" ht="101.25" hidden="false" customHeight="true" outlineLevel="0" collapsed="false">
      <c r="B1" s="3"/>
      <c r="C1" s="3" t="s">
        <v>627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2.8" hidden="false" customHeight="false" outlineLevel="0" collapsed="false">
      <c r="A2" s="12" t="s">
        <v>11</v>
      </c>
      <c r="B2" s="12" t="s">
        <v>37</v>
      </c>
      <c r="C2" s="12" t="s">
        <v>602</v>
      </c>
    </row>
    <row r="3" customFormat="false" ht="12.8" hidden="false" customHeight="false" outlineLevel="0" collapsed="false">
      <c r="A3" s="0" t="s">
        <v>172</v>
      </c>
      <c r="B3" s="0" t="n">
        <v>35031.44</v>
      </c>
      <c r="C3" s="0" t="n">
        <v>2</v>
      </c>
    </row>
    <row r="4" customFormat="false" ht="12.8" hidden="false" customHeight="false" outlineLevel="0" collapsed="false">
      <c r="A4" s="0" t="s">
        <v>143</v>
      </c>
      <c r="B4" s="0" t="n">
        <v>18521.72</v>
      </c>
      <c r="C4" s="0" t="n">
        <v>2</v>
      </c>
    </row>
    <row r="5" customFormat="false" ht="12.8" hidden="false" customHeight="false" outlineLevel="0" collapsed="false">
      <c r="A5" s="0" t="s">
        <v>469</v>
      </c>
      <c r="B5" s="0" t="n">
        <v>32931.24</v>
      </c>
      <c r="C5" s="0" t="n">
        <v>2</v>
      </c>
    </row>
    <row r="6" customFormat="false" ht="12.8" hidden="false" customHeight="false" outlineLevel="0" collapsed="false">
      <c r="A6" s="0" t="s">
        <v>76</v>
      </c>
      <c r="B6" s="0" t="n">
        <v>16094.24</v>
      </c>
      <c r="C6" s="0" t="n">
        <v>2</v>
      </c>
    </row>
    <row r="7" customFormat="false" ht="12.8" hidden="false" customHeight="false" outlineLevel="0" collapsed="false">
      <c r="A7" s="0" t="s">
        <v>336</v>
      </c>
      <c r="B7" s="0" t="n">
        <v>9576.52</v>
      </c>
      <c r="C7" s="0" t="n">
        <v>3</v>
      </c>
    </row>
    <row r="8" customFormat="false" ht="12.8" hidden="false" customHeight="false" outlineLevel="0" collapsed="false">
      <c r="A8" s="0" t="s">
        <v>296</v>
      </c>
      <c r="B8" s="0" t="n">
        <v>14239.76</v>
      </c>
      <c r="C8" s="0" t="n">
        <v>3</v>
      </c>
    </row>
    <row r="9" customFormat="false" ht="12.8" hidden="false" customHeight="false" outlineLevel="0" collapsed="false">
      <c r="A9" s="0" t="s">
        <v>203</v>
      </c>
      <c r="B9" s="0" t="n">
        <v>8007.48</v>
      </c>
      <c r="C9" s="0" t="n">
        <v>3</v>
      </c>
    </row>
    <row r="10" customFormat="false" ht="12.8" hidden="false" customHeight="false" outlineLevel="0" collapsed="false">
      <c r="A10" s="0" t="s">
        <v>94</v>
      </c>
      <c r="B10" s="0" t="n">
        <v>6163.08</v>
      </c>
      <c r="C10" s="0" t="n">
        <v>3</v>
      </c>
    </row>
    <row r="11" customFormat="false" ht="12.8" hidden="false" customHeight="false" outlineLevel="0" collapsed="false">
      <c r="A11" s="0" t="s">
        <v>51</v>
      </c>
      <c r="B11" s="0" t="n">
        <v>463784.7</v>
      </c>
      <c r="C11" s="0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5" activeCellId="0" sqref="B25"/>
    </sheetView>
  </sheetViews>
  <sheetFormatPr defaultColWidth="10.6796875" defaultRowHeight="10.5" zeroHeight="false" outlineLevelRow="0" outlineLevelCol="0"/>
  <cols>
    <col collapsed="false" customWidth="true" hidden="false" outlineLevel="0" max="1" min="1" style="0" width="32"/>
  </cols>
  <sheetData>
    <row r="1" customFormat="false" ht="10.5" hidden="false" customHeight="false" outlineLevel="0" collapsed="false">
      <c r="A1" s="37" t="s">
        <v>8</v>
      </c>
      <c r="B1" s="38" t="s">
        <v>582</v>
      </c>
    </row>
    <row r="2" customFormat="false" ht="10.5" hidden="false" customHeight="false" outlineLevel="0" collapsed="false">
      <c r="A2" s="37" t="s">
        <v>9</v>
      </c>
      <c r="B2" s="38" t="s">
        <v>583</v>
      </c>
    </row>
    <row r="3" customFormat="false" ht="10.5" hidden="false" customHeight="false" outlineLevel="0" collapsed="false">
      <c r="A3" s="37" t="s">
        <v>10</v>
      </c>
      <c r="B3" s="38" t="s">
        <v>584</v>
      </c>
    </row>
    <row r="4" customFormat="false" ht="10.5" hidden="false" customHeight="false" outlineLevel="0" collapsed="false">
      <c r="A4" s="37" t="s">
        <v>11</v>
      </c>
      <c r="B4" s="38" t="s">
        <v>585</v>
      </c>
    </row>
    <row r="5" customFormat="false" ht="10.5" hidden="false" customHeight="false" outlineLevel="0" collapsed="false">
      <c r="A5" s="39" t="s">
        <v>12</v>
      </c>
      <c r="B5" s="38" t="s">
        <v>12</v>
      </c>
    </row>
    <row r="6" customFormat="false" ht="10.5" hidden="false" customHeight="false" outlineLevel="0" collapsed="false">
      <c r="A6" s="39" t="s">
        <v>13</v>
      </c>
      <c r="B6" s="38" t="s">
        <v>586</v>
      </c>
    </row>
    <row r="7" customFormat="false" ht="10.5" hidden="false" customHeight="false" outlineLevel="0" collapsed="false">
      <c r="A7" s="39" t="s">
        <v>14</v>
      </c>
      <c r="B7" s="38" t="s">
        <v>587</v>
      </c>
    </row>
    <row r="8" customFormat="false" ht="10.5" hidden="false" customHeight="false" outlineLevel="0" collapsed="false">
      <c r="A8" s="40" t="s">
        <v>3</v>
      </c>
      <c r="B8" s="38" t="s">
        <v>3</v>
      </c>
    </row>
    <row r="9" customFormat="false" ht="10.5" hidden="false" customHeight="false" outlineLevel="0" collapsed="false">
      <c r="A9" s="40" t="s">
        <v>2</v>
      </c>
      <c r="B9" s="38" t="s">
        <v>588</v>
      </c>
    </row>
    <row r="10" customFormat="false" ht="10.5" hidden="false" customHeight="false" outlineLevel="0" collapsed="false">
      <c r="A10" s="40" t="s">
        <v>15</v>
      </c>
      <c r="B10" s="38" t="s">
        <v>15</v>
      </c>
    </row>
    <row r="11" customFormat="false" ht="10.5" hidden="false" customHeight="false" outlineLevel="0" collapsed="false">
      <c r="A11" s="37" t="s">
        <v>16</v>
      </c>
      <c r="B11" s="38" t="s">
        <v>589</v>
      </c>
    </row>
    <row r="12" customFormat="false" ht="10.5" hidden="false" customHeight="false" outlineLevel="0" collapsed="false">
      <c r="A12" s="37" t="s">
        <v>17</v>
      </c>
      <c r="B12" s="38" t="s">
        <v>17</v>
      </c>
    </row>
    <row r="13" customFormat="false" ht="10.5" hidden="false" customHeight="false" outlineLevel="0" collapsed="false">
      <c r="A13" s="37" t="s">
        <v>18</v>
      </c>
      <c r="B13" s="38" t="s">
        <v>590</v>
      </c>
    </row>
    <row r="14" customFormat="false" ht="10.5" hidden="false" customHeight="false" outlineLevel="0" collapsed="false">
      <c r="A14" s="37" t="s">
        <v>19</v>
      </c>
      <c r="B14" s="38" t="s">
        <v>19</v>
      </c>
    </row>
    <row r="15" customFormat="false" ht="10.5" hidden="false" customHeight="false" outlineLevel="0" collapsed="false">
      <c r="A15" s="37" t="s">
        <v>20</v>
      </c>
      <c r="B15" s="38" t="s">
        <v>591</v>
      </c>
    </row>
    <row r="16" customFormat="false" ht="10.5" hidden="false" customHeight="false" outlineLevel="0" collapsed="false">
      <c r="A16" s="37" t="s">
        <v>21</v>
      </c>
      <c r="B16" s="38" t="s">
        <v>592</v>
      </c>
    </row>
    <row r="17" customFormat="false" ht="10.5" hidden="false" customHeight="false" outlineLevel="0" collapsed="false">
      <c r="A17" s="37" t="s">
        <v>22</v>
      </c>
      <c r="B17" s="38" t="s">
        <v>593</v>
      </c>
    </row>
    <row r="18" customFormat="false" ht="10.5" hidden="false" customHeight="false" outlineLevel="0" collapsed="false">
      <c r="A18" s="40" t="s">
        <v>23</v>
      </c>
      <c r="B18" s="38" t="s">
        <v>594</v>
      </c>
    </row>
    <row r="19" customFormat="false" ht="10.5" hidden="false" customHeight="false" outlineLevel="0" collapsed="false">
      <c r="A19" s="40" t="s">
        <v>24</v>
      </c>
      <c r="B19" s="38" t="s">
        <v>595</v>
      </c>
    </row>
    <row r="20" customFormat="false" ht="10.5" hidden="false" customHeight="false" outlineLevel="0" collapsed="false">
      <c r="A20" s="40" t="s">
        <v>25</v>
      </c>
      <c r="B20" s="38" t="s">
        <v>595</v>
      </c>
    </row>
    <row r="21" customFormat="false" ht="10.5" hidden="false" customHeight="false" outlineLevel="0" collapsed="false">
      <c r="A21" s="40" t="s">
        <v>26</v>
      </c>
      <c r="B21" s="38" t="s">
        <v>595</v>
      </c>
    </row>
    <row r="22" customFormat="false" ht="10.5" hidden="false" customHeight="false" outlineLevel="0" collapsed="false">
      <c r="A22" s="40" t="s">
        <v>27</v>
      </c>
      <c r="B22" s="38" t="s">
        <v>595</v>
      </c>
    </row>
    <row r="23" customFormat="false" ht="10.5" hidden="false" customHeight="false" outlineLevel="0" collapsed="false">
      <c r="A23" s="40" t="s">
        <v>28</v>
      </c>
      <c r="B23" s="38" t="s">
        <v>595</v>
      </c>
    </row>
    <row r="24" customFormat="false" ht="10.5" hidden="false" customHeight="false" outlineLevel="0" collapsed="false">
      <c r="A24" s="40" t="s">
        <v>29</v>
      </c>
      <c r="B24" s="38" t="s">
        <v>595</v>
      </c>
    </row>
    <row r="25" customFormat="false" ht="10.5" hidden="false" customHeight="false" outlineLevel="0" collapsed="false">
      <c r="A25" s="37" t="s">
        <v>30</v>
      </c>
    </row>
    <row r="26" customFormat="false" ht="10.5" hidden="false" customHeight="false" outlineLevel="0" collapsed="false">
      <c r="A26" s="37" t="s">
        <v>31</v>
      </c>
    </row>
    <row r="27" customFormat="false" ht="10.5" hidden="false" customHeight="false" outlineLevel="0" collapsed="false">
      <c r="A27" s="41" t="s">
        <v>32</v>
      </c>
    </row>
    <row r="28" customFormat="false" ht="10.5" hidden="false" customHeight="false" outlineLevel="0" collapsed="false">
      <c r="A28" s="41" t="s">
        <v>33</v>
      </c>
    </row>
    <row r="29" customFormat="false" ht="10.5" hidden="false" customHeight="false" outlineLevel="0" collapsed="false">
      <c r="A29" s="41" t="s">
        <v>34</v>
      </c>
    </row>
    <row r="30" customFormat="false" ht="10.5" hidden="false" customHeight="false" outlineLevel="0" collapsed="false">
      <c r="A30" s="41" t="s">
        <v>35</v>
      </c>
    </row>
    <row r="31" customFormat="false" ht="10.5" hidden="false" customHeight="false" outlineLevel="0" collapsed="false">
      <c r="A31" s="41" t="s">
        <v>36</v>
      </c>
    </row>
    <row r="32" customFormat="false" ht="10.5" hidden="false" customHeight="false" outlineLevel="0" collapsed="false">
      <c r="A32" s="41" t="s">
        <v>37</v>
      </c>
    </row>
    <row r="33" customFormat="false" ht="10.5" hidden="false" customHeight="false" outlineLevel="0" collapsed="false">
      <c r="A33" s="40" t="s">
        <v>6</v>
      </c>
    </row>
    <row r="34" customFormat="false" ht="10.5" hidden="false" customHeight="false" outlineLevel="0" collapsed="false">
      <c r="A34" s="40" t="s">
        <v>38</v>
      </c>
    </row>
    <row r="35" customFormat="false" ht="10.5" hidden="false" customHeight="false" outlineLevel="0" collapsed="false">
      <c r="A35" s="40" t="s">
        <v>39</v>
      </c>
    </row>
    <row r="36" customFormat="false" ht="10.5" hidden="false" customHeight="false" outlineLevel="0" collapsed="false">
      <c r="A36" s="40" t="s">
        <v>40</v>
      </c>
    </row>
    <row r="37" customFormat="false" ht="10.5" hidden="false" customHeight="false" outlineLevel="0" collapsed="false">
      <c r="A37" s="40" t="s">
        <v>41</v>
      </c>
    </row>
    <row r="38" customFormat="false" ht="10.5" hidden="false" customHeight="false" outlineLevel="0" collapsed="false">
      <c r="A38" s="42" t="s">
        <v>42</v>
      </c>
    </row>
    <row r="39" customFormat="false" ht="10.5" hidden="false" customHeight="false" outlineLevel="0" collapsed="false">
      <c r="A39" s="41" t="s">
        <v>43</v>
      </c>
    </row>
    <row r="40" customFormat="false" ht="10.5" hidden="false" customHeight="false" outlineLevel="0" collapsed="false">
      <c r="A40" s="41" t="s">
        <v>596</v>
      </c>
    </row>
    <row r="41" customFormat="false" ht="10.5" hidden="false" customHeight="false" outlineLevel="0" collapsed="false">
      <c r="A41" s="41" t="s">
        <v>597</v>
      </c>
    </row>
    <row r="42" customFormat="false" ht="10.5" hidden="false" customHeight="false" outlineLevel="0" collapsed="false">
      <c r="A42" s="41" t="s">
        <v>46</v>
      </c>
    </row>
    <row r="43" customFormat="false" ht="10.5" hidden="false" customHeight="false" outlineLevel="0" collapsed="false">
      <c r="A43" s="41" t="s">
        <v>51</v>
      </c>
    </row>
    <row r="44" customFormat="false" ht="10.5" hidden="false" customHeight="false" outlineLevel="0" collapsed="false">
      <c r="A44" s="43"/>
    </row>
    <row r="45" customFormat="false" ht="10.5" hidden="false" customHeight="false" outlineLevel="0" collapsed="false">
      <c r="A45" s="43"/>
    </row>
    <row r="46" customFormat="false" ht="10.5" hidden="false" customHeight="false" outlineLevel="0" collapsed="false">
      <c r="A46" s="43"/>
    </row>
    <row r="47" customFormat="false" ht="10.5" hidden="false" customHeight="false" outlineLevel="0" collapsed="false">
      <c r="A47" s="43"/>
    </row>
    <row r="48" customFormat="false" ht="10.5" hidden="false" customHeight="false" outlineLevel="0" collapsed="false">
      <c r="A48" s="43"/>
    </row>
    <row r="49" customFormat="false" ht="10.5" hidden="false" customHeight="false" outlineLevel="0" collapsed="false">
      <c r="A49" s="43"/>
    </row>
    <row r="50" customFormat="false" ht="10.5" hidden="false" customHeight="false" outlineLevel="0" collapsed="false">
      <c r="A50" s="43"/>
    </row>
    <row r="51" customFormat="false" ht="10.5" hidden="false" customHeight="false" outlineLevel="0" collapsed="false">
      <c r="A51" s="43"/>
    </row>
    <row r="52" customFormat="false" ht="10.5" hidden="false" customHeight="false" outlineLevel="0" collapsed="false">
      <c r="A52" s="43"/>
    </row>
    <row r="53" customFormat="false" ht="10.5" hidden="false" customHeight="false" outlineLevel="0" collapsed="false">
      <c r="A53" s="43"/>
    </row>
    <row r="54" customFormat="false" ht="10.5" hidden="false" customHeight="false" outlineLevel="0" collapsed="false">
      <c r="A54" s="43"/>
    </row>
    <row r="55" customFormat="false" ht="10.5" hidden="false" customHeight="false" outlineLevel="0" collapsed="false">
      <c r="A55" s="43"/>
    </row>
    <row r="56" customFormat="false" ht="10.5" hidden="false" customHeight="false" outlineLevel="0" collapsed="false">
      <c r="A56" s="43"/>
    </row>
    <row r="57" customFormat="false" ht="10.5" hidden="false" customHeight="false" outlineLevel="0" collapsed="false">
      <c r="A57" s="43"/>
    </row>
    <row r="58" customFormat="false" ht="10.5" hidden="false" customHeight="false" outlineLevel="0" collapsed="false">
      <c r="A58" s="43"/>
    </row>
    <row r="59" customFormat="false" ht="10.5" hidden="false" customHeight="false" outlineLevel="0" collapsed="false">
      <c r="A59" s="43"/>
    </row>
    <row r="60" customFormat="false" ht="10.5" hidden="false" customHeight="false" outlineLevel="0" collapsed="false">
      <c r="A60" s="43"/>
    </row>
    <row r="61" customFormat="false" ht="10.5" hidden="false" customHeight="false" outlineLevel="0" collapsed="false">
      <c r="A61" s="43"/>
    </row>
    <row r="62" customFormat="false" ht="10.5" hidden="false" customHeight="false" outlineLevel="0" collapsed="false">
      <c r="A62" s="43"/>
    </row>
    <row r="63" customFormat="false" ht="10.5" hidden="false" customHeight="false" outlineLevel="0" collapsed="false">
      <c r="A63" s="43"/>
    </row>
    <row r="64" customFormat="false" ht="10.5" hidden="false" customHeight="false" outlineLevel="0" collapsed="false">
      <c r="A64" s="43"/>
    </row>
    <row r="65" customFormat="false" ht="10.5" hidden="false" customHeight="false" outlineLevel="0" collapsed="false">
      <c r="A65" s="43"/>
    </row>
    <row r="66" customFormat="false" ht="10.5" hidden="false" customHeight="false" outlineLevel="0" collapsed="false">
      <c r="A66" s="43"/>
    </row>
    <row r="67" customFormat="false" ht="10.5" hidden="false" customHeight="false" outlineLevel="0" collapsed="false">
      <c r="A67" s="43"/>
    </row>
    <row r="68" customFormat="false" ht="10.5" hidden="false" customHeight="false" outlineLevel="0" collapsed="false">
      <c r="A68" s="43"/>
    </row>
    <row r="69" customFormat="false" ht="10.5" hidden="false" customHeight="false" outlineLevel="0" collapsed="false">
      <c r="A69" s="43"/>
    </row>
    <row r="70" customFormat="false" ht="10.5" hidden="false" customHeight="false" outlineLevel="0" collapsed="false">
      <c r="A70" s="43"/>
    </row>
    <row r="71" customFormat="false" ht="10.5" hidden="false" customHeight="false" outlineLevel="0" collapsed="false">
      <c r="A71" s="43"/>
    </row>
    <row r="72" customFormat="false" ht="10.5" hidden="false" customHeight="false" outlineLevel="0" collapsed="false">
      <c r="A72" s="43"/>
    </row>
    <row r="73" customFormat="false" ht="10.5" hidden="false" customHeight="false" outlineLevel="0" collapsed="false">
      <c r="A73" s="43"/>
    </row>
    <row r="74" customFormat="false" ht="10.5" hidden="false" customHeight="false" outlineLevel="0" collapsed="false">
      <c r="A74" s="43"/>
    </row>
    <row r="75" customFormat="false" ht="10.5" hidden="false" customHeight="false" outlineLevel="0" collapsed="false">
      <c r="A75" s="43"/>
    </row>
    <row r="76" customFormat="false" ht="10.5" hidden="false" customHeight="false" outlineLevel="0" collapsed="false">
      <c r="A76" s="43"/>
    </row>
    <row r="77" customFormat="false" ht="10.5" hidden="false" customHeight="false" outlineLevel="0" collapsed="false">
      <c r="A77" s="43"/>
    </row>
    <row r="78" customFormat="false" ht="10.5" hidden="false" customHeight="false" outlineLevel="0" collapsed="false">
      <c r="A78" s="43"/>
    </row>
    <row r="79" customFormat="false" ht="10.5" hidden="false" customHeight="false" outlineLevel="0" collapsed="false">
      <c r="A79" s="43"/>
    </row>
    <row r="80" customFormat="false" ht="10.5" hidden="false" customHeight="false" outlineLevel="0" collapsed="false">
      <c r="A80" s="43"/>
    </row>
    <row r="81" customFormat="false" ht="10.5" hidden="false" customHeight="false" outlineLevel="0" collapsed="false">
      <c r="A81" s="43"/>
    </row>
    <row r="82" customFormat="false" ht="10.5" hidden="false" customHeight="false" outlineLevel="0" collapsed="false">
      <c r="A82" s="43"/>
    </row>
    <row r="83" customFormat="false" ht="10.5" hidden="false" customHeight="false" outlineLevel="0" collapsed="false">
      <c r="A83" s="43"/>
    </row>
    <row r="84" customFormat="false" ht="10.5" hidden="false" customHeight="false" outlineLevel="0" collapsed="false">
      <c r="A84" s="43"/>
    </row>
    <row r="85" customFormat="false" ht="10.5" hidden="false" customHeight="false" outlineLevel="0" collapsed="false">
      <c r="A85" s="43"/>
    </row>
    <row r="86" customFormat="false" ht="10.5" hidden="false" customHeight="false" outlineLevel="0" collapsed="false">
      <c r="A86" s="43"/>
    </row>
    <row r="87" customFormat="false" ht="10.5" hidden="false" customHeight="false" outlineLevel="0" collapsed="false">
      <c r="A87" s="43"/>
    </row>
    <row r="88" customFormat="false" ht="10.5" hidden="false" customHeight="false" outlineLevel="0" collapsed="false">
      <c r="A88" s="43"/>
    </row>
    <row r="89" customFormat="false" ht="10.5" hidden="false" customHeight="false" outlineLevel="0" collapsed="false">
      <c r="A89" s="43"/>
    </row>
    <row r="90" customFormat="false" ht="10.5" hidden="false" customHeight="false" outlineLevel="0" collapsed="false">
      <c r="A90" s="43"/>
    </row>
    <row r="91" customFormat="false" ht="10.5" hidden="false" customHeight="false" outlineLevel="0" collapsed="false">
      <c r="A91" s="43"/>
    </row>
    <row r="92" customFormat="false" ht="10.5" hidden="false" customHeight="false" outlineLevel="0" collapsed="false">
      <c r="A92" s="43"/>
    </row>
    <row r="93" customFormat="false" ht="10.5" hidden="false" customHeight="false" outlineLevel="0" collapsed="false">
      <c r="A93" s="43"/>
    </row>
    <row r="94" customFormat="false" ht="10.5" hidden="false" customHeight="false" outlineLevel="0" collapsed="false">
      <c r="A94" s="43"/>
    </row>
    <row r="95" customFormat="false" ht="10.5" hidden="false" customHeight="false" outlineLevel="0" collapsed="false">
      <c r="A95" s="43"/>
    </row>
    <row r="96" customFormat="false" ht="10.5" hidden="false" customHeight="false" outlineLevel="0" collapsed="false">
      <c r="A96" s="43"/>
    </row>
    <row r="97" customFormat="false" ht="10.5" hidden="false" customHeight="false" outlineLevel="0" collapsed="false">
      <c r="A97" s="43"/>
    </row>
    <row r="98" customFormat="false" ht="10.5" hidden="false" customHeight="false" outlineLevel="0" collapsed="false">
      <c r="A98" s="43"/>
    </row>
    <row r="99" customFormat="false" ht="10.5" hidden="false" customHeight="false" outlineLevel="0" collapsed="false">
      <c r="A99" s="43"/>
    </row>
    <row r="100" customFormat="false" ht="10.5" hidden="false" customHeight="false" outlineLevel="0" collapsed="false">
      <c r="A100" s="43"/>
    </row>
    <row r="101" customFormat="false" ht="10.5" hidden="false" customHeight="false" outlineLevel="0" collapsed="false">
      <c r="A101" s="43"/>
    </row>
    <row r="102" customFormat="false" ht="10.5" hidden="false" customHeight="false" outlineLevel="0" collapsed="false">
      <c r="A102" s="43"/>
    </row>
    <row r="103" customFormat="false" ht="10.5" hidden="false" customHeight="false" outlineLevel="0" collapsed="false">
      <c r="A103" s="43"/>
    </row>
    <row r="104" customFormat="false" ht="10.5" hidden="false" customHeight="false" outlineLevel="0" collapsed="false">
      <c r="A104" s="43"/>
    </row>
    <row r="105" customFormat="false" ht="10.5" hidden="false" customHeight="false" outlineLevel="0" collapsed="false">
      <c r="A105" s="43"/>
    </row>
    <row r="106" customFormat="false" ht="10.5" hidden="false" customHeight="false" outlineLevel="0" collapsed="false">
      <c r="A106" s="43"/>
    </row>
    <row r="107" customFormat="false" ht="10.5" hidden="false" customHeight="false" outlineLevel="0" collapsed="false">
      <c r="A107" s="43"/>
    </row>
    <row r="108" customFormat="false" ht="10.5" hidden="false" customHeight="false" outlineLevel="0" collapsed="false">
      <c r="A108" s="43"/>
    </row>
    <row r="109" customFormat="false" ht="10.5" hidden="false" customHeight="false" outlineLevel="0" collapsed="false">
      <c r="A109" s="43"/>
    </row>
    <row r="110" customFormat="false" ht="10.5" hidden="false" customHeight="false" outlineLevel="0" collapsed="false">
      <c r="A110" s="43"/>
    </row>
    <row r="111" customFormat="false" ht="10.5" hidden="false" customHeight="false" outlineLevel="0" collapsed="false">
      <c r="A111" s="43"/>
    </row>
    <row r="112" customFormat="false" ht="10.5" hidden="false" customHeight="false" outlineLevel="0" collapsed="false">
      <c r="A112" s="43"/>
    </row>
    <row r="113" customFormat="false" ht="10.5" hidden="false" customHeight="false" outlineLevel="0" collapsed="false">
      <c r="A113" s="43"/>
    </row>
    <row r="114" customFormat="false" ht="10.5" hidden="false" customHeight="false" outlineLevel="0" collapsed="false">
      <c r="A114" s="43"/>
    </row>
    <row r="115" customFormat="false" ht="10.5" hidden="false" customHeight="false" outlineLevel="0" collapsed="false">
      <c r="A115" s="43"/>
    </row>
    <row r="116" customFormat="false" ht="10.5" hidden="false" customHeight="false" outlineLevel="0" collapsed="false">
      <c r="A116" s="43"/>
    </row>
    <row r="117" customFormat="false" ht="10.5" hidden="false" customHeight="false" outlineLevel="0" collapsed="false">
      <c r="A117" s="43"/>
    </row>
    <row r="118" customFormat="false" ht="10.5" hidden="false" customHeight="false" outlineLevel="0" collapsed="false">
      <c r="A118" s="43"/>
    </row>
    <row r="119" customFormat="false" ht="10.5" hidden="false" customHeight="false" outlineLevel="0" collapsed="false">
      <c r="A119" s="43"/>
    </row>
    <row r="120" customFormat="false" ht="10.5" hidden="false" customHeight="false" outlineLevel="0" collapsed="false">
      <c r="A120" s="43"/>
    </row>
    <row r="121" customFormat="false" ht="10.5" hidden="false" customHeight="false" outlineLevel="0" collapsed="false">
      <c r="A121" s="43"/>
    </row>
    <row r="122" customFormat="false" ht="10.5" hidden="false" customHeight="false" outlineLevel="0" collapsed="false">
      <c r="A122" s="43"/>
    </row>
    <row r="123" customFormat="false" ht="10.5" hidden="false" customHeight="false" outlineLevel="0" collapsed="false">
      <c r="A123" s="43"/>
    </row>
    <row r="124" customFormat="false" ht="10.5" hidden="false" customHeight="false" outlineLevel="0" collapsed="false">
      <c r="A124" s="43"/>
    </row>
    <row r="125" customFormat="false" ht="10.5" hidden="false" customHeight="false" outlineLevel="0" collapsed="false">
      <c r="A125" s="43"/>
    </row>
    <row r="126" customFormat="false" ht="10.5" hidden="false" customHeight="false" outlineLevel="0" collapsed="false">
      <c r="A126" s="43"/>
    </row>
    <row r="127" customFormat="false" ht="10.5" hidden="false" customHeight="false" outlineLevel="0" collapsed="false">
      <c r="A127" s="43"/>
    </row>
    <row r="128" customFormat="false" ht="10.5" hidden="false" customHeight="false" outlineLevel="0" collapsed="false">
      <c r="A128" s="43"/>
    </row>
    <row r="129" customFormat="false" ht="10.5" hidden="false" customHeight="false" outlineLevel="0" collapsed="false">
      <c r="A129" s="43"/>
    </row>
    <row r="130" customFormat="false" ht="10.5" hidden="false" customHeight="false" outlineLevel="0" collapsed="false">
      <c r="A130" s="43"/>
    </row>
    <row r="131" customFormat="false" ht="10.5" hidden="false" customHeight="false" outlineLevel="0" collapsed="false">
      <c r="A131" s="43"/>
    </row>
    <row r="132" customFormat="false" ht="10.5" hidden="false" customHeight="false" outlineLevel="0" collapsed="false">
      <c r="A132" s="43"/>
    </row>
    <row r="133" customFormat="false" ht="10.5" hidden="false" customHeight="false" outlineLevel="0" collapsed="false">
      <c r="A133" s="43"/>
    </row>
    <row r="134" customFormat="false" ht="10.5" hidden="false" customHeight="false" outlineLevel="0" collapsed="false">
      <c r="A134" s="43"/>
    </row>
    <row r="135" customFormat="false" ht="10.5" hidden="false" customHeight="false" outlineLevel="0" collapsed="false">
      <c r="A135" s="43"/>
    </row>
    <row r="136" customFormat="false" ht="10.5" hidden="false" customHeight="false" outlineLevel="0" collapsed="false">
      <c r="A136" s="43"/>
    </row>
    <row r="137" customFormat="false" ht="10.5" hidden="false" customHeight="false" outlineLevel="0" collapsed="false">
      <c r="A137" s="43"/>
    </row>
    <row r="138" customFormat="false" ht="10.5" hidden="false" customHeight="false" outlineLevel="0" collapsed="false">
      <c r="A138" s="43"/>
    </row>
    <row r="139" customFormat="false" ht="10.5" hidden="false" customHeight="false" outlineLevel="0" collapsed="false">
      <c r="A139" s="43"/>
    </row>
    <row r="140" customFormat="false" ht="10.5" hidden="false" customHeight="false" outlineLevel="0" collapsed="false">
      <c r="A140" s="43"/>
    </row>
    <row r="141" customFormat="false" ht="10.5" hidden="false" customHeight="false" outlineLevel="0" collapsed="false">
      <c r="A141" s="43"/>
    </row>
    <row r="142" customFormat="false" ht="10.5" hidden="false" customHeight="false" outlineLevel="0" collapsed="false">
      <c r="A142" s="43"/>
    </row>
    <row r="143" customFormat="false" ht="10.5" hidden="false" customHeight="false" outlineLevel="0" collapsed="false">
      <c r="A143" s="43"/>
    </row>
    <row r="144" customFormat="false" ht="10.5" hidden="false" customHeight="false" outlineLevel="0" collapsed="false">
      <c r="A144" s="43"/>
    </row>
    <row r="145" customFormat="false" ht="10.5" hidden="false" customHeight="false" outlineLevel="0" collapsed="false">
      <c r="A145" s="43"/>
    </row>
    <row r="146" customFormat="false" ht="10.5" hidden="false" customHeight="false" outlineLevel="0" collapsed="false">
      <c r="A146" s="43"/>
    </row>
    <row r="147" customFormat="false" ht="10.5" hidden="false" customHeight="false" outlineLevel="0" collapsed="false">
      <c r="A147" s="43"/>
    </row>
    <row r="148" customFormat="false" ht="10.5" hidden="false" customHeight="false" outlineLevel="0" collapsed="false">
      <c r="A148" s="43"/>
    </row>
    <row r="149" customFormat="false" ht="10.5" hidden="false" customHeight="false" outlineLevel="0" collapsed="false">
      <c r="A149" s="43"/>
    </row>
    <row r="150" customFormat="false" ht="10.5" hidden="false" customHeight="false" outlineLevel="0" collapsed="false">
      <c r="A150" s="43"/>
    </row>
    <row r="151" customFormat="false" ht="10.5" hidden="false" customHeight="false" outlineLevel="0" collapsed="false">
      <c r="A151" s="43"/>
    </row>
    <row r="152" customFormat="false" ht="10.5" hidden="false" customHeight="false" outlineLevel="0" collapsed="false">
      <c r="A152" s="43"/>
    </row>
    <row r="153" customFormat="false" ht="10.5" hidden="false" customHeight="false" outlineLevel="0" collapsed="false">
      <c r="A153" s="43"/>
    </row>
    <row r="154" customFormat="false" ht="10.5" hidden="false" customHeight="false" outlineLevel="0" collapsed="false">
      <c r="A154" s="43"/>
    </row>
    <row r="155" customFormat="false" ht="10.5" hidden="false" customHeight="false" outlineLevel="0" collapsed="false">
      <c r="A155" s="43"/>
    </row>
    <row r="156" customFormat="false" ht="10.5" hidden="false" customHeight="false" outlineLevel="0" collapsed="false">
      <c r="A156" s="43"/>
    </row>
    <row r="157" customFormat="false" ht="10.5" hidden="false" customHeight="false" outlineLevel="0" collapsed="false">
      <c r="A157" s="43"/>
    </row>
    <row r="158" customFormat="false" ht="10.5" hidden="false" customHeight="false" outlineLevel="0" collapsed="false">
      <c r="A158" s="43"/>
    </row>
    <row r="159" customFormat="false" ht="10.5" hidden="false" customHeight="false" outlineLevel="0" collapsed="false">
      <c r="A159" s="43"/>
    </row>
    <row r="160" customFormat="false" ht="10.5" hidden="false" customHeight="false" outlineLevel="0" collapsed="false">
      <c r="A160" s="43"/>
    </row>
    <row r="161" customFormat="false" ht="10.5" hidden="false" customHeight="false" outlineLevel="0" collapsed="false">
      <c r="A161" s="43"/>
    </row>
    <row r="162" customFormat="false" ht="10.5" hidden="false" customHeight="false" outlineLevel="0" collapsed="false">
      <c r="A162" s="43"/>
    </row>
    <row r="163" customFormat="false" ht="10.5" hidden="false" customHeight="false" outlineLevel="0" collapsed="false">
      <c r="A163" s="43"/>
    </row>
    <row r="164" customFormat="false" ht="10.5" hidden="false" customHeight="false" outlineLevel="0" collapsed="false">
      <c r="A164" s="43"/>
    </row>
    <row r="165" customFormat="false" ht="10.5" hidden="false" customHeight="false" outlineLevel="0" collapsed="false">
      <c r="A165" s="43"/>
    </row>
    <row r="166" customFormat="false" ht="10.5" hidden="false" customHeight="false" outlineLevel="0" collapsed="false">
      <c r="A166" s="43"/>
    </row>
    <row r="167" customFormat="false" ht="10.5" hidden="false" customHeight="false" outlineLevel="0" collapsed="false">
      <c r="A167" s="43"/>
    </row>
    <row r="168" customFormat="false" ht="10.5" hidden="false" customHeight="false" outlineLevel="0" collapsed="false">
      <c r="A168" s="43"/>
    </row>
    <row r="169" customFormat="false" ht="10.5" hidden="false" customHeight="false" outlineLevel="0" collapsed="false">
      <c r="A169" s="43"/>
    </row>
    <row r="170" customFormat="false" ht="10.5" hidden="false" customHeight="false" outlineLevel="0" collapsed="false">
      <c r="A170" s="43"/>
    </row>
    <row r="171" customFormat="false" ht="10.5" hidden="false" customHeight="false" outlineLevel="0" collapsed="false">
      <c r="A171" s="43"/>
    </row>
    <row r="172" customFormat="false" ht="10.5" hidden="false" customHeight="false" outlineLevel="0" collapsed="false">
      <c r="A172" s="43"/>
    </row>
    <row r="173" customFormat="false" ht="10.5" hidden="false" customHeight="false" outlineLevel="0" collapsed="false">
      <c r="A173" s="43"/>
    </row>
    <row r="174" customFormat="false" ht="10.5" hidden="false" customHeight="false" outlineLevel="0" collapsed="false">
      <c r="A174" s="43"/>
    </row>
    <row r="175" customFormat="false" ht="10.5" hidden="false" customHeight="false" outlineLevel="0" collapsed="false">
      <c r="A175" s="43"/>
    </row>
    <row r="176" customFormat="false" ht="10.5" hidden="false" customHeight="false" outlineLevel="0" collapsed="false">
      <c r="A176" s="43"/>
    </row>
    <row r="177" customFormat="false" ht="10.5" hidden="false" customHeight="false" outlineLevel="0" collapsed="false">
      <c r="A177" s="43"/>
    </row>
    <row r="178" customFormat="false" ht="10.5" hidden="false" customHeight="false" outlineLevel="0" collapsed="false">
      <c r="A178" s="43"/>
    </row>
    <row r="179" customFormat="false" ht="10.5" hidden="false" customHeight="false" outlineLevel="0" collapsed="false">
      <c r="A179" s="43"/>
    </row>
    <row r="180" customFormat="false" ht="10.5" hidden="false" customHeight="false" outlineLevel="0" collapsed="false">
      <c r="A180" s="43"/>
    </row>
    <row r="181" customFormat="false" ht="10.5" hidden="false" customHeight="false" outlineLevel="0" collapsed="false">
      <c r="A181" s="43"/>
    </row>
    <row r="182" customFormat="false" ht="10.5" hidden="false" customHeight="false" outlineLevel="0" collapsed="false">
      <c r="A182" s="43"/>
    </row>
    <row r="183" customFormat="false" ht="10.5" hidden="false" customHeight="false" outlineLevel="0" collapsed="false">
      <c r="A183" s="43"/>
    </row>
    <row r="184" customFormat="false" ht="10.5" hidden="false" customHeight="false" outlineLevel="0" collapsed="false">
      <c r="A184" s="43"/>
    </row>
    <row r="185" customFormat="false" ht="10.5" hidden="false" customHeight="false" outlineLevel="0" collapsed="false">
      <c r="A185" s="43"/>
    </row>
    <row r="186" customFormat="false" ht="10.5" hidden="false" customHeight="false" outlineLevel="0" collapsed="false">
      <c r="A186" s="43"/>
    </row>
    <row r="187" customFormat="false" ht="10.5" hidden="false" customHeight="false" outlineLevel="0" collapsed="false">
      <c r="A187" s="43"/>
    </row>
    <row r="188" customFormat="false" ht="10.5" hidden="false" customHeight="false" outlineLevel="0" collapsed="false">
      <c r="A188" s="43"/>
    </row>
    <row r="189" customFormat="false" ht="10.5" hidden="false" customHeight="false" outlineLevel="0" collapsed="false">
      <c r="A189" s="43"/>
    </row>
    <row r="190" customFormat="false" ht="10.5" hidden="false" customHeight="false" outlineLevel="0" collapsed="false">
      <c r="A190" s="43"/>
    </row>
    <row r="191" customFormat="false" ht="10.5" hidden="false" customHeight="false" outlineLevel="0" collapsed="false">
      <c r="A191" s="43"/>
    </row>
    <row r="192" customFormat="false" ht="10.5" hidden="false" customHeight="false" outlineLevel="0" collapsed="false">
      <c r="A192" s="43"/>
    </row>
    <row r="193" customFormat="false" ht="10.5" hidden="false" customHeight="false" outlineLevel="0" collapsed="false">
      <c r="A193" s="43"/>
    </row>
    <row r="194" customFormat="false" ht="10.5" hidden="false" customHeight="false" outlineLevel="0" collapsed="false">
      <c r="A194" s="43"/>
    </row>
    <row r="195" customFormat="false" ht="10.5" hidden="false" customHeight="false" outlineLevel="0" collapsed="false">
      <c r="A195" s="43"/>
    </row>
    <row r="196" customFormat="false" ht="10.5" hidden="false" customHeight="false" outlineLevel="0" collapsed="false">
      <c r="A196" s="43"/>
    </row>
    <row r="197" customFormat="false" ht="10.5" hidden="false" customHeight="false" outlineLevel="0" collapsed="false">
      <c r="A197" s="43"/>
    </row>
    <row r="198" customFormat="false" ht="10.5" hidden="false" customHeight="false" outlineLevel="0" collapsed="false">
      <c r="A198" s="43"/>
    </row>
    <row r="199" customFormat="false" ht="10.5" hidden="false" customHeight="false" outlineLevel="0" collapsed="false">
      <c r="A199" s="43"/>
    </row>
    <row r="200" customFormat="false" ht="10.5" hidden="false" customHeight="false" outlineLevel="0" collapsed="false">
      <c r="A200" s="43"/>
    </row>
    <row r="201" customFormat="false" ht="10.5" hidden="false" customHeight="false" outlineLevel="0" collapsed="false">
      <c r="A201" s="43"/>
    </row>
    <row r="202" customFormat="false" ht="10.5" hidden="false" customHeight="false" outlineLevel="0" collapsed="false">
      <c r="A202" s="43"/>
    </row>
    <row r="203" customFormat="false" ht="10.5" hidden="false" customHeight="false" outlineLevel="0" collapsed="false">
      <c r="A203" s="43"/>
    </row>
    <row r="204" customFormat="false" ht="10.5" hidden="false" customHeight="false" outlineLevel="0" collapsed="false">
      <c r="A204" s="43"/>
    </row>
    <row r="205" customFormat="false" ht="10.5" hidden="false" customHeight="false" outlineLevel="0" collapsed="false">
      <c r="A205" s="43"/>
    </row>
    <row r="206" customFormat="false" ht="10.5" hidden="false" customHeight="false" outlineLevel="0" collapsed="false">
      <c r="A206" s="43"/>
    </row>
    <row r="207" customFormat="false" ht="10.5" hidden="false" customHeight="false" outlineLevel="0" collapsed="false">
      <c r="A207" s="43"/>
    </row>
    <row r="208" customFormat="false" ht="10.5" hidden="false" customHeight="false" outlineLevel="0" collapsed="false">
      <c r="A208" s="43"/>
    </row>
    <row r="209" customFormat="false" ht="10.5" hidden="false" customHeight="false" outlineLevel="0" collapsed="false">
      <c r="A209" s="43"/>
    </row>
    <row r="210" customFormat="false" ht="10.5" hidden="false" customHeight="false" outlineLevel="0" collapsed="false">
      <c r="A210" s="43"/>
    </row>
    <row r="211" customFormat="false" ht="10.5" hidden="false" customHeight="false" outlineLevel="0" collapsed="false">
      <c r="A211" s="43"/>
    </row>
    <row r="212" customFormat="false" ht="10.5" hidden="false" customHeight="false" outlineLevel="0" collapsed="false">
      <c r="A212" s="43"/>
    </row>
    <row r="213" customFormat="false" ht="10.5" hidden="false" customHeight="false" outlineLevel="0" collapsed="false">
      <c r="A213" s="43"/>
    </row>
    <row r="214" customFormat="false" ht="10.5" hidden="false" customHeight="false" outlineLevel="0" collapsed="false">
      <c r="A214" s="43"/>
    </row>
    <row r="215" customFormat="false" ht="10.5" hidden="false" customHeight="false" outlineLevel="0" collapsed="false">
      <c r="A215" s="43"/>
    </row>
    <row r="216" customFormat="false" ht="10.5" hidden="false" customHeight="false" outlineLevel="0" collapsed="false">
      <c r="A216" s="43"/>
    </row>
    <row r="217" customFormat="false" ht="10.5" hidden="false" customHeight="false" outlineLevel="0" collapsed="false">
      <c r="A217" s="43"/>
    </row>
    <row r="218" customFormat="false" ht="10.5" hidden="false" customHeight="false" outlineLevel="0" collapsed="false">
      <c r="A218" s="43"/>
    </row>
    <row r="219" customFormat="false" ht="10.5" hidden="false" customHeight="false" outlineLevel="0" collapsed="false">
      <c r="A219" s="43"/>
    </row>
    <row r="220" customFormat="false" ht="10.5" hidden="false" customHeight="false" outlineLevel="0" collapsed="false">
      <c r="A220" s="43"/>
    </row>
    <row r="221" customFormat="false" ht="10.5" hidden="false" customHeight="false" outlineLevel="0" collapsed="false">
      <c r="A221" s="43"/>
    </row>
    <row r="222" customFormat="false" ht="10.5" hidden="false" customHeight="false" outlineLevel="0" collapsed="false">
      <c r="A222" s="43"/>
    </row>
    <row r="223" customFormat="false" ht="10.5" hidden="false" customHeight="false" outlineLevel="0" collapsed="false">
      <c r="A223" s="43"/>
    </row>
    <row r="224" customFormat="false" ht="10.5" hidden="false" customHeight="false" outlineLevel="0" collapsed="false">
      <c r="A224" s="43"/>
    </row>
    <row r="225" customFormat="false" ht="10.5" hidden="false" customHeight="false" outlineLevel="0" collapsed="false">
      <c r="A225" s="43"/>
    </row>
    <row r="226" customFormat="false" ht="10.5" hidden="false" customHeight="false" outlineLevel="0" collapsed="false">
      <c r="A226" s="43"/>
    </row>
    <row r="227" customFormat="false" ht="10.5" hidden="false" customHeight="false" outlineLevel="0" collapsed="false">
      <c r="A227" s="43"/>
    </row>
    <row r="228" customFormat="false" ht="10.5" hidden="false" customHeight="false" outlineLevel="0" collapsed="false">
      <c r="A228" s="43"/>
    </row>
    <row r="229" customFormat="false" ht="10.5" hidden="false" customHeight="false" outlineLevel="0" collapsed="false">
      <c r="A229" s="43"/>
    </row>
    <row r="230" customFormat="false" ht="10.5" hidden="false" customHeight="false" outlineLevel="0" collapsed="false">
      <c r="A230" s="43"/>
    </row>
    <row r="231" customFormat="false" ht="10.5" hidden="false" customHeight="false" outlineLevel="0" collapsed="false">
      <c r="A231" s="43"/>
    </row>
    <row r="232" customFormat="false" ht="10.5" hidden="false" customHeight="false" outlineLevel="0" collapsed="false">
      <c r="A232" s="43"/>
    </row>
    <row r="233" customFormat="false" ht="10.5" hidden="false" customHeight="false" outlineLevel="0" collapsed="false">
      <c r="A233" s="43"/>
    </row>
    <row r="234" customFormat="false" ht="10.5" hidden="false" customHeight="false" outlineLevel="0" collapsed="false">
      <c r="A234" s="43"/>
    </row>
    <row r="235" customFormat="false" ht="10.5" hidden="false" customHeight="false" outlineLevel="0" collapsed="false">
      <c r="A235" s="43"/>
    </row>
    <row r="236" customFormat="false" ht="10.5" hidden="false" customHeight="false" outlineLevel="0" collapsed="false">
      <c r="A236" s="43"/>
    </row>
    <row r="237" customFormat="false" ht="10.5" hidden="false" customHeight="false" outlineLevel="0" collapsed="false">
      <c r="A237" s="43"/>
    </row>
    <row r="238" customFormat="false" ht="10.5" hidden="false" customHeight="false" outlineLevel="0" collapsed="false">
      <c r="A238" s="43"/>
    </row>
    <row r="239" customFormat="false" ht="10.5" hidden="false" customHeight="false" outlineLevel="0" collapsed="false">
      <c r="A239" s="43"/>
    </row>
    <row r="240" customFormat="false" ht="10.5" hidden="false" customHeight="false" outlineLevel="0" collapsed="false">
      <c r="A240" s="43"/>
    </row>
    <row r="241" customFormat="false" ht="10.5" hidden="false" customHeight="false" outlineLevel="0" collapsed="false">
      <c r="A241" s="43"/>
    </row>
    <row r="242" customFormat="false" ht="10.5" hidden="false" customHeight="false" outlineLevel="0" collapsed="false">
      <c r="A242" s="43"/>
    </row>
    <row r="243" customFormat="false" ht="10.5" hidden="false" customHeight="false" outlineLevel="0" collapsed="false">
      <c r="A243" s="43"/>
    </row>
    <row r="244" customFormat="false" ht="10.5" hidden="false" customHeight="false" outlineLevel="0" collapsed="false">
      <c r="A244" s="43"/>
    </row>
    <row r="245" customFormat="false" ht="10.5" hidden="false" customHeight="false" outlineLevel="0" collapsed="false">
      <c r="A245" s="43"/>
    </row>
    <row r="246" customFormat="false" ht="10.5" hidden="false" customHeight="false" outlineLevel="0" collapsed="false">
      <c r="A246" s="43"/>
    </row>
    <row r="247" customFormat="false" ht="10.5" hidden="false" customHeight="false" outlineLevel="0" collapsed="false">
      <c r="A247" s="43"/>
    </row>
    <row r="248" customFormat="false" ht="10.5" hidden="false" customHeight="false" outlineLevel="0" collapsed="false">
      <c r="A248" s="43"/>
    </row>
    <row r="249" customFormat="false" ht="10.5" hidden="false" customHeight="false" outlineLevel="0" collapsed="false">
      <c r="A249" s="43"/>
    </row>
    <row r="250" customFormat="false" ht="10.5" hidden="false" customHeight="false" outlineLevel="0" collapsed="false">
      <c r="A250" s="43"/>
    </row>
    <row r="251" customFormat="false" ht="10.5" hidden="false" customHeight="false" outlineLevel="0" collapsed="false">
      <c r="A251" s="43"/>
    </row>
    <row r="252" customFormat="false" ht="10.5" hidden="false" customHeight="false" outlineLevel="0" collapsed="false">
      <c r="A252" s="43"/>
    </row>
    <row r="253" customFormat="false" ht="10.5" hidden="false" customHeight="false" outlineLevel="0" collapsed="false">
      <c r="A253" s="43"/>
    </row>
    <row r="254" customFormat="false" ht="10.5" hidden="false" customHeight="false" outlineLevel="0" collapsed="false">
      <c r="A254" s="43"/>
    </row>
    <row r="255" customFormat="false" ht="10.5" hidden="false" customHeight="false" outlineLevel="0" collapsed="false">
      <c r="A255" s="43"/>
    </row>
    <row r="256" customFormat="false" ht="10.5" hidden="false" customHeight="false" outlineLevel="0" collapsed="false">
      <c r="A256" s="43"/>
    </row>
    <row r="257" customFormat="false" ht="10.5" hidden="false" customHeight="false" outlineLevel="0" collapsed="false">
      <c r="A257" s="43"/>
    </row>
    <row r="258" customFormat="false" ht="10.5" hidden="false" customHeight="false" outlineLevel="0" collapsed="false">
      <c r="A258" s="43"/>
    </row>
    <row r="259" customFormat="false" ht="10.5" hidden="false" customHeight="false" outlineLevel="0" collapsed="false">
      <c r="A259" s="43"/>
    </row>
    <row r="260" customFormat="false" ht="10.5" hidden="false" customHeight="false" outlineLevel="0" collapsed="false">
      <c r="A260" s="43"/>
    </row>
    <row r="261" customFormat="false" ht="10.5" hidden="false" customHeight="false" outlineLevel="0" collapsed="false">
      <c r="A261" s="43"/>
    </row>
    <row r="262" customFormat="false" ht="10.5" hidden="false" customHeight="false" outlineLevel="0" collapsed="false">
      <c r="A262" s="43"/>
    </row>
    <row r="263" customFormat="false" ht="10.5" hidden="false" customHeight="false" outlineLevel="0" collapsed="false">
      <c r="A263" s="43"/>
    </row>
    <row r="264" customFormat="false" ht="10.5" hidden="false" customHeight="false" outlineLevel="0" collapsed="false">
      <c r="A264" s="43"/>
    </row>
    <row r="265" customFormat="false" ht="10.5" hidden="false" customHeight="false" outlineLevel="0" collapsed="false">
      <c r="A265" s="43"/>
    </row>
    <row r="266" customFormat="false" ht="10.5" hidden="false" customHeight="false" outlineLevel="0" collapsed="false">
      <c r="A266" s="43"/>
    </row>
    <row r="267" customFormat="false" ht="10.5" hidden="false" customHeight="false" outlineLevel="0" collapsed="false">
      <c r="A267" s="43"/>
    </row>
    <row r="268" customFormat="false" ht="10.5" hidden="false" customHeight="false" outlineLevel="0" collapsed="false">
      <c r="A268" s="43"/>
    </row>
    <row r="269" customFormat="false" ht="10.5" hidden="false" customHeight="false" outlineLevel="0" collapsed="false">
      <c r="A269" s="43"/>
    </row>
    <row r="270" customFormat="false" ht="10.5" hidden="false" customHeight="false" outlineLevel="0" collapsed="false">
      <c r="A270" s="43"/>
    </row>
    <row r="271" customFormat="false" ht="10.5" hidden="false" customHeight="false" outlineLevel="0" collapsed="false">
      <c r="A271" s="43"/>
    </row>
    <row r="272" customFormat="false" ht="10.5" hidden="false" customHeight="false" outlineLevel="0" collapsed="false">
      <c r="A272" s="43"/>
    </row>
    <row r="273" customFormat="false" ht="10.5" hidden="false" customHeight="false" outlineLevel="0" collapsed="false">
      <c r="A273" s="43"/>
    </row>
    <row r="274" customFormat="false" ht="10.5" hidden="false" customHeight="false" outlineLevel="0" collapsed="false">
      <c r="A274" s="43"/>
    </row>
    <row r="275" customFormat="false" ht="10.5" hidden="false" customHeight="false" outlineLevel="0" collapsed="false">
      <c r="A275" s="43"/>
    </row>
    <row r="276" customFormat="false" ht="10.5" hidden="false" customHeight="false" outlineLevel="0" collapsed="false">
      <c r="A276" s="43"/>
    </row>
    <row r="277" customFormat="false" ht="10.5" hidden="false" customHeight="false" outlineLevel="0" collapsed="false">
      <c r="A277" s="43"/>
    </row>
    <row r="278" customFormat="false" ht="10.5" hidden="false" customHeight="false" outlineLevel="0" collapsed="false">
      <c r="A278" s="43"/>
    </row>
    <row r="279" customFormat="false" ht="10.5" hidden="false" customHeight="false" outlineLevel="0" collapsed="false">
      <c r="A279" s="43"/>
    </row>
    <row r="280" customFormat="false" ht="10.5" hidden="false" customHeight="false" outlineLevel="0" collapsed="false">
      <c r="A280" s="43"/>
    </row>
    <row r="281" customFormat="false" ht="10.5" hidden="false" customHeight="false" outlineLevel="0" collapsed="false">
      <c r="A281" s="43"/>
    </row>
    <row r="282" customFormat="false" ht="10.5" hidden="false" customHeight="false" outlineLevel="0" collapsed="false">
      <c r="A282" s="43"/>
    </row>
    <row r="283" customFormat="false" ht="10.5" hidden="false" customHeight="false" outlineLevel="0" collapsed="false">
      <c r="A283" s="43"/>
    </row>
    <row r="284" customFormat="false" ht="10.5" hidden="false" customHeight="false" outlineLevel="0" collapsed="false">
      <c r="A284" s="43"/>
    </row>
    <row r="285" customFormat="false" ht="10.5" hidden="false" customHeight="false" outlineLevel="0" collapsed="false">
      <c r="A285" s="43"/>
    </row>
    <row r="286" customFormat="false" ht="10.5" hidden="false" customHeight="false" outlineLevel="0" collapsed="false">
      <c r="A286" s="43"/>
    </row>
    <row r="287" customFormat="false" ht="10.5" hidden="false" customHeight="false" outlineLevel="0" collapsed="false">
      <c r="A287" s="43"/>
    </row>
    <row r="288" customFormat="false" ht="10.5" hidden="false" customHeight="false" outlineLevel="0" collapsed="false">
      <c r="A288" s="43"/>
    </row>
    <row r="289" customFormat="false" ht="10.5" hidden="false" customHeight="false" outlineLevel="0" collapsed="false">
      <c r="A289" s="43"/>
    </row>
    <row r="290" customFormat="false" ht="10.5" hidden="false" customHeight="false" outlineLevel="0" collapsed="false">
      <c r="A290" s="43"/>
    </row>
    <row r="291" customFormat="false" ht="10.5" hidden="false" customHeight="false" outlineLevel="0" collapsed="false">
      <c r="A291" s="43"/>
    </row>
    <row r="292" customFormat="false" ht="10.5" hidden="false" customHeight="false" outlineLevel="0" collapsed="false">
      <c r="A292" s="43"/>
    </row>
    <row r="293" customFormat="false" ht="10.5" hidden="false" customHeight="false" outlineLevel="0" collapsed="false">
      <c r="A293" s="43"/>
    </row>
    <row r="294" customFormat="false" ht="10.5" hidden="false" customHeight="false" outlineLevel="0" collapsed="false">
      <c r="A294" s="43"/>
    </row>
    <row r="295" customFormat="false" ht="10.5" hidden="false" customHeight="false" outlineLevel="0" collapsed="false">
      <c r="A295" s="43"/>
    </row>
    <row r="296" customFormat="false" ht="10.5" hidden="false" customHeight="false" outlineLevel="0" collapsed="false">
      <c r="A296" s="43"/>
    </row>
    <row r="297" customFormat="false" ht="10.5" hidden="false" customHeight="false" outlineLevel="0" collapsed="false">
      <c r="A297" s="43"/>
    </row>
    <row r="298" customFormat="false" ht="10.5" hidden="false" customHeight="false" outlineLevel="0" collapsed="false">
      <c r="A298" s="43"/>
    </row>
    <row r="299" customFormat="false" ht="10.5" hidden="false" customHeight="false" outlineLevel="0" collapsed="false">
      <c r="A299" s="43"/>
    </row>
    <row r="300" customFormat="false" ht="10.5" hidden="false" customHeight="false" outlineLevel="0" collapsed="false">
      <c r="A300" s="43"/>
    </row>
    <row r="301" customFormat="false" ht="10.5" hidden="false" customHeight="false" outlineLevel="0" collapsed="false">
      <c r="A301" s="43"/>
    </row>
    <row r="302" customFormat="false" ht="10.5" hidden="false" customHeight="false" outlineLevel="0" collapsed="false">
      <c r="A302" s="43"/>
    </row>
    <row r="303" customFormat="false" ht="10.5" hidden="false" customHeight="false" outlineLevel="0" collapsed="false">
      <c r="A303" s="43"/>
    </row>
    <row r="304" customFormat="false" ht="10.5" hidden="false" customHeight="false" outlineLevel="0" collapsed="false">
      <c r="A304" s="43"/>
    </row>
    <row r="305" customFormat="false" ht="10.5" hidden="false" customHeight="false" outlineLevel="0" collapsed="false">
      <c r="A305" s="43"/>
    </row>
    <row r="306" customFormat="false" ht="10.5" hidden="false" customHeight="false" outlineLevel="0" collapsed="false">
      <c r="A306" s="43"/>
    </row>
    <row r="307" customFormat="false" ht="10.5" hidden="false" customHeight="false" outlineLevel="0" collapsed="false">
      <c r="A307" s="43"/>
    </row>
    <row r="308" customFormat="false" ht="10.5" hidden="false" customHeight="false" outlineLevel="0" collapsed="false">
      <c r="A308" s="43"/>
    </row>
    <row r="309" customFormat="false" ht="10.5" hidden="false" customHeight="false" outlineLevel="0" collapsed="false">
      <c r="A309" s="43"/>
    </row>
    <row r="310" customFormat="false" ht="10.5" hidden="false" customHeight="false" outlineLevel="0" collapsed="false">
      <c r="A310" s="43"/>
    </row>
    <row r="311" customFormat="false" ht="10.5" hidden="false" customHeight="false" outlineLevel="0" collapsed="false">
      <c r="A311" s="43"/>
    </row>
    <row r="312" customFormat="false" ht="10.5" hidden="false" customHeight="false" outlineLevel="0" collapsed="false">
      <c r="A312" s="43"/>
    </row>
    <row r="313" customFormat="false" ht="10.5" hidden="false" customHeight="false" outlineLevel="0" collapsed="false">
      <c r="A313" s="43"/>
    </row>
    <row r="314" customFormat="false" ht="10.5" hidden="false" customHeight="false" outlineLevel="0" collapsed="false">
      <c r="A314" s="43"/>
    </row>
    <row r="315" customFormat="false" ht="10.5" hidden="false" customHeight="false" outlineLevel="0" collapsed="false">
      <c r="A315" s="43"/>
    </row>
    <row r="316" customFormat="false" ht="10.5" hidden="false" customHeight="false" outlineLevel="0" collapsed="false">
      <c r="A316" s="43"/>
    </row>
    <row r="317" customFormat="false" ht="10.5" hidden="false" customHeight="false" outlineLevel="0" collapsed="false">
      <c r="A317" s="43"/>
    </row>
    <row r="318" customFormat="false" ht="10.5" hidden="false" customHeight="false" outlineLevel="0" collapsed="false">
      <c r="A318" s="43"/>
    </row>
    <row r="319" customFormat="false" ht="10.5" hidden="false" customHeight="false" outlineLevel="0" collapsed="false">
      <c r="A319" s="43"/>
    </row>
    <row r="320" customFormat="false" ht="10.5" hidden="false" customHeight="false" outlineLevel="0" collapsed="false">
      <c r="A320" s="43"/>
    </row>
    <row r="321" customFormat="false" ht="10.5" hidden="false" customHeight="false" outlineLevel="0" collapsed="false">
      <c r="A321" s="43"/>
    </row>
    <row r="322" customFormat="false" ht="10.5" hidden="false" customHeight="false" outlineLevel="0" collapsed="false">
      <c r="A322" s="43"/>
    </row>
    <row r="323" customFormat="false" ht="10.5" hidden="false" customHeight="false" outlineLevel="0" collapsed="false">
      <c r="A323" s="43"/>
    </row>
    <row r="324" customFormat="false" ht="10.5" hidden="false" customHeight="false" outlineLevel="0" collapsed="false">
      <c r="A324" s="43"/>
    </row>
    <row r="325" customFormat="false" ht="10.5" hidden="false" customHeight="false" outlineLevel="0" collapsed="false">
      <c r="A325" s="43"/>
    </row>
    <row r="326" customFormat="false" ht="10.5" hidden="false" customHeight="false" outlineLevel="0" collapsed="false">
      <c r="A326" s="43"/>
    </row>
    <row r="327" customFormat="false" ht="10.5" hidden="false" customHeight="false" outlineLevel="0" collapsed="false">
      <c r="A327" s="43"/>
    </row>
    <row r="328" customFormat="false" ht="10.5" hidden="false" customHeight="false" outlineLevel="0" collapsed="false">
      <c r="A328" s="43"/>
    </row>
    <row r="329" customFormat="false" ht="10.5" hidden="false" customHeight="false" outlineLevel="0" collapsed="false">
      <c r="A329" s="43"/>
    </row>
    <row r="330" customFormat="false" ht="10.5" hidden="false" customHeight="false" outlineLevel="0" collapsed="false">
      <c r="A330" s="43"/>
    </row>
    <row r="331" customFormat="false" ht="10.5" hidden="false" customHeight="false" outlineLevel="0" collapsed="false">
      <c r="A331" s="43"/>
    </row>
    <row r="332" customFormat="false" ht="10.5" hidden="false" customHeight="false" outlineLevel="0" collapsed="false">
      <c r="A332" s="43"/>
    </row>
    <row r="333" customFormat="false" ht="10.5" hidden="false" customHeight="false" outlineLevel="0" collapsed="false">
      <c r="A333" s="43"/>
    </row>
    <row r="334" customFormat="false" ht="10.5" hidden="false" customHeight="false" outlineLevel="0" collapsed="false">
      <c r="A334" s="43"/>
    </row>
    <row r="335" customFormat="false" ht="10.5" hidden="false" customHeight="false" outlineLevel="0" collapsed="false">
      <c r="A335" s="43"/>
    </row>
    <row r="336" customFormat="false" ht="10.5" hidden="false" customHeight="false" outlineLevel="0" collapsed="false">
      <c r="A336" s="43"/>
    </row>
    <row r="337" customFormat="false" ht="10.5" hidden="false" customHeight="false" outlineLevel="0" collapsed="false">
      <c r="A337" s="43"/>
    </row>
    <row r="338" customFormat="false" ht="10.5" hidden="false" customHeight="false" outlineLevel="0" collapsed="false">
      <c r="A338" s="43"/>
    </row>
    <row r="339" customFormat="false" ht="10.5" hidden="false" customHeight="false" outlineLevel="0" collapsed="false">
      <c r="A339" s="43"/>
    </row>
    <row r="340" customFormat="false" ht="10.5" hidden="false" customHeight="false" outlineLevel="0" collapsed="false">
      <c r="A340" s="43"/>
    </row>
    <row r="341" customFormat="false" ht="10.5" hidden="false" customHeight="false" outlineLevel="0" collapsed="false">
      <c r="A341" s="43"/>
    </row>
    <row r="342" customFormat="false" ht="10.5" hidden="false" customHeight="false" outlineLevel="0" collapsed="false">
      <c r="A342" s="43"/>
    </row>
    <row r="343" customFormat="false" ht="10.5" hidden="false" customHeight="false" outlineLevel="0" collapsed="false">
      <c r="A343" s="43"/>
    </row>
    <row r="344" customFormat="false" ht="10.5" hidden="false" customHeight="false" outlineLevel="0" collapsed="false">
      <c r="A344" s="43"/>
    </row>
    <row r="345" customFormat="false" ht="10.5" hidden="false" customHeight="false" outlineLevel="0" collapsed="false">
      <c r="A345" s="43"/>
    </row>
    <row r="346" customFormat="false" ht="10.5" hidden="false" customHeight="false" outlineLevel="0" collapsed="false">
      <c r="A346" s="43"/>
    </row>
    <row r="347" customFormat="false" ht="10.5" hidden="false" customHeight="false" outlineLevel="0" collapsed="false">
      <c r="A347" s="43"/>
    </row>
    <row r="348" customFormat="false" ht="10.5" hidden="false" customHeight="false" outlineLevel="0" collapsed="false">
      <c r="A348" s="43"/>
    </row>
    <row r="349" customFormat="false" ht="10.5" hidden="false" customHeight="false" outlineLevel="0" collapsed="false">
      <c r="A349" s="43"/>
    </row>
    <row r="350" customFormat="false" ht="10.5" hidden="false" customHeight="false" outlineLevel="0" collapsed="false">
      <c r="A350" s="43"/>
    </row>
    <row r="351" customFormat="false" ht="10.5" hidden="false" customHeight="false" outlineLevel="0" collapsed="false">
      <c r="A351" s="43"/>
    </row>
    <row r="352" customFormat="false" ht="10.5" hidden="false" customHeight="false" outlineLevel="0" collapsed="false">
      <c r="A352" s="43"/>
    </row>
    <row r="353" customFormat="false" ht="10.5" hidden="false" customHeight="false" outlineLevel="0" collapsed="false">
      <c r="A353" s="43"/>
    </row>
    <row r="354" customFormat="false" ht="10.5" hidden="false" customHeight="false" outlineLevel="0" collapsed="false">
      <c r="A354" s="43"/>
    </row>
    <row r="355" customFormat="false" ht="10.5" hidden="false" customHeight="false" outlineLevel="0" collapsed="false">
      <c r="A355" s="43"/>
    </row>
    <row r="356" customFormat="false" ht="10.5" hidden="false" customHeight="false" outlineLevel="0" collapsed="false">
      <c r="A356" s="43"/>
    </row>
    <row r="357" customFormat="false" ht="10.5" hidden="false" customHeight="false" outlineLevel="0" collapsed="false">
      <c r="A357" s="43"/>
    </row>
    <row r="358" customFormat="false" ht="10.5" hidden="false" customHeight="false" outlineLevel="0" collapsed="false">
      <c r="A358" s="43"/>
    </row>
    <row r="359" customFormat="false" ht="10.5" hidden="false" customHeight="false" outlineLevel="0" collapsed="false">
      <c r="A359" s="43"/>
    </row>
    <row r="360" customFormat="false" ht="10.5" hidden="false" customHeight="false" outlineLevel="0" collapsed="false">
      <c r="A360" s="43"/>
    </row>
    <row r="361" customFormat="false" ht="10.5" hidden="false" customHeight="false" outlineLevel="0" collapsed="false">
      <c r="A361" s="43"/>
    </row>
    <row r="362" customFormat="false" ht="10.5" hidden="false" customHeight="false" outlineLevel="0" collapsed="false">
      <c r="A362" s="43"/>
    </row>
    <row r="363" customFormat="false" ht="10.5" hidden="false" customHeight="false" outlineLevel="0" collapsed="false">
      <c r="A363" s="43"/>
    </row>
    <row r="364" customFormat="false" ht="10.5" hidden="false" customHeight="false" outlineLevel="0" collapsed="false">
      <c r="A364" s="43"/>
    </row>
    <row r="365" customFormat="false" ht="10.5" hidden="false" customHeight="false" outlineLevel="0" collapsed="false">
      <c r="A365" s="43"/>
    </row>
    <row r="366" customFormat="false" ht="10.5" hidden="false" customHeight="false" outlineLevel="0" collapsed="false">
      <c r="A366" s="43"/>
    </row>
    <row r="367" customFormat="false" ht="10.5" hidden="false" customHeight="false" outlineLevel="0" collapsed="false">
      <c r="A367" s="43"/>
    </row>
    <row r="368" customFormat="false" ht="10.5" hidden="false" customHeight="false" outlineLevel="0" collapsed="false">
      <c r="A368" s="43"/>
    </row>
    <row r="369" customFormat="false" ht="10.5" hidden="false" customHeight="false" outlineLevel="0" collapsed="false">
      <c r="A369" s="43"/>
    </row>
    <row r="370" customFormat="false" ht="10.5" hidden="false" customHeight="false" outlineLevel="0" collapsed="false">
      <c r="A370" s="43"/>
    </row>
    <row r="371" customFormat="false" ht="10.5" hidden="false" customHeight="false" outlineLevel="0" collapsed="false">
      <c r="A371" s="43"/>
    </row>
    <row r="372" customFormat="false" ht="10.5" hidden="false" customHeight="false" outlineLevel="0" collapsed="false">
      <c r="A372" s="43"/>
    </row>
    <row r="373" customFormat="false" ht="10.5" hidden="false" customHeight="false" outlineLevel="0" collapsed="false">
      <c r="A373" s="43"/>
    </row>
    <row r="374" customFormat="false" ht="10.5" hidden="false" customHeight="false" outlineLevel="0" collapsed="false">
      <c r="A374" s="43"/>
    </row>
    <row r="375" customFormat="false" ht="10.5" hidden="false" customHeight="false" outlineLevel="0" collapsed="false">
      <c r="A375" s="43"/>
    </row>
    <row r="376" customFormat="false" ht="10.5" hidden="false" customHeight="false" outlineLevel="0" collapsed="false">
      <c r="A376" s="43"/>
    </row>
    <row r="377" customFormat="false" ht="10.5" hidden="false" customHeight="false" outlineLevel="0" collapsed="false">
      <c r="A377" s="43"/>
    </row>
    <row r="378" customFormat="false" ht="10.5" hidden="false" customHeight="false" outlineLevel="0" collapsed="false">
      <c r="A378" s="43"/>
    </row>
    <row r="379" customFormat="false" ht="10.5" hidden="false" customHeight="false" outlineLevel="0" collapsed="false">
      <c r="A379" s="43"/>
    </row>
    <row r="380" customFormat="false" ht="10.5" hidden="false" customHeight="false" outlineLevel="0" collapsed="false">
      <c r="A380" s="43"/>
    </row>
    <row r="381" customFormat="false" ht="10.5" hidden="false" customHeight="false" outlineLevel="0" collapsed="false">
      <c r="A381" s="43"/>
    </row>
    <row r="382" customFormat="false" ht="10.5" hidden="false" customHeight="false" outlineLevel="0" collapsed="false">
      <c r="A382" s="43"/>
    </row>
    <row r="383" customFormat="false" ht="10.5" hidden="false" customHeight="false" outlineLevel="0" collapsed="false">
      <c r="A383" s="43"/>
    </row>
    <row r="384" customFormat="false" ht="10.5" hidden="false" customHeight="false" outlineLevel="0" collapsed="false">
      <c r="A384" s="43"/>
    </row>
    <row r="385" customFormat="false" ht="10.5" hidden="false" customHeight="false" outlineLevel="0" collapsed="false">
      <c r="A385" s="43"/>
    </row>
    <row r="386" customFormat="false" ht="10.5" hidden="false" customHeight="false" outlineLevel="0" collapsed="false">
      <c r="A386" s="43"/>
    </row>
    <row r="387" customFormat="false" ht="10.5" hidden="false" customHeight="false" outlineLevel="0" collapsed="false">
      <c r="A387" s="43"/>
    </row>
    <row r="388" customFormat="false" ht="10.5" hidden="false" customHeight="false" outlineLevel="0" collapsed="false">
      <c r="A388" s="43"/>
    </row>
    <row r="389" customFormat="false" ht="10.5" hidden="false" customHeight="false" outlineLevel="0" collapsed="false">
      <c r="A389" s="43"/>
    </row>
    <row r="390" customFormat="false" ht="10.5" hidden="false" customHeight="false" outlineLevel="0" collapsed="false">
      <c r="A390" s="43"/>
    </row>
    <row r="391" customFormat="false" ht="10.5" hidden="false" customHeight="false" outlineLevel="0" collapsed="false">
      <c r="A391" s="43"/>
    </row>
    <row r="392" customFormat="false" ht="10.5" hidden="false" customHeight="false" outlineLevel="0" collapsed="false">
      <c r="A392" s="43"/>
    </row>
    <row r="393" customFormat="false" ht="10.5" hidden="false" customHeight="false" outlineLevel="0" collapsed="false">
      <c r="A393" s="43"/>
    </row>
    <row r="394" customFormat="false" ht="10.5" hidden="false" customHeight="false" outlineLevel="0" collapsed="false">
      <c r="A394" s="43"/>
    </row>
    <row r="395" customFormat="false" ht="10.5" hidden="false" customHeight="false" outlineLevel="0" collapsed="false">
      <c r="A395" s="43"/>
    </row>
    <row r="396" customFormat="false" ht="10.5" hidden="false" customHeight="false" outlineLevel="0" collapsed="false">
      <c r="A396" s="43"/>
    </row>
    <row r="397" customFormat="false" ht="10.5" hidden="false" customHeight="false" outlineLevel="0" collapsed="false">
      <c r="A397" s="43"/>
    </row>
    <row r="398" customFormat="false" ht="10.5" hidden="false" customHeight="false" outlineLevel="0" collapsed="false">
      <c r="A398" s="43"/>
    </row>
    <row r="399" customFormat="false" ht="10.5" hidden="false" customHeight="false" outlineLevel="0" collapsed="false">
      <c r="A399" s="43"/>
    </row>
    <row r="400" customFormat="false" ht="10.5" hidden="false" customHeight="false" outlineLevel="0" collapsed="false">
      <c r="A400" s="43"/>
    </row>
    <row r="401" customFormat="false" ht="10.5" hidden="false" customHeight="false" outlineLevel="0" collapsed="false">
      <c r="A401" s="43"/>
    </row>
    <row r="402" customFormat="false" ht="10.5" hidden="false" customHeight="false" outlineLevel="0" collapsed="false">
      <c r="A402" s="43"/>
    </row>
    <row r="403" customFormat="false" ht="10.5" hidden="false" customHeight="false" outlineLevel="0" collapsed="false">
      <c r="A403" s="43"/>
    </row>
    <row r="404" customFormat="false" ht="10.5" hidden="false" customHeight="false" outlineLevel="0" collapsed="false">
      <c r="A404" s="43"/>
    </row>
    <row r="405" customFormat="false" ht="10.5" hidden="false" customHeight="false" outlineLevel="0" collapsed="false">
      <c r="A405" s="43"/>
    </row>
    <row r="406" customFormat="false" ht="10.5" hidden="false" customHeight="false" outlineLevel="0" collapsed="false">
      <c r="A406" s="43"/>
    </row>
    <row r="407" customFormat="false" ht="10.5" hidden="false" customHeight="false" outlineLevel="0" collapsed="false">
      <c r="A407" s="43"/>
    </row>
    <row r="408" customFormat="false" ht="10.5" hidden="false" customHeight="false" outlineLevel="0" collapsed="false">
      <c r="A408" s="43"/>
    </row>
    <row r="409" customFormat="false" ht="10.5" hidden="false" customHeight="false" outlineLevel="0" collapsed="false">
      <c r="A409" s="43"/>
    </row>
    <row r="410" customFormat="false" ht="10.5" hidden="false" customHeight="false" outlineLevel="0" collapsed="false">
      <c r="A410" s="43"/>
    </row>
    <row r="411" customFormat="false" ht="10.5" hidden="false" customHeight="false" outlineLevel="0" collapsed="false">
      <c r="A411" s="43"/>
    </row>
    <row r="412" customFormat="false" ht="10.5" hidden="false" customHeight="false" outlineLevel="0" collapsed="false">
      <c r="A412" s="43"/>
    </row>
    <row r="413" customFormat="false" ht="10.5" hidden="false" customHeight="false" outlineLevel="0" collapsed="false">
      <c r="A413" s="43"/>
    </row>
    <row r="414" customFormat="false" ht="10.5" hidden="false" customHeight="false" outlineLevel="0" collapsed="false">
      <c r="A414" s="43"/>
    </row>
    <row r="415" customFormat="false" ht="10.5" hidden="false" customHeight="false" outlineLevel="0" collapsed="false">
      <c r="A415" s="43"/>
    </row>
    <row r="416" customFormat="false" ht="10.5" hidden="false" customHeight="false" outlineLevel="0" collapsed="false">
      <c r="A416" s="43"/>
    </row>
    <row r="417" customFormat="false" ht="10.5" hidden="false" customHeight="false" outlineLevel="0" collapsed="false">
      <c r="A417" s="43"/>
    </row>
    <row r="418" customFormat="false" ht="10.5" hidden="false" customHeight="false" outlineLevel="0" collapsed="false">
      <c r="A418" s="43"/>
    </row>
    <row r="419" customFormat="false" ht="10.5" hidden="false" customHeight="false" outlineLevel="0" collapsed="false">
      <c r="A419" s="43"/>
    </row>
    <row r="420" customFormat="false" ht="10.5" hidden="false" customHeight="false" outlineLevel="0" collapsed="false">
      <c r="A420" s="43"/>
    </row>
    <row r="421" customFormat="false" ht="10.5" hidden="false" customHeight="false" outlineLevel="0" collapsed="false">
      <c r="A421" s="43"/>
    </row>
    <row r="422" customFormat="false" ht="10.5" hidden="false" customHeight="false" outlineLevel="0" collapsed="false">
      <c r="A422" s="43"/>
    </row>
    <row r="423" customFormat="false" ht="10.5" hidden="false" customHeight="false" outlineLevel="0" collapsed="false">
      <c r="A423" s="43"/>
    </row>
    <row r="424" customFormat="false" ht="10.5" hidden="false" customHeight="false" outlineLevel="0" collapsed="false">
      <c r="A424" s="43"/>
    </row>
    <row r="425" customFormat="false" ht="10.5" hidden="false" customHeight="false" outlineLevel="0" collapsed="false">
      <c r="A425" s="43"/>
    </row>
    <row r="426" customFormat="false" ht="10.5" hidden="false" customHeight="false" outlineLevel="0" collapsed="false">
      <c r="A426" s="43"/>
    </row>
    <row r="427" customFormat="false" ht="10.5" hidden="false" customHeight="false" outlineLevel="0" collapsed="false">
      <c r="A427" s="43"/>
    </row>
    <row r="428" customFormat="false" ht="10.5" hidden="false" customHeight="false" outlineLevel="0" collapsed="false">
      <c r="A428" s="43"/>
    </row>
    <row r="429" customFormat="false" ht="10.5" hidden="false" customHeight="false" outlineLevel="0" collapsed="false">
      <c r="A429" s="43"/>
    </row>
    <row r="430" customFormat="false" ht="10.5" hidden="false" customHeight="false" outlineLevel="0" collapsed="false">
      <c r="A430" s="43"/>
    </row>
    <row r="431" customFormat="false" ht="10.5" hidden="false" customHeight="false" outlineLevel="0" collapsed="false">
      <c r="A431" s="43"/>
    </row>
    <row r="432" customFormat="false" ht="10.5" hidden="false" customHeight="false" outlineLevel="0" collapsed="false">
      <c r="A432" s="43"/>
    </row>
    <row r="433" customFormat="false" ht="10.5" hidden="false" customHeight="false" outlineLevel="0" collapsed="false">
      <c r="A433" s="43"/>
    </row>
    <row r="434" customFormat="false" ht="10.5" hidden="false" customHeight="false" outlineLevel="0" collapsed="false">
      <c r="A434" s="43"/>
    </row>
    <row r="435" customFormat="false" ht="10.5" hidden="false" customHeight="false" outlineLevel="0" collapsed="false">
      <c r="A435" s="43"/>
    </row>
    <row r="436" customFormat="false" ht="10.5" hidden="false" customHeight="false" outlineLevel="0" collapsed="false">
      <c r="A436" s="43"/>
    </row>
    <row r="437" customFormat="false" ht="10.5" hidden="false" customHeight="false" outlineLevel="0" collapsed="false">
      <c r="A437" s="43"/>
    </row>
    <row r="438" customFormat="false" ht="10.5" hidden="false" customHeight="false" outlineLevel="0" collapsed="false">
      <c r="A438" s="43"/>
    </row>
    <row r="439" customFormat="false" ht="10.5" hidden="false" customHeight="false" outlineLevel="0" collapsed="false">
      <c r="A439" s="43"/>
    </row>
    <row r="440" customFormat="false" ht="10.5" hidden="false" customHeight="false" outlineLevel="0" collapsed="false">
      <c r="A440" s="43"/>
    </row>
    <row r="441" customFormat="false" ht="10.5" hidden="false" customHeight="false" outlineLevel="0" collapsed="false">
      <c r="A441" s="43"/>
    </row>
    <row r="442" customFormat="false" ht="10.5" hidden="false" customHeight="false" outlineLevel="0" collapsed="false">
      <c r="A442" s="43"/>
    </row>
    <row r="443" customFormat="false" ht="10.5" hidden="false" customHeight="false" outlineLevel="0" collapsed="false">
      <c r="A443" s="43"/>
    </row>
    <row r="444" customFormat="false" ht="10.5" hidden="false" customHeight="false" outlineLevel="0" collapsed="false">
      <c r="A444" s="43"/>
    </row>
    <row r="445" customFormat="false" ht="10.5" hidden="false" customHeight="false" outlineLevel="0" collapsed="false">
      <c r="A445" s="43"/>
    </row>
    <row r="446" customFormat="false" ht="10.5" hidden="false" customHeight="false" outlineLevel="0" collapsed="false">
      <c r="A446" s="43"/>
    </row>
    <row r="447" customFormat="false" ht="10.5" hidden="false" customHeight="false" outlineLevel="0" collapsed="false">
      <c r="A447" s="43"/>
    </row>
    <row r="448" customFormat="false" ht="10.5" hidden="false" customHeight="false" outlineLevel="0" collapsed="false">
      <c r="A448" s="43"/>
    </row>
    <row r="449" customFormat="false" ht="10.5" hidden="false" customHeight="false" outlineLevel="0" collapsed="false">
      <c r="A449" s="43"/>
    </row>
    <row r="450" customFormat="false" ht="10.5" hidden="false" customHeight="false" outlineLevel="0" collapsed="false">
      <c r="A450" s="43"/>
    </row>
    <row r="451" customFormat="false" ht="10.5" hidden="false" customHeight="false" outlineLevel="0" collapsed="false">
      <c r="A451" s="43"/>
    </row>
    <row r="452" customFormat="false" ht="10.5" hidden="false" customHeight="false" outlineLevel="0" collapsed="false">
      <c r="A452" s="43"/>
    </row>
    <row r="453" customFormat="false" ht="10.5" hidden="false" customHeight="false" outlineLevel="0" collapsed="false">
      <c r="A453" s="43"/>
    </row>
    <row r="454" customFormat="false" ht="10.5" hidden="false" customHeight="false" outlineLevel="0" collapsed="false">
      <c r="A454" s="43"/>
    </row>
    <row r="455" customFormat="false" ht="10.5" hidden="false" customHeight="false" outlineLevel="0" collapsed="false">
      <c r="A455" s="43"/>
    </row>
    <row r="456" customFormat="false" ht="10.5" hidden="false" customHeight="false" outlineLevel="0" collapsed="false">
      <c r="A456" s="43"/>
    </row>
    <row r="457" customFormat="false" ht="10.5" hidden="false" customHeight="false" outlineLevel="0" collapsed="false">
      <c r="A457" s="43"/>
    </row>
    <row r="458" customFormat="false" ht="10.5" hidden="false" customHeight="false" outlineLevel="0" collapsed="false">
      <c r="A458" s="43"/>
    </row>
    <row r="459" customFormat="false" ht="10.5" hidden="false" customHeight="false" outlineLevel="0" collapsed="false">
      <c r="A459" s="43"/>
    </row>
    <row r="460" customFormat="false" ht="10.5" hidden="false" customHeight="false" outlineLevel="0" collapsed="false">
      <c r="A460" s="43"/>
    </row>
    <row r="461" customFormat="false" ht="10.5" hidden="false" customHeight="false" outlineLevel="0" collapsed="false">
      <c r="A461" s="43"/>
    </row>
    <row r="462" customFormat="false" ht="10.5" hidden="false" customHeight="false" outlineLevel="0" collapsed="false">
      <c r="A462" s="43"/>
    </row>
    <row r="463" customFormat="false" ht="10.5" hidden="false" customHeight="false" outlineLevel="0" collapsed="false">
      <c r="A463" s="43"/>
    </row>
    <row r="464" customFormat="false" ht="10.5" hidden="false" customHeight="false" outlineLevel="0" collapsed="false">
      <c r="A464" s="43"/>
    </row>
    <row r="465" customFormat="false" ht="10.5" hidden="false" customHeight="false" outlineLevel="0" collapsed="false">
      <c r="A465" s="43"/>
    </row>
    <row r="466" customFormat="false" ht="10.5" hidden="false" customHeight="false" outlineLevel="0" collapsed="false">
      <c r="A466" s="43"/>
    </row>
    <row r="467" customFormat="false" ht="10.5" hidden="false" customHeight="false" outlineLevel="0" collapsed="false">
      <c r="A467" s="43"/>
    </row>
    <row r="468" customFormat="false" ht="10.5" hidden="false" customHeight="false" outlineLevel="0" collapsed="false">
      <c r="A468" s="43"/>
    </row>
    <row r="469" customFormat="false" ht="10.5" hidden="false" customHeight="false" outlineLevel="0" collapsed="false">
      <c r="A469" s="43"/>
    </row>
    <row r="470" customFormat="false" ht="10.5" hidden="false" customHeight="false" outlineLevel="0" collapsed="false">
      <c r="A470" s="43"/>
    </row>
    <row r="471" customFormat="false" ht="10.5" hidden="false" customHeight="false" outlineLevel="0" collapsed="false">
      <c r="A471" s="43"/>
    </row>
    <row r="472" customFormat="false" ht="10.5" hidden="false" customHeight="false" outlineLevel="0" collapsed="false">
      <c r="A472" s="43"/>
    </row>
    <row r="473" customFormat="false" ht="10.5" hidden="false" customHeight="false" outlineLevel="0" collapsed="false">
      <c r="A473" s="43"/>
    </row>
    <row r="474" customFormat="false" ht="10.5" hidden="false" customHeight="false" outlineLevel="0" collapsed="false">
      <c r="A474" s="43"/>
    </row>
    <row r="475" customFormat="false" ht="10.5" hidden="false" customHeight="false" outlineLevel="0" collapsed="false">
      <c r="A475" s="43"/>
    </row>
    <row r="476" customFormat="false" ht="10.5" hidden="false" customHeight="false" outlineLevel="0" collapsed="false">
      <c r="A476" s="43"/>
    </row>
    <row r="477" customFormat="false" ht="10.5" hidden="false" customHeight="false" outlineLevel="0" collapsed="false">
      <c r="A477" s="43"/>
    </row>
    <row r="478" customFormat="false" ht="10.5" hidden="false" customHeight="false" outlineLevel="0" collapsed="false">
      <c r="A478" s="43"/>
    </row>
    <row r="479" customFormat="false" ht="10.5" hidden="false" customHeight="false" outlineLevel="0" collapsed="false">
      <c r="A479" s="43"/>
    </row>
    <row r="480" customFormat="false" ht="10.5" hidden="false" customHeight="false" outlineLevel="0" collapsed="false">
      <c r="A480" s="43"/>
    </row>
    <row r="481" customFormat="false" ht="10.5" hidden="false" customHeight="false" outlineLevel="0" collapsed="false">
      <c r="A481" s="43"/>
    </row>
    <row r="482" customFormat="false" ht="10.5" hidden="false" customHeight="false" outlineLevel="0" collapsed="false">
      <c r="A482" s="43"/>
    </row>
    <row r="483" customFormat="false" ht="10.5" hidden="false" customHeight="false" outlineLevel="0" collapsed="false">
      <c r="A483" s="43"/>
    </row>
    <row r="484" customFormat="false" ht="10.5" hidden="false" customHeight="false" outlineLevel="0" collapsed="false">
      <c r="A484" s="43"/>
    </row>
    <row r="485" customFormat="false" ht="10.5" hidden="false" customHeight="false" outlineLevel="0" collapsed="false">
      <c r="A485" s="43"/>
    </row>
    <row r="486" customFormat="false" ht="10.5" hidden="false" customHeight="false" outlineLevel="0" collapsed="false">
      <c r="A486" s="43"/>
    </row>
    <row r="487" customFormat="false" ht="10.5" hidden="false" customHeight="false" outlineLevel="0" collapsed="false">
      <c r="A487" s="43"/>
    </row>
    <row r="488" customFormat="false" ht="10.5" hidden="false" customHeight="false" outlineLevel="0" collapsed="false">
      <c r="A488" s="43"/>
    </row>
    <row r="489" customFormat="false" ht="10.5" hidden="false" customHeight="false" outlineLevel="0" collapsed="false">
      <c r="A489" s="43"/>
    </row>
    <row r="490" customFormat="false" ht="10.5" hidden="false" customHeight="false" outlineLevel="0" collapsed="false">
      <c r="A490" s="43"/>
    </row>
    <row r="491" customFormat="false" ht="10.5" hidden="false" customHeight="false" outlineLevel="0" collapsed="false">
      <c r="A491" s="43"/>
    </row>
    <row r="492" customFormat="false" ht="10.5" hidden="false" customHeight="false" outlineLevel="0" collapsed="false">
      <c r="A492" s="43"/>
    </row>
    <row r="493" customFormat="false" ht="10.5" hidden="false" customHeight="false" outlineLevel="0" collapsed="false">
      <c r="A493" s="43"/>
    </row>
    <row r="494" customFormat="false" ht="10.5" hidden="false" customHeight="false" outlineLevel="0" collapsed="false">
      <c r="A494" s="43"/>
    </row>
    <row r="495" customFormat="false" ht="10.5" hidden="false" customHeight="false" outlineLevel="0" collapsed="false">
      <c r="A495" s="43"/>
    </row>
    <row r="496" customFormat="false" ht="10.5" hidden="false" customHeight="false" outlineLevel="0" collapsed="false">
      <c r="A496" s="43"/>
    </row>
    <row r="497" customFormat="false" ht="10.5" hidden="false" customHeight="false" outlineLevel="0" collapsed="false">
      <c r="A497" s="43"/>
    </row>
    <row r="498" customFormat="false" ht="10.5" hidden="false" customHeight="false" outlineLevel="0" collapsed="false">
      <c r="A498" s="43"/>
    </row>
    <row r="499" customFormat="false" ht="10.5" hidden="false" customHeight="false" outlineLevel="0" collapsed="false">
      <c r="A499" s="43"/>
    </row>
    <row r="500" customFormat="false" ht="10.5" hidden="false" customHeight="false" outlineLevel="0" collapsed="false">
      <c r="A500" s="43"/>
    </row>
    <row r="501" customFormat="false" ht="10.5" hidden="false" customHeight="false" outlineLevel="0" collapsed="false">
      <c r="A501" s="43"/>
    </row>
    <row r="502" customFormat="false" ht="10.5" hidden="false" customHeight="false" outlineLevel="0" collapsed="false">
      <c r="A502" s="43"/>
    </row>
    <row r="503" customFormat="false" ht="10.5" hidden="false" customHeight="false" outlineLevel="0" collapsed="false">
      <c r="A503" s="43"/>
    </row>
    <row r="504" customFormat="false" ht="10.5" hidden="false" customHeight="false" outlineLevel="0" collapsed="false">
      <c r="A504" s="43"/>
    </row>
    <row r="505" customFormat="false" ht="10.5" hidden="false" customHeight="false" outlineLevel="0" collapsed="false">
      <c r="A505" s="43"/>
    </row>
    <row r="506" customFormat="false" ht="10.5" hidden="false" customHeight="false" outlineLevel="0" collapsed="false">
      <c r="A506" s="43"/>
    </row>
    <row r="507" customFormat="false" ht="10.5" hidden="false" customHeight="false" outlineLevel="0" collapsed="false">
      <c r="A507" s="43"/>
    </row>
    <row r="508" customFormat="false" ht="10.5" hidden="false" customHeight="false" outlineLevel="0" collapsed="false">
      <c r="A508" s="43"/>
    </row>
    <row r="509" customFormat="false" ht="10.5" hidden="false" customHeight="false" outlineLevel="0" collapsed="false">
      <c r="A509" s="43"/>
    </row>
    <row r="510" customFormat="false" ht="10.5" hidden="false" customHeight="false" outlineLevel="0" collapsed="false">
      <c r="A510" s="43"/>
    </row>
    <row r="511" customFormat="false" ht="10.5" hidden="false" customHeight="false" outlineLevel="0" collapsed="false">
      <c r="A511" s="43"/>
    </row>
    <row r="512" customFormat="false" ht="10.5" hidden="false" customHeight="false" outlineLevel="0" collapsed="false">
      <c r="A512" s="43"/>
    </row>
    <row r="513" customFormat="false" ht="10.5" hidden="false" customHeight="false" outlineLevel="0" collapsed="false">
      <c r="A513" s="43"/>
    </row>
    <row r="514" customFormat="false" ht="10.5" hidden="false" customHeight="false" outlineLevel="0" collapsed="false">
      <c r="A514" s="43"/>
    </row>
    <row r="515" customFormat="false" ht="10.5" hidden="false" customHeight="false" outlineLevel="0" collapsed="false">
      <c r="A515" s="43"/>
    </row>
    <row r="516" customFormat="false" ht="10.5" hidden="false" customHeight="false" outlineLevel="0" collapsed="false">
      <c r="A516" s="43"/>
    </row>
    <row r="517" customFormat="false" ht="10.5" hidden="false" customHeight="false" outlineLevel="0" collapsed="false">
      <c r="A517" s="43"/>
    </row>
    <row r="518" customFormat="false" ht="10.5" hidden="false" customHeight="false" outlineLevel="0" collapsed="false">
      <c r="A518" s="43"/>
    </row>
    <row r="519" customFormat="false" ht="10.5" hidden="false" customHeight="false" outlineLevel="0" collapsed="false">
      <c r="A519" s="43"/>
    </row>
    <row r="520" customFormat="false" ht="10.5" hidden="false" customHeight="false" outlineLevel="0" collapsed="false">
      <c r="A520" s="43"/>
    </row>
    <row r="521" customFormat="false" ht="10.5" hidden="false" customHeight="false" outlineLevel="0" collapsed="false">
      <c r="A521" s="43"/>
    </row>
    <row r="522" customFormat="false" ht="10.5" hidden="false" customHeight="false" outlineLevel="0" collapsed="false">
      <c r="A522" s="43"/>
    </row>
    <row r="523" customFormat="false" ht="10.5" hidden="false" customHeight="false" outlineLevel="0" collapsed="false">
      <c r="A523" s="43"/>
    </row>
    <row r="524" customFormat="false" ht="10.5" hidden="false" customHeight="false" outlineLevel="0" collapsed="false">
      <c r="A524" s="43"/>
    </row>
    <row r="525" customFormat="false" ht="10.5" hidden="false" customHeight="false" outlineLevel="0" collapsed="false">
      <c r="A525" s="43"/>
    </row>
    <row r="526" customFormat="false" ht="10.5" hidden="false" customHeight="false" outlineLevel="0" collapsed="false">
      <c r="A526" s="43"/>
    </row>
    <row r="527" customFormat="false" ht="10.5" hidden="false" customHeight="false" outlineLevel="0" collapsed="false">
      <c r="A527" s="43"/>
    </row>
    <row r="528" customFormat="false" ht="10.5" hidden="false" customHeight="false" outlineLevel="0" collapsed="false">
      <c r="A528" s="43"/>
    </row>
    <row r="529" customFormat="false" ht="10.5" hidden="false" customHeight="false" outlineLevel="0" collapsed="false">
      <c r="A529" s="43"/>
    </row>
    <row r="530" customFormat="false" ht="10.5" hidden="false" customHeight="false" outlineLevel="0" collapsed="false">
      <c r="A530" s="43"/>
    </row>
    <row r="531" customFormat="false" ht="10.5" hidden="false" customHeight="false" outlineLevel="0" collapsed="false">
      <c r="A531" s="43"/>
    </row>
    <row r="532" customFormat="false" ht="10.5" hidden="false" customHeight="false" outlineLevel="0" collapsed="false">
      <c r="A532" s="43"/>
    </row>
    <row r="533" customFormat="false" ht="10.5" hidden="false" customHeight="false" outlineLevel="0" collapsed="false">
      <c r="A533" s="43"/>
    </row>
    <row r="534" customFormat="false" ht="10.5" hidden="false" customHeight="false" outlineLevel="0" collapsed="false">
      <c r="A534" s="43"/>
    </row>
    <row r="535" customFormat="false" ht="10.5" hidden="false" customHeight="false" outlineLevel="0" collapsed="false">
      <c r="A535" s="43"/>
    </row>
    <row r="536" customFormat="false" ht="10.5" hidden="false" customHeight="false" outlineLevel="0" collapsed="false">
      <c r="A536" s="43"/>
    </row>
    <row r="537" customFormat="false" ht="10.5" hidden="false" customHeight="false" outlineLevel="0" collapsed="false">
      <c r="A537" s="43"/>
    </row>
    <row r="538" customFormat="false" ht="10.5" hidden="false" customHeight="false" outlineLevel="0" collapsed="false">
      <c r="A538" s="43"/>
    </row>
    <row r="539" customFormat="false" ht="10.5" hidden="false" customHeight="false" outlineLevel="0" collapsed="false">
      <c r="A539" s="43"/>
    </row>
    <row r="540" customFormat="false" ht="10.5" hidden="false" customHeight="false" outlineLevel="0" collapsed="false">
      <c r="A540" s="43"/>
    </row>
    <row r="541" customFormat="false" ht="10.5" hidden="false" customHeight="false" outlineLevel="0" collapsed="false">
      <c r="A541" s="43"/>
    </row>
    <row r="542" customFormat="false" ht="10.5" hidden="false" customHeight="false" outlineLevel="0" collapsed="false">
      <c r="A542" s="43"/>
    </row>
    <row r="543" customFormat="false" ht="10.5" hidden="false" customHeight="false" outlineLevel="0" collapsed="false">
      <c r="A543" s="43"/>
    </row>
    <row r="544" customFormat="false" ht="10.5" hidden="false" customHeight="false" outlineLevel="0" collapsed="false">
      <c r="A544" s="43"/>
    </row>
    <row r="545" customFormat="false" ht="10.5" hidden="false" customHeight="false" outlineLevel="0" collapsed="false">
      <c r="A545" s="43"/>
    </row>
    <row r="546" customFormat="false" ht="10.5" hidden="false" customHeight="false" outlineLevel="0" collapsed="false">
      <c r="A546" s="43"/>
    </row>
    <row r="547" customFormat="false" ht="10.5" hidden="false" customHeight="false" outlineLevel="0" collapsed="false">
      <c r="A547" s="43"/>
    </row>
    <row r="548" customFormat="false" ht="10.5" hidden="false" customHeight="false" outlineLevel="0" collapsed="false">
      <c r="A548" s="43"/>
    </row>
    <row r="549" customFormat="false" ht="10.5" hidden="false" customHeight="false" outlineLevel="0" collapsed="false">
      <c r="A549" s="43"/>
    </row>
    <row r="550" customFormat="false" ht="10.5" hidden="false" customHeight="false" outlineLevel="0" collapsed="false">
      <c r="A550" s="43"/>
    </row>
    <row r="551" customFormat="false" ht="10.5" hidden="false" customHeight="false" outlineLevel="0" collapsed="false">
      <c r="A551" s="43"/>
    </row>
    <row r="552" customFormat="false" ht="10.5" hidden="false" customHeight="false" outlineLevel="0" collapsed="false">
      <c r="A552" s="43"/>
    </row>
    <row r="553" customFormat="false" ht="10.5" hidden="false" customHeight="false" outlineLevel="0" collapsed="false">
      <c r="A553" s="43"/>
    </row>
    <row r="554" customFormat="false" ht="10.5" hidden="false" customHeight="false" outlineLevel="0" collapsed="false">
      <c r="A554" s="43"/>
    </row>
    <row r="555" customFormat="false" ht="10.5" hidden="false" customHeight="false" outlineLevel="0" collapsed="false">
      <c r="A555" s="43"/>
    </row>
    <row r="556" customFormat="false" ht="10.5" hidden="false" customHeight="false" outlineLevel="0" collapsed="false">
      <c r="A556" s="43"/>
    </row>
    <row r="557" customFormat="false" ht="10.5" hidden="false" customHeight="false" outlineLevel="0" collapsed="false">
      <c r="A557" s="43"/>
    </row>
    <row r="558" customFormat="false" ht="10.5" hidden="false" customHeight="false" outlineLevel="0" collapsed="false">
      <c r="A558" s="43"/>
    </row>
    <row r="559" customFormat="false" ht="10.5" hidden="false" customHeight="false" outlineLevel="0" collapsed="false">
      <c r="A559" s="43"/>
    </row>
    <row r="560" customFormat="false" ht="10.5" hidden="false" customHeight="false" outlineLevel="0" collapsed="false">
      <c r="A560" s="43"/>
    </row>
    <row r="561" customFormat="false" ht="10.5" hidden="false" customHeight="false" outlineLevel="0" collapsed="false">
      <c r="A561" s="43"/>
    </row>
    <row r="562" customFormat="false" ht="10.5" hidden="false" customHeight="false" outlineLevel="0" collapsed="false">
      <c r="A562" s="43"/>
    </row>
    <row r="563" customFormat="false" ht="10.5" hidden="false" customHeight="false" outlineLevel="0" collapsed="false">
      <c r="A563" s="43"/>
    </row>
    <row r="564" customFormat="false" ht="10.5" hidden="false" customHeight="false" outlineLevel="0" collapsed="false">
      <c r="A564" s="43"/>
    </row>
    <row r="565" customFormat="false" ht="10.5" hidden="false" customHeight="false" outlineLevel="0" collapsed="false">
      <c r="A565" s="43"/>
    </row>
    <row r="566" customFormat="false" ht="10.5" hidden="false" customHeight="false" outlineLevel="0" collapsed="false">
      <c r="A566" s="43"/>
    </row>
    <row r="567" customFormat="false" ht="10.5" hidden="false" customHeight="false" outlineLevel="0" collapsed="false">
      <c r="A567" s="43"/>
    </row>
    <row r="568" customFormat="false" ht="10.5" hidden="false" customHeight="false" outlineLevel="0" collapsed="false">
      <c r="A568" s="43"/>
    </row>
    <row r="569" customFormat="false" ht="10.5" hidden="false" customHeight="false" outlineLevel="0" collapsed="false">
      <c r="A569" s="43"/>
    </row>
    <row r="570" customFormat="false" ht="10.5" hidden="false" customHeight="false" outlineLevel="0" collapsed="false">
      <c r="A570" s="43"/>
    </row>
    <row r="571" customFormat="false" ht="10.5" hidden="false" customHeight="false" outlineLevel="0" collapsed="false">
      <c r="A571" s="43"/>
    </row>
    <row r="572" customFormat="false" ht="10.5" hidden="false" customHeight="false" outlineLevel="0" collapsed="false">
      <c r="A572" s="43"/>
    </row>
    <row r="573" customFormat="false" ht="10.5" hidden="false" customHeight="false" outlineLevel="0" collapsed="false">
      <c r="A573" s="43"/>
    </row>
    <row r="574" customFormat="false" ht="10.5" hidden="false" customHeight="false" outlineLevel="0" collapsed="false">
      <c r="A574" s="43"/>
    </row>
    <row r="575" customFormat="false" ht="10.5" hidden="false" customHeight="false" outlineLevel="0" collapsed="false">
      <c r="A575" s="43"/>
    </row>
    <row r="576" customFormat="false" ht="10.5" hidden="false" customHeight="false" outlineLevel="0" collapsed="false">
      <c r="A576" s="43"/>
    </row>
    <row r="577" customFormat="false" ht="10.5" hidden="false" customHeight="false" outlineLevel="0" collapsed="false">
      <c r="A577" s="43"/>
    </row>
    <row r="578" customFormat="false" ht="10.5" hidden="false" customHeight="false" outlineLevel="0" collapsed="false">
      <c r="A578" s="43"/>
    </row>
    <row r="579" customFormat="false" ht="10.5" hidden="false" customHeight="false" outlineLevel="0" collapsed="false">
      <c r="A579" s="43"/>
    </row>
    <row r="580" customFormat="false" ht="10.5" hidden="false" customHeight="false" outlineLevel="0" collapsed="false">
      <c r="A580" s="43"/>
    </row>
    <row r="581" customFormat="false" ht="10.5" hidden="false" customHeight="false" outlineLevel="0" collapsed="false">
      <c r="A581" s="43"/>
    </row>
    <row r="582" customFormat="false" ht="10.5" hidden="false" customHeight="false" outlineLevel="0" collapsed="false">
      <c r="A582" s="43"/>
    </row>
    <row r="583" customFormat="false" ht="10.5" hidden="false" customHeight="false" outlineLevel="0" collapsed="false">
      <c r="A583" s="43"/>
    </row>
    <row r="584" customFormat="false" ht="10.5" hidden="false" customHeight="false" outlineLevel="0" collapsed="false">
      <c r="A584" s="43"/>
    </row>
    <row r="585" customFormat="false" ht="10.5" hidden="false" customHeight="false" outlineLevel="0" collapsed="false">
      <c r="A585" s="43"/>
    </row>
    <row r="586" customFormat="false" ht="10.5" hidden="false" customHeight="false" outlineLevel="0" collapsed="false">
      <c r="A586" s="43"/>
    </row>
    <row r="587" customFormat="false" ht="10.5" hidden="false" customHeight="false" outlineLevel="0" collapsed="false">
      <c r="A587" s="43"/>
    </row>
    <row r="588" customFormat="false" ht="10.5" hidden="false" customHeight="false" outlineLevel="0" collapsed="false">
      <c r="A588" s="43"/>
    </row>
    <row r="589" customFormat="false" ht="10.5" hidden="false" customHeight="false" outlineLevel="0" collapsed="false">
      <c r="A589" s="43"/>
    </row>
    <row r="590" customFormat="false" ht="10.5" hidden="false" customHeight="false" outlineLevel="0" collapsed="false">
      <c r="A590" s="43"/>
    </row>
    <row r="591" customFormat="false" ht="10.5" hidden="false" customHeight="false" outlineLevel="0" collapsed="false">
      <c r="A591" s="43"/>
    </row>
    <row r="592" customFormat="false" ht="10.5" hidden="false" customHeight="false" outlineLevel="0" collapsed="false">
      <c r="A592" s="43"/>
    </row>
    <row r="593" customFormat="false" ht="10.5" hidden="false" customHeight="false" outlineLevel="0" collapsed="false">
      <c r="A593" s="43"/>
    </row>
    <row r="594" customFormat="false" ht="10.5" hidden="false" customHeight="false" outlineLevel="0" collapsed="false">
      <c r="A594" s="43"/>
    </row>
    <row r="595" customFormat="false" ht="10.5" hidden="false" customHeight="false" outlineLevel="0" collapsed="false">
      <c r="A595" s="43"/>
    </row>
    <row r="596" customFormat="false" ht="10.5" hidden="false" customHeight="false" outlineLevel="0" collapsed="false">
      <c r="A596" s="43"/>
    </row>
    <row r="597" customFormat="false" ht="10.5" hidden="false" customHeight="false" outlineLevel="0" collapsed="false">
      <c r="A597" s="43"/>
    </row>
    <row r="598" customFormat="false" ht="10.5" hidden="false" customHeight="false" outlineLevel="0" collapsed="false">
      <c r="A598" s="43"/>
    </row>
    <row r="599" customFormat="false" ht="10.5" hidden="false" customHeight="false" outlineLevel="0" collapsed="false">
      <c r="A599" s="43"/>
    </row>
    <row r="600" customFormat="false" ht="10.5" hidden="false" customHeight="false" outlineLevel="0" collapsed="false">
      <c r="A600" s="43"/>
    </row>
    <row r="601" customFormat="false" ht="10.5" hidden="false" customHeight="false" outlineLevel="0" collapsed="false">
      <c r="A601" s="43"/>
    </row>
    <row r="602" customFormat="false" ht="10.5" hidden="false" customHeight="false" outlineLevel="0" collapsed="false">
      <c r="A602" s="43"/>
    </row>
    <row r="603" customFormat="false" ht="10.5" hidden="false" customHeight="false" outlineLevel="0" collapsed="false">
      <c r="A603" s="43"/>
    </row>
    <row r="604" customFormat="false" ht="10.5" hidden="false" customHeight="false" outlineLevel="0" collapsed="false">
      <c r="A604" s="43"/>
    </row>
    <row r="605" customFormat="false" ht="10.5" hidden="false" customHeight="false" outlineLevel="0" collapsed="false">
      <c r="A605" s="43"/>
    </row>
    <row r="606" customFormat="false" ht="10.5" hidden="false" customHeight="false" outlineLevel="0" collapsed="false">
      <c r="A606" s="43"/>
    </row>
    <row r="607" customFormat="false" ht="10.5" hidden="false" customHeight="false" outlineLevel="0" collapsed="false">
      <c r="A607" s="43"/>
    </row>
    <row r="608" customFormat="false" ht="10.5" hidden="false" customHeight="false" outlineLevel="0" collapsed="false">
      <c r="A608" s="43"/>
    </row>
    <row r="609" customFormat="false" ht="10.5" hidden="false" customHeight="false" outlineLevel="0" collapsed="false">
      <c r="A609" s="43"/>
    </row>
    <row r="610" customFormat="false" ht="10.5" hidden="false" customHeight="false" outlineLevel="0" collapsed="false">
      <c r="A610" s="43"/>
    </row>
    <row r="611" customFormat="false" ht="10.5" hidden="false" customHeight="false" outlineLevel="0" collapsed="false">
      <c r="A611" s="43"/>
    </row>
    <row r="612" customFormat="false" ht="10.5" hidden="false" customHeight="false" outlineLevel="0" collapsed="false">
      <c r="A612" s="43"/>
    </row>
    <row r="613" customFormat="false" ht="10.5" hidden="false" customHeight="false" outlineLevel="0" collapsed="false">
      <c r="A613" s="43"/>
    </row>
    <row r="614" customFormat="false" ht="10.5" hidden="false" customHeight="false" outlineLevel="0" collapsed="false">
      <c r="A614" s="43"/>
    </row>
    <row r="615" customFormat="false" ht="10.5" hidden="false" customHeight="false" outlineLevel="0" collapsed="false">
      <c r="A615" s="43"/>
    </row>
    <row r="616" customFormat="false" ht="10.5" hidden="false" customHeight="false" outlineLevel="0" collapsed="false">
      <c r="A616" s="43"/>
    </row>
    <row r="617" customFormat="false" ht="10.5" hidden="false" customHeight="false" outlineLevel="0" collapsed="false">
      <c r="A617" s="43"/>
    </row>
    <row r="618" customFormat="false" ht="10.5" hidden="false" customHeight="false" outlineLevel="0" collapsed="false">
      <c r="A618" s="43"/>
    </row>
    <row r="619" customFormat="false" ht="10.5" hidden="false" customHeight="false" outlineLevel="0" collapsed="false">
      <c r="A619" s="43"/>
    </row>
    <row r="620" customFormat="false" ht="10.5" hidden="false" customHeight="false" outlineLevel="0" collapsed="false">
      <c r="A620" s="43"/>
    </row>
    <row r="621" customFormat="false" ht="10.5" hidden="false" customHeight="false" outlineLevel="0" collapsed="false">
      <c r="A621" s="43"/>
    </row>
    <row r="622" customFormat="false" ht="10.5" hidden="false" customHeight="false" outlineLevel="0" collapsed="false">
      <c r="A622" s="43"/>
    </row>
    <row r="623" customFormat="false" ht="10.5" hidden="false" customHeight="false" outlineLevel="0" collapsed="false">
      <c r="A623" s="43"/>
    </row>
    <row r="624" customFormat="false" ht="10.5" hidden="false" customHeight="false" outlineLevel="0" collapsed="false">
      <c r="A624" s="43"/>
    </row>
    <row r="625" customFormat="false" ht="10.5" hidden="false" customHeight="false" outlineLevel="0" collapsed="false">
      <c r="A625" s="43"/>
    </row>
    <row r="626" customFormat="false" ht="10.5" hidden="false" customHeight="false" outlineLevel="0" collapsed="false">
      <c r="A626" s="43"/>
    </row>
    <row r="627" customFormat="false" ht="10.5" hidden="false" customHeight="false" outlineLevel="0" collapsed="false">
      <c r="A627" s="43"/>
    </row>
    <row r="628" customFormat="false" ht="10.5" hidden="false" customHeight="false" outlineLevel="0" collapsed="false">
      <c r="A628" s="43"/>
    </row>
    <row r="629" customFormat="false" ht="10.5" hidden="false" customHeight="false" outlineLevel="0" collapsed="false">
      <c r="A629" s="43"/>
    </row>
    <row r="630" customFormat="false" ht="10.5" hidden="false" customHeight="false" outlineLevel="0" collapsed="false">
      <c r="A630" s="43"/>
    </row>
    <row r="631" customFormat="false" ht="10.5" hidden="false" customHeight="false" outlineLevel="0" collapsed="false">
      <c r="A631" s="43"/>
    </row>
    <row r="632" customFormat="false" ht="10.5" hidden="false" customHeight="false" outlineLevel="0" collapsed="false">
      <c r="A632" s="43"/>
    </row>
    <row r="633" customFormat="false" ht="10.5" hidden="false" customHeight="false" outlineLevel="0" collapsed="false">
      <c r="A633" s="43"/>
    </row>
    <row r="634" customFormat="false" ht="10.5" hidden="false" customHeight="false" outlineLevel="0" collapsed="false">
      <c r="A634" s="43"/>
    </row>
    <row r="635" customFormat="false" ht="10.5" hidden="false" customHeight="false" outlineLevel="0" collapsed="false">
      <c r="A635" s="43"/>
    </row>
    <row r="636" customFormat="false" ht="10.5" hidden="false" customHeight="false" outlineLevel="0" collapsed="false">
      <c r="A636" s="43"/>
    </row>
    <row r="637" customFormat="false" ht="10.5" hidden="false" customHeight="false" outlineLevel="0" collapsed="false">
      <c r="A637" s="43"/>
    </row>
    <row r="638" customFormat="false" ht="10.5" hidden="false" customHeight="false" outlineLevel="0" collapsed="false">
      <c r="A638" s="43"/>
    </row>
    <row r="639" customFormat="false" ht="10.5" hidden="false" customHeight="false" outlineLevel="0" collapsed="false">
      <c r="A639" s="43"/>
    </row>
    <row r="640" customFormat="false" ht="10.5" hidden="false" customHeight="false" outlineLevel="0" collapsed="false">
      <c r="A640" s="43"/>
    </row>
    <row r="641" customFormat="false" ht="10.5" hidden="false" customHeight="false" outlineLevel="0" collapsed="false">
      <c r="A641" s="43"/>
    </row>
    <row r="642" customFormat="false" ht="10.5" hidden="false" customHeight="false" outlineLevel="0" collapsed="false">
      <c r="A642" s="43"/>
    </row>
    <row r="643" customFormat="false" ht="10.5" hidden="false" customHeight="false" outlineLevel="0" collapsed="false">
      <c r="A643" s="43"/>
    </row>
    <row r="644" customFormat="false" ht="10.5" hidden="false" customHeight="false" outlineLevel="0" collapsed="false">
      <c r="A644" s="43"/>
    </row>
    <row r="645" customFormat="false" ht="10.5" hidden="false" customHeight="false" outlineLevel="0" collapsed="false">
      <c r="A645" s="43"/>
    </row>
    <row r="646" customFormat="false" ht="10.5" hidden="false" customHeight="false" outlineLevel="0" collapsed="false">
      <c r="A646" s="43"/>
    </row>
    <row r="647" customFormat="false" ht="10.5" hidden="false" customHeight="false" outlineLevel="0" collapsed="false">
      <c r="A647" s="43"/>
    </row>
    <row r="648" customFormat="false" ht="10.5" hidden="false" customHeight="false" outlineLevel="0" collapsed="false">
      <c r="A648" s="43"/>
    </row>
    <row r="649" customFormat="false" ht="10.5" hidden="false" customHeight="false" outlineLevel="0" collapsed="false">
      <c r="A649" s="43"/>
    </row>
    <row r="650" customFormat="false" ht="10.5" hidden="false" customHeight="false" outlineLevel="0" collapsed="false">
      <c r="A650" s="43"/>
    </row>
    <row r="651" customFormat="false" ht="10.5" hidden="false" customHeight="false" outlineLevel="0" collapsed="false">
      <c r="A651" s="43"/>
    </row>
    <row r="652" customFormat="false" ht="10.5" hidden="false" customHeight="false" outlineLevel="0" collapsed="false">
      <c r="A652" s="43"/>
    </row>
    <row r="653" customFormat="false" ht="10.5" hidden="false" customHeight="false" outlineLevel="0" collapsed="false">
      <c r="A653" s="43"/>
    </row>
    <row r="654" customFormat="false" ht="10.5" hidden="false" customHeight="false" outlineLevel="0" collapsed="false">
      <c r="A654" s="43"/>
    </row>
    <row r="655" customFormat="false" ht="10.5" hidden="false" customHeight="false" outlineLevel="0" collapsed="false">
      <c r="A655" s="43"/>
    </row>
    <row r="656" customFormat="false" ht="10.5" hidden="false" customHeight="false" outlineLevel="0" collapsed="false">
      <c r="A656" s="43"/>
    </row>
    <row r="657" customFormat="false" ht="10.5" hidden="false" customHeight="false" outlineLevel="0" collapsed="false">
      <c r="A657" s="43"/>
    </row>
    <row r="658" customFormat="false" ht="10.5" hidden="false" customHeight="false" outlineLevel="0" collapsed="false">
      <c r="A658" s="43"/>
    </row>
    <row r="659" customFormat="false" ht="10.5" hidden="false" customHeight="false" outlineLevel="0" collapsed="false">
      <c r="A659" s="43"/>
    </row>
    <row r="660" customFormat="false" ht="10.5" hidden="false" customHeight="false" outlineLevel="0" collapsed="false">
      <c r="A660" s="43"/>
    </row>
    <row r="661" customFormat="false" ht="10.5" hidden="false" customHeight="false" outlineLevel="0" collapsed="false">
      <c r="A661" s="43"/>
    </row>
    <row r="662" customFormat="false" ht="10.5" hidden="false" customHeight="false" outlineLevel="0" collapsed="false">
      <c r="A662" s="43"/>
    </row>
    <row r="663" customFormat="false" ht="10.5" hidden="false" customHeight="false" outlineLevel="0" collapsed="false">
      <c r="A663" s="43"/>
    </row>
    <row r="664" customFormat="false" ht="10.5" hidden="false" customHeight="false" outlineLevel="0" collapsed="false">
      <c r="A664" s="43"/>
    </row>
    <row r="665" customFormat="false" ht="10.5" hidden="false" customHeight="false" outlineLevel="0" collapsed="false">
      <c r="A665" s="43"/>
    </row>
    <row r="666" customFormat="false" ht="10.5" hidden="false" customHeight="false" outlineLevel="0" collapsed="false">
      <c r="A666" s="43"/>
    </row>
    <row r="667" customFormat="false" ht="10.5" hidden="false" customHeight="false" outlineLevel="0" collapsed="false">
      <c r="A667" s="43"/>
    </row>
    <row r="668" customFormat="false" ht="10.5" hidden="false" customHeight="false" outlineLevel="0" collapsed="false">
      <c r="A668" s="43"/>
    </row>
    <row r="669" customFormat="false" ht="10.5" hidden="false" customHeight="false" outlineLevel="0" collapsed="false">
      <c r="A669" s="43"/>
    </row>
    <row r="670" customFormat="false" ht="10.5" hidden="false" customHeight="false" outlineLevel="0" collapsed="false">
      <c r="A670" s="43"/>
    </row>
    <row r="671" customFormat="false" ht="10.5" hidden="false" customHeight="false" outlineLevel="0" collapsed="false">
      <c r="A671" s="43"/>
    </row>
    <row r="672" customFormat="false" ht="10.5" hidden="false" customHeight="false" outlineLevel="0" collapsed="false">
      <c r="A672" s="43"/>
    </row>
    <row r="673" customFormat="false" ht="10.5" hidden="false" customHeight="false" outlineLevel="0" collapsed="false">
      <c r="A673" s="43"/>
    </row>
    <row r="674" customFormat="false" ht="10.5" hidden="false" customHeight="false" outlineLevel="0" collapsed="false">
      <c r="A674" s="43"/>
    </row>
    <row r="675" customFormat="false" ht="10.5" hidden="false" customHeight="false" outlineLevel="0" collapsed="false">
      <c r="A675" s="43"/>
    </row>
    <row r="676" customFormat="false" ht="10.5" hidden="false" customHeight="false" outlineLevel="0" collapsed="false">
      <c r="A676" s="43"/>
    </row>
    <row r="677" customFormat="false" ht="10.5" hidden="false" customHeight="false" outlineLevel="0" collapsed="false">
      <c r="A677" s="43"/>
    </row>
    <row r="678" customFormat="false" ht="10.5" hidden="false" customHeight="false" outlineLevel="0" collapsed="false">
      <c r="A678" s="43"/>
    </row>
    <row r="679" customFormat="false" ht="10.5" hidden="false" customHeight="false" outlineLevel="0" collapsed="false">
      <c r="A679" s="43"/>
    </row>
    <row r="680" customFormat="false" ht="10.5" hidden="false" customHeight="false" outlineLevel="0" collapsed="false">
      <c r="A680" s="43"/>
    </row>
    <row r="681" customFormat="false" ht="10.5" hidden="false" customHeight="false" outlineLevel="0" collapsed="false">
      <c r="A681" s="43"/>
    </row>
    <row r="682" customFormat="false" ht="10.5" hidden="false" customHeight="false" outlineLevel="0" collapsed="false">
      <c r="A682" s="43"/>
    </row>
    <row r="683" customFormat="false" ht="10.5" hidden="false" customHeight="false" outlineLevel="0" collapsed="false">
      <c r="A683" s="43"/>
    </row>
    <row r="684" customFormat="false" ht="10.5" hidden="false" customHeight="false" outlineLevel="0" collapsed="false">
      <c r="A684" s="43"/>
    </row>
    <row r="685" customFormat="false" ht="10.5" hidden="false" customHeight="false" outlineLevel="0" collapsed="false">
      <c r="A685" s="43"/>
    </row>
    <row r="686" customFormat="false" ht="10.5" hidden="false" customHeight="false" outlineLevel="0" collapsed="false">
      <c r="A686" s="43"/>
    </row>
    <row r="687" customFormat="false" ht="10.5" hidden="false" customHeight="false" outlineLevel="0" collapsed="false">
      <c r="A687" s="43"/>
    </row>
    <row r="688" customFormat="false" ht="10.5" hidden="false" customHeight="false" outlineLevel="0" collapsed="false">
      <c r="A688" s="43"/>
    </row>
    <row r="689" customFormat="false" ht="10.5" hidden="false" customHeight="false" outlineLevel="0" collapsed="false">
      <c r="A689" s="43"/>
    </row>
    <row r="690" customFormat="false" ht="10.5" hidden="false" customHeight="false" outlineLevel="0" collapsed="false">
      <c r="A690" s="43"/>
    </row>
    <row r="691" customFormat="false" ht="10.5" hidden="false" customHeight="false" outlineLevel="0" collapsed="false">
      <c r="A691" s="43"/>
    </row>
    <row r="692" customFormat="false" ht="10.5" hidden="false" customHeight="false" outlineLevel="0" collapsed="false">
      <c r="A692" s="43"/>
    </row>
    <row r="693" customFormat="false" ht="10.5" hidden="false" customHeight="false" outlineLevel="0" collapsed="false">
      <c r="A693" s="43"/>
    </row>
    <row r="694" customFormat="false" ht="10.5" hidden="false" customHeight="false" outlineLevel="0" collapsed="false">
      <c r="A694" s="43"/>
    </row>
    <row r="695" customFormat="false" ht="10.5" hidden="false" customHeight="false" outlineLevel="0" collapsed="false">
      <c r="A695" s="43"/>
    </row>
    <row r="696" customFormat="false" ht="10.5" hidden="false" customHeight="false" outlineLevel="0" collapsed="false">
      <c r="A696" s="43"/>
    </row>
    <row r="697" customFormat="false" ht="10.5" hidden="false" customHeight="false" outlineLevel="0" collapsed="false">
      <c r="A697" s="43"/>
    </row>
    <row r="698" customFormat="false" ht="10.5" hidden="false" customHeight="false" outlineLevel="0" collapsed="false">
      <c r="A698" s="43"/>
    </row>
    <row r="699" customFormat="false" ht="10.5" hidden="false" customHeight="false" outlineLevel="0" collapsed="false">
      <c r="A699" s="43"/>
    </row>
    <row r="700" customFormat="false" ht="10.5" hidden="false" customHeight="false" outlineLevel="0" collapsed="false">
      <c r="A700" s="43"/>
    </row>
    <row r="701" customFormat="false" ht="10.5" hidden="false" customHeight="false" outlineLevel="0" collapsed="false">
      <c r="A701" s="43"/>
    </row>
    <row r="702" customFormat="false" ht="10.5" hidden="false" customHeight="false" outlineLevel="0" collapsed="false">
      <c r="A702" s="43"/>
    </row>
    <row r="703" customFormat="false" ht="10.5" hidden="false" customHeight="false" outlineLevel="0" collapsed="false">
      <c r="A703" s="43"/>
    </row>
    <row r="704" customFormat="false" ht="10.5" hidden="false" customHeight="false" outlineLevel="0" collapsed="false">
      <c r="A704" s="43"/>
    </row>
    <row r="705" customFormat="false" ht="10.5" hidden="false" customHeight="false" outlineLevel="0" collapsed="false">
      <c r="A705" s="43"/>
    </row>
    <row r="706" customFormat="false" ht="10.5" hidden="false" customHeight="false" outlineLevel="0" collapsed="false">
      <c r="A706" s="43"/>
    </row>
    <row r="707" customFormat="false" ht="10.5" hidden="false" customHeight="false" outlineLevel="0" collapsed="false">
      <c r="A707" s="43"/>
    </row>
    <row r="708" customFormat="false" ht="10.5" hidden="false" customHeight="false" outlineLevel="0" collapsed="false">
      <c r="A708" s="43"/>
    </row>
    <row r="709" customFormat="false" ht="10.5" hidden="false" customHeight="false" outlineLevel="0" collapsed="false">
      <c r="A709" s="43"/>
    </row>
    <row r="710" customFormat="false" ht="10.5" hidden="false" customHeight="false" outlineLevel="0" collapsed="false">
      <c r="A710" s="43"/>
    </row>
    <row r="711" customFormat="false" ht="10.5" hidden="false" customHeight="false" outlineLevel="0" collapsed="false">
      <c r="A711" s="43"/>
    </row>
    <row r="712" customFormat="false" ht="10.5" hidden="false" customHeight="false" outlineLevel="0" collapsed="false">
      <c r="A712" s="43"/>
    </row>
    <row r="713" customFormat="false" ht="10.5" hidden="false" customHeight="false" outlineLevel="0" collapsed="false">
      <c r="A713" s="43"/>
    </row>
    <row r="714" customFormat="false" ht="10.5" hidden="false" customHeight="false" outlineLevel="0" collapsed="false">
      <c r="A714" s="43"/>
    </row>
    <row r="715" customFormat="false" ht="10.5" hidden="false" customHeight="false" outlineLevel="0" collapsed="false">
      <c r="A715" s="43"/>
    </row>
    <row r="716" customFormat="false" ht="10.5" hidden="false" customHeight="false" outlineLevel="0" collapsed="false">
      <c r="A716" s="43"/>
    </row>
    <row r="717" customFormat="false" ht="10.5" hidden="false" customHeight="false" outlineLevel="0" collapsed="false">
      <c r="A717" s="43"/>
    </row>
    <row r="718" customFormat="false" ht="10.5" hidden="false" customHeight="false" outlineLevel="0" collapsed="false">
      <c r="A718" s="43"/>
    </row>
    <row r="719" customFormat="false" ht="10.5" hidden="false" customHeight="false" outlineLevel="0" collapsed="false">
      <c r="A719" s="43"/>
    </row>
    <row r="720" customFormat="false" ht="10.5" hidden="false" customHeight="false" outlineLevel="0" collapsed="false">
      <c r="A720" s="43"/>
    </row>
    <row r="721" customFormat="false" ht="10.5" hidden="false" customHeight="false" outlineLevel="0" collapsed="false">
      <c r="A721" s="43"/>
    </row>
    <row r="722" customFormat="false" ht="10.5" hidden="false" customHeight="false" outlineLevel="0" collapsed="false">
      <c r="A722" s="43"/>
    </row>
    <row r="723" customFormat="false" ht="10.5" hidden="false" customHeight="false" outlineLevel="0" collapsed="false">
      <c r="A723" s="43"/>
    </row>
    <row r="724" customFormat="false" ht="10.5" hidden="false" customHeight="false" outlineLevel="0" collapsed="false">
      <c r="A724" s="43"/>
    </row>
    <row r="725" customFormat="false" ht="10.5" hidden="false" customHeight="false" outlineLevel="0" collapsed="false">
      <c r="A725" s="43"/>
    </row>
    <row r="726" customFormat="false" ht="10.5" hidden="false" customHeight="false" outlineLevel="0" collapsed="false">
      <c r="A726" s="43"/>
    </row>
    <row r="727" customFormat="false" ht="10.5" hidden="false" customHeight="false" outlineLevel="0" collapsed="false">
      <c r="A727" s="43"/>
    </row>
    <row r="728" customFormat="false" ht="10.5" hidden="false" customHeight="false" outlineLevel="0" collapsed="false">
      <c r="A728" s="43"/>
    </row>
    <row r="729" customFormat="false" ht="10.5" hidden="false" customHeight="false" outlineLevel="0" collapsed="false">
      <c r="A729" s="43"/>
    </row>
    <row r="730" customFormat="false" ht="10.5" hidden="false" customHeight="false" outlineLevel="0" collapsed="false">
      <c r="A730" s="43"/>
    </row>
    <row r="731" customFormat="false" ht="10.5" hidden="false" customHeight="false" outlineLevel="0" collapsed="false">
      <c r="A731" s="43"/>
    </row>
    <row r="732" customFormat="false" ht="10.5" hidden="false" customHeight="false" outlineLevel="0" collapsed="false">
      <c r="A732" s="43"/>
    </row>
    <row r="733" customFormat="false" ht="10.5" hidden="false" customHeight="false" outlineLevel="0" collapsed="false">
      <c r="A733" s="43"/>
    </row>
    <row r="734" customFormat="false" ht="10.5" hidden="false" customHeight="false" outlineLevel="0" collapsed="false">
      <c r="A734" s="43"/>
    </row>
    <row r="735" customFormat="false" ht="10.5" hidden="false" customHeight="false" outlineLevel="0" collapsed="false">
      <c r="A735" s="43"/>
    </row>
    <row r="736" customFormat="false" ht="10.5" hidden="false" customHeight="false" outlineLevel="0" collapsed="false">
      <c r="A736" s="43"/>
    </row>
    <row r="737" customFormat="false" ht="10.5" hidden="false" customHeight="false" outlineLevel="0" collapsed="false">
      <c r="A737" s="43"/>
    </row>
    <row r="738" customFormat="false" ht="10.5" hidden="false" customHeight="false" outlineLevel="0" collapsed="false">
      <c r="A738" s="43"/>
    </row>
    <row r="739" customFormat="false" ht="10.5" hidden="false" customHeight="false" outlineLevel="0" collapsed="false">
      <c r="A739" s="43"/>
    </row>
    <row r="740" customFormat="false" ht="10.5" hidden="false" customHeight="false" outlineLevel="0" collapsed="false">
      <c r="A740" s="43"/>
    </row>
    <row r="741" customFormat="false" ht="10.5" hidden="false" customHeight="false" outlineLevel="0" collapsed="false">
      <c r="A741" s="43"/>
    </row>
    <row r="742" customFormat="false" ht="10.5" hidden="false" customHeight="false" outlineLevel="0" collapsed="false">
      <c r="A742" s="43"/>
    </row>
    <row r="743" customFormat="false" ht="10.5" hidden="false" customHeight="false" outlineLevel="0" collapsed="false">
      <c r="A743" s="43"/>
    </row>
    <row r="744" customFormat="false" ht="10.5" hidden="false" customHeight="false" outlineLevel="0" collapsed="false">
      <c r="A744" s="43"/>
    </row>
    <row r="745" customFormat="false" ht="10.5" hidden="false" customHeight="false" outlineLevel="0" collapsed="false">
      <c r="A745" s="43"/>
    </row>
    <row r="746" customFormat="false" ht="10.5" hidden="false" customHeight="false" outlineLevel="0" collapsed="false">
      <c r="A746" s="43"/>
    </row>
    <row r="747" customFormat="false" ht="10.5" hidden="false" customHeight="false" outlineLevel="0" collapsed="false">
      <c r="A747" s="43"/>
    </row>
    <row r="748" customFormat="false" ht="10.5" hidden="false" customHeight="false" outlineLevel="0" collapsed="false">
      <c r="A748" s="43"/>
    </row>
    <row r="749" customFormat="false" ht="10.5" hidden="false" customHeight="false" outlineLevel="0" collapsed="false">
      <c r="A749" s="43"/>
    </row>
    <row r="750" customFormat="false" ht="10.5" hidden="false" customHeight="false" outlineLevel="0" collapsed="false">
      <c r="A750" s="43"/>
    </row>
    <row r="751" customFormat="false" ht="10.5" hidden="false" customHeight="false" outlineLevel="0" collapsed="false">
      <c r="A751" s="43"/>
    </row>
    <row r="752" customFormat="false" ht="10.5" hidden="false" customHeight="false" outlineLevel="0" collapsed="false">
      <c r="A752" s="43"/>
    </row>
    <row r="753" customFormat="false" ht="10.5" hidden="false" customHeight="false" outlineLevel="0" collapsed="false">
      <c r="A753" s="43"/>
    </row>
    <row r="754" customFormat="false" ht="10.5" hidden="false" customHeight="false" outlineLevel="0" collapsed="false">
      <c r="A754" s="43"/>
    </row>
    <row r="755" customFormat="false" ht="10.5" hidden="false" customHeight="false" outlineLevel="0" collapsed="false">
      <c r="A755" s="43"/>
    </row>
    <row r="756" customFormat="false" ht="10.5" hidden="false" customHeight="false" outlineLevel="0" collapsed="false">
      <c r="A756" s="43"/>
    </row>
    <row r="757" customFormat="false" ht="10.5" hidden="false" customHeight="false" outlineLevel="0" collapsed="false">
      <c r="A757" s="43"/>
    </row>
    <row r="758" customFormat="false" ht="10.5" hidden="false" customHeight="false" outlineLevel="0" collapsed="false">
      <c r="A758" s="43"/>
    </row>
    <row r="759" customFormat="false" ht="10.5" hidden="false" customHeight="false" outlineLevel="0" collapsed="false">
      <c r="A759" s="43"/>
    </row>
    <row r="760" customFormat="false" ht="10.5" hidden="false" customHeight="false" outlineLevel="0" collapsed="false">
      <c r="A760" s="43"/>
    </row>
    <row r="761" customFormat="false" ht="10.5" hidden="false" customHeight="false" outlineLevel="0" collapsed="false">
      <c r="A761" s="43"/>
    </row>
    <row r="762" customFormat="false" ht="10.5" hidden="false" customHeight="false" outlineLevel="0" collapsed="false">
      <c r="A762" s="43"/>
    </row>
    <row r="763" customFormat="false" ht="10.5" hidden="false" customHeight="false" outlineLevel="0" collapsed="false">
      <c r="A763" s="43"/>
    </row>
    <row r="764" customFormat="false" ht="10.5" hidden="false" customHeight="false" outlineLevel="0" collapsed="false">
      <c r="A764" s="43"/>
    </row>
    <row r="765" customFormat="false" ht="10.5" hidden="false" customHeight="false" outlineLevel="0" collapsed="false">
      <c r="A765" s="43"/>
    </row>
    <row r="766" customFormat="false" ht="10.5" hidden="false" customHeight="false" outlineLevel="0" collapsed="false">
      <c r="A766" s="43"/>
    </row>
    <row r="767" customFormat="false" ht="10.5" hidden="false" customHeight="false" outlineLevel="0" collapsed="false">
      <c r="A767" s="43"/>
    </row>
    <row r="768" customFormat="false" ht="10.5" hidden="false" customHeight="false" outlineLevel="0" collapsed="false">
      <c r="A768" s="43"/>
    </row>
    <row r="769" customFormat="false" ht="10.5" hidden="false" customHeight="false" outlineLevel="0" collapsed="false">
      <c r="A769" s="43"/>
    </row>
    <row r="770" customFormat="false" ht="10.5" hidden="false" customHeight="false" outlineLevel="0" collapsed="false">
      <c r="A770" s="43"/>
    </row>
    <row r="771" customFormat="false" ht="10.5" hidden="false" customHeight="false" outlineLevel="0" collapsed="false">
      <c r="A771" s="43"/>
    </row>
    <row r="772" customFormat="false" ht="10.5" hidden="false" customHeight="false" outlineLevel="0" collapsed="false">
      <c r="A772" s="43"/>
    </row>
    <row r="773" customFormat="false" ht="10.5" hidden="false" customHeight="false" outlineLevel="0" collapsed="false">
      <c r="A773" s="43"/>
    </row>
    <row r="774" customFormat="false" ht="10.5" hidden="false" customHeight="false" outlineLevel="0" collapsed="false">
      <c r="A774" s="43"/>
    </row>
    <row r="775" customFormat="false" ht="10.5" hidden="false" customHeight="false" outlineLevel="0" collapsed="false">
      <c r="A775" s="43"/>
    </row>
    <row r="776" customFormat="false" ht="10.5" hidden="false" customHeight="false" outlineLevel="0" collapsed="false">
      <c r="A776" s="43"/>
    </row>
    <row r="777" customFormat="false" ht="10.5" hidden="false" customHeight="false" outlineLevel="0" collapsed="false">
      <c r="A777" s="43"/>
    </row>
    <row r="778" customFormat="false" ht="10.5" hidden="false" customHeight="false" outlineLevel="0" collapsed="false">
      <c r="A778" s="43"/>
    </row>
    <row r="779" customFormat="false" ht="10.5" hidden="false" customHeight="false" outlineLevel="0" collapsed="false">
      <c r="A779" s="43"/>
    </row>
    <row r="780" customFormat="false" ht="10.5" hidden="false" customHeight="false" outlineLevel="0" collapsed="false">
      <c r="A780" s="43"/>
    </row>
    <row r="781" customFormat="false" ht="10.5" hidden="false" customHeight="false" outlineLevel="0" collapsed="false">
      <c r="A781" s="43"/>
    </row>
    <row r="782" customFormat="false" ht="10.5" hidden="false" customHeight="false" outlineLevel="0" collapsed="false">
      <c r="A782" s="43"/>
    </row>
    <row r="783" customFormat="false" ht="10.5" hidden="false" customHeight="false" outlineLevel="0" collapsed="false">
      <c r="A783" s="43"/>
    </row>
    <row r="784" customFormat="false" ht="10.5" hidden="false" customHeight="false" outlineLevel="0" collapsed="false">
      <c r="A784" s="43"/>
    </row>
    <row r="785" customFormat="false" ht="10.5" hidden="false" customHeight="false" outlineLevel="0" collapsed="false">
      <c r="A785" s="43"/>
    </row>
    <row r="786" customFormat="false" ht="10.5" hidden="false" customHeight="false" outlineLevel="0" collapsed="false">
      <c r="A786" s="43"/>
    </row>
    <row r="787" customFormat="false" ht="10.5" hidden="false" customHeight="false" outlineLevel="0" collapsed="false">
      <c r="A787" s="43"/>
    </row>
    <row r="788" customFormat="false" ht="10.5" hidden="false" customHeight="false" outlineLevel="0" collapsed="false">
      <c r="A788" s="43"/>
    </row>
    <row r="789" customFormat="false" ht="10.5" hidden="false" customHeight="false" outlineLevel="0" collapsed="false">
      <c r="A789" s="43"/>
    </row>
    <row r="790" customFormat="false" ht="10.5" hidden="false" customHeight="false" outlineLevel="0" collapsed="false">
      <c r="A790" s="43"/>
    </row>
    <row r="791" customFormat="false" ht="10.5" hidden="false" customHeight="false" outlineLevel="0" collapsed="false">
      <c r="A791" s="43"/>
    </row>
    <row r="792" customFormat="false" ht="10.5" hidden="false" customHeight="false" outlineLevel="0" collapsed="false">
      <c r="A792" s="43"/>
    </row>
    <row r="793" customFormat="false" ht="10.5" hidden="false" customHeight="false" outlineLevel="0" collapsed="false">
      <c r="A793" s="43"/>
    </row>
    <row r="794" customFormat="false" ht="10.5" hidden="false" customHeight="false" outlineLevel="0" collapsed="false">
      <c r="A794" s="43"/>
    </row>
    <row r="795" customFormat="false" ht="10.5" hidden="false" customHeight="false" outlineLevel="0" collapsed="false">
      <c r="A795" s="43"/>
    </row>
    <row r="796" customFormat="false" ht="10.5" hidden="false" customHeight="false" outlineLevel="0" collapsed="false">
      <c r="A796" s="43"/>
    </row>
    <row r="797" customFormat="false" ht="10.5" hidden="false" customHeight="false" outlineLevel="0" collapsed="false">
      <c r="A797" s="43"/>
    </row>
    <row r="798" customFormat="false" ht="10.5" hidden="false" customHeight="false" outlineLevel="0" collapsed="false">
      <c r="A798" s="43"/>
    </row>
    <row r="799" customFormat="false" ht="10.5" hidden="false" customHeight="false" outlineLevel="0" collapsed="false">
      <c r="A799" s="43"/>
    </row>
    <row r="800" customFormat="false" ht="10.5" hidden="false" customHeight="false" outlineLevel="0" collapsed="false">
      <c r="A800" s="43"/>
    </row>
    <row r="801" customFormat="false" ht="10.5" hidden="false" customHeight="false" outlineLevel="0" collapsed="false">
      <c r="A801" s="43"/>
    </row>
    <row r="802" customFormat="false" ht="10.5" hidden="false" customHeight="false" outlineLevel="0" collapsed="false">
      <c r="A802" s="43"/>
    </row>
    <row r="803" customFormat="false" ht="10.5" hidden="false" customHeight="false" outlineLevel="0" collapsed="false">
      <c r="A803" s="43"/>
    </row>
    <row r="804" customFormat="false" ht="10.5" hidden="false" customHeight="false" outlineLevel="0" collapsed="false">
      <c r="A804" s="43"/>
    </row>
    <row r="805" customFormat="false" ht="10.5" hidden="false" customHeight="false" outlineLevel="0" collapsed="false">
      <c r="A805" s="43"/>
    </row>
    <row r="806" customFormat="false" ht="10.5" hidden="false" customHeight="false" outlineLevel="0" collapsed="false">
      <c r="A806" s="43"/>
    </row>
    <row r="807" customFormat="false" ht="10.5" hidden="false" customHeight="false" outlineLevel="0" collapsed="false">
      <c r="A807" s="43"/>
    </row>
    <row r="808" customFormat="false" ht="10.5" hidden="false" customHeight="false" outlineLevel="0" collapsed="false">
      <c r="A808" s="43"/>
    </row>
    <row r="809" customFormat="false" ht="10.5" hidden="false" customHeight="false" outlineLevel="0" collapsed="false">
      <c r="A809" s="43"/>
    </row>
    <row r="810" customFormat="false" ht="10.5" hidden="false" customHeight="false" outlineLevel="0" collapsed="false">
      <c r="A810" s="43"/>
    </row>
    <row r="811" customFormat="false" ht="10.5" hidden="false" customHeight="false" outlineLevel="0" collapsed="false">
      <c r="A811" s="43"/>
    </row>
    <row r="812" customFormat="false" ht="10.5" hidden="false" customHeight="false" outlineLevel="0" collapsed="false">
      <c r="A812" s="43"/>
    </row>
    <row r="813" customFormat="false" ht="10.5" hidden="false" customHeight="false" outlineLevel="0" collapsed="false">
      <c r="A813" s="43"/>
    </row>
    <row r="814" customFormat="false" ht="10.5" hidden="false" customHeight="false" outlineLevel="0" collapsed="false">
      <c r="A814" s="43"/>
    </row>
    <row r="815" customFormat="false" ht="10.5" hidden="false" customHeight="false" outlineLevel="0" collapsed="false">
      <c r="A815" s="43"/>
    </row>
    <row r="816" customFormat="false" ht="10.5" hidden="false" customHeight="false" outlineLevel="0" collapsed="false">
      <c r="A816" s="43"/>
    </row>
    <row r="817" customFormat="false" ht="10.5" hidden="false" customHeight="false" outlineLevel="0" collapsed="false">
      <c r="A817" s="43"/>
    </row>
    <row r="818" customFormat="false" ht="10.5" hidden="false" customHeight="false" outlineLevel="0" collapsed="false">
      <c r="A818" s="43"/>
    </row>
    <row r="819" customFormat="false" ht="10.5" hidden="false" customHeight="false" outlineLevel="0" collapsed="false">
      <c r="A819" s="43"/>
    </row>
    <row r="820" customFormat="false" ht="10.5" hidden="false" customHeight="false" outlineLevel="0" collapsed="false">
      <c r="A820" s="43"/>
    </row>
    <row r="821" customFormat="false" ht="10.5" hidden="false" customHeight="false" outlineLevel="0" collapsed="false">
      <c r="A821" s="43"/>
    </row>
    <row r="822" customFormat="false" ht="10.5" hidden="false" customHeight="false" outlineLevel="0" collapsed="false">
      <c r="A822" s="43"/>
    </row>
    <row r="823" customFormat="false" ht="10.5" hidden="false" customHeight="false" outlineLevel="0" collapsed="false">
      <c r="A823" s="43"/>
    </row>
    <row r="824" customFormat="false" ht="10.5" hidden="false" customHeight="false" outlineLevel="0" collapsed="false">
      <c r="A824" s="43"/>
    </row>
    <row r="825" customFormat="false" ht="10.5" hidden="false" customHeight="false" outlineLevel="0" collapsed="false">
      <c r="A825" s="43"/>
    </row>
    <row r="826" customFormat="false" ht="10.5" hidden="false" customHeight="false" outlineLevel="0" collapsed="false">
      <c r="A826" s="43"/>
    </row>
    <row r="827" customFormat="false" ht="10.5" hidden="false" customHeight="false" outlineLevel="0" collapsed="false">
      <c r="A827" s="43"/>
    </row>
    <row r="828" customFormat="false" ht="10.5" hidden="false" customHeight="false" outlineLevel="0" collapsed="false">
      <c r="A828" s="43"/>
    </row>
    <row r="829" customFormat="false" ht="10.5" hidden="false" customHeight="false" outlineLevel="0" collapsed="false">
      <c r="A829" s="43"/>
    </row>
    <row r="830" customFormat="false" ht="10.5" hidden="false" customHeight="false" outlineLevel="0" collapsed="false">
      <c r="A830" s="43"/>
    </row>
    <row r="831" customFormat="false" ht="10.5" hidden="false" customHeight="false" outlineLevel="0" collapsed="false">
      <c r="A831" s="43"/>
    </row>
    <row r="832" customFormat="false" ht="10.5" hidden="false" customHeight="false" outlineLevel="0" collapsed="false">
      <c r="A832" s="43"/>
    </row>
    <row r="833" customFormat="false" ht="10.5" hidden="false" customHeight="false" outlineLevel="0" collapsed="false">
      <c r="A833" s="43"/>
    </row>
    <row r="834" customFormat="false" ht="10.5" hidden="false" customHeight="false" outlineLevel="0" collapsed="false">
      <c r="A834" s="43"/>
    </row>
    <row r="835" customFormat="false" ht="10.5" hidden="false" customHeight="false" outlineLevel="0" collapsed="false">
      <c r="A835" s="43"/>
    </row>
    <row r="836" customFormat="false" ht="10.5" hidden="false" customHeight="false" outlineLevel="0" collapsed="false">
      <c r="A836" s="43"/>
    </row>
    <row r="837" customFormat="false" ht="10.5" hidden="false" customHeight="false" outlineLevel="0" collapsed="false">
      <c r="A837" s="43"/>
    </row>
    <row r="838" customFormat="false" ht="10.5" hidden="false" customHeight="false" outlineLevel="0" collapsed="false">
      <c r="A838" s="43"/>
    </row>
    <row r="839" customFormat="false" ht="10.5" hidden="false" customHeight="false" outlineLevel="0" collapsed="false">
      <c r="A839" s="43"/>
    </row>
    <row r="840" customFormat="false" ht="10.5" hidden="false" customHeight="false" outlineLevel="0" collapsed="false">
      <c r="A840" s="43"/>
    </row>
    <row r="841" customFormat="false" ht="10.5" hidden="false" customHeight="false" outlineLevel="0" collapsed="false">
      <c r="A841" s="43"/>
    </row>
    <row r="842" customFormat="false" ht="10.5" hidden="false" customHeight="false" outlineLevel="0" collapsed="false">
      <c r="A842" s="43"/>
    </row>
    <row r="843" customFormat="false" ht="10.5" hidden="false" customHeight="false" outlineLevel="0" collapsed="false">
      <c r="A843" s="43"/>
    </row>
    <row r="844" customFormat="false" ht="10.5" hidden="false" customHeight="false" outlineLevel="0" collapsed="false">
      <c r="A844" s="43"/>
    </row>
    <row r="845" customFormat="false" ht="10.5" hidden="false" customHeight="false" outlineLevel="0" collapsed="false">
      <c r="A845" s="43"/>
    </row>
    <row r="846" customFormat="false" ht="10.5" hidden="false" customHeight="false" outlineLevel="0" collapsed="false">
      <c r="A846" s="43"/>
    </row>
    <row r="847" customFormat="false" ht="10.5" hidden="false" customHeight="false" outlineLevel="0" collapsed="false">
      <c r="A847" s="43"/>
    </row>
    <row r="848" customFormat="false" ht="10.5" hidden="false" customHeight="false" outlineLevel="0" collapsed="false">
      <c r="A848" s="43"/>
    </row>
    <row r="849" customFormat="false" ht="10.5" hidden="false" customHeight="false" outlineLevel="0" collapsed="false">
      <c r="A849" s="43"/>
    </row>
    <row r="850" customFormat="false" ht="10.5" hidden="false" customHeight="false" outlineLevel="0" collapsed="false">
      <c r="A850" s="43"/>
    </row>
    <row r="851" customFormat="false" ht="10.5" hidden="false" customHeight="false" outlineLevel="0" collapsed="false">
      <c r="A851" s="43"/>
    </row>
    <row r="852" customFormat="false" ht="10.5" hidden="false" customHeight="false" outlineLevel="0" collapsed="false">
      <c r="A852" s="43"/>
    </row>
    <row r="853" customFormat="false" ht="10.5" hidden="false" customHeight="false" outlineLevel="0" collapsed="false">
      <c r="A853" s="43"/>
    </row>
    <row r="854" customFormat="false" ht="10.5" hidden="false" customHeight="false" outlineLevel="0" collapsed="false">
      <c r="A854" s="43"/>
    </row>
    <row r="855" customFormat="false" ht="10.5" hidden="false" customHeight="false" outlineLevel="0" collapsed="false">
      <c r="A855" s="43"/>
    </row>
    <row r="856" customFormat="false" ht="10.5" hidden="false" customHeight="false" outlineLevel="0" collapsed="false">
      <c r="A856" s="43"/>
    </row>
    <row r="857" customFormat="false" ht="10.5" hidden="false" customHeight="false" outlineLevel="0" collapsed="false">
      <c r="A857" s="43"/>
    </row>
    <row r="858" customFormat="false" ht="10.5" hidden="false" customHeight="false" outlineLevel="0" collapsed="false">
      <c r="A858" s="43"/>
    </row>
    <row r="859" customFormat="false" ht="10.5" hidden="false" customHeight="false" outlineLevel="0" collapsed="false">
      <c r="A859" s="43"/>
    </row>
    <row r="860" customFormat="false" ht="10.5" hidden="false" customHeight="false" outlineLevel="0" collapsed="false">
      <c r="A860" s="43"/>
    </row>
    <row r="861" customFormat="false" ht="10.5" hidden="false" customHeight="false" outlineLevel="0" collapsed="false">
      <c r="A861" s="43"/>
    </row>
    <row r="862" customFormat="false" ht="10.5" hidden="false" customHeight="false" outlineLevel="0" collapsed="false">
      <c r="A862" s="43"/>
    </row>
    <row r="863" customFormat="false" ht="10.5" hidden="false" customHeight="false" outlineLevel="0" collapsed="false">
      <c r="A863" s="43"/>
    </row>
    <row r="864" customFormat="false" ht="10.5" hidden="false" customHeight="false" outlineLevel="0" collapsed="false">
      <c r="A864" s="43"/>
    </row>
    <row r="865" customFormat="false" ht="10.5" hidden="false" customHeight="false" outlineLevel="0" collapsed="false">
      <c r="A865" s="43"/>
    </row>
    <row r="866" customFormat="false" ht="10.5" hidden="false" customHeight="false" outlineLevel="0" collapsed="false">
      <c r="A866" s="43"/>
    </row>
    <row r="867" customFormat="false" ht="10.5" hidden="false" customHeight="false" outlineLevel="0" collapsed="false">
      <c r="A867" s="43"/>
    </row>
    <row r="868" customFormat="false" ht="10.5" hidden="false" customHeight="false" outlineLevel="0" collapsed="false">
      <c r="A868" s="43"/>
    </row>
    <row r="869" customFormat="false" ht="10.5" hidden="false" customHeight="false" outlineLevel="0" collapsed="false">
      <c r="A869" s="43"/>
    </row>
    <row r="870" customFormat="false" ht="10.5" hidden="false" customHeight="false" outlineLevel="0" collapsed="false">
      <c r="A870" s="43"/>
    </row>
    <row r="871" customFormat="false" ht="10.5" hidden="false" customHeight="false" outlineLevel="0" collapsed="false">
      <c r="A871" s="43"/>
    </row>
    <row r="872" customFormat="false" ht="10.5" hidden="false" customHeight="false" outlineLevel="0" collapsed="false">
      <c r="A872" s="43"/>
    </row>
    <row r="873" customFormat="false" ht="10.5" hidden="false" customHeight="false" outlineLevel="0" collapsed="false">
      <c r="A873" s="43"/>
    </row>
    <row r="874" customFormat="false" ht="10.5" hidden="false" customHeight="false" outlineLevel="0" collapsed="false">
      <c r="A874" s="43"/>
    </row>
    <row r="875" customFormat="false" ht="10.5" hidden="false" customHeight="false" outlineLevel="0" collapsed="false">
      <c r="A875" s="43"/>
    </row>
    <row r="876" customFormat="false" ht="10.5" hidden="false" customHeight="false" outlineLevel="0" collapsed="false">
      <c r="A876" s="43"/>
    </row>
    <row r="877" customFormat="false" ht="10.5" hidden="false" customHeight="false" outlineLevel="0" collapsed="false">
      <c r="A877" s="43"/>
    </row>
    <row r="878" customFormat="false" ht="10.5" hidden="false" customHeight="false" outlineLevel="0" collapsed="false">
      <c r="A878" s="43"/>
    </row>
    <row r="879" customFormat="false" ht="10.5" hidden="false" customHeight="false" outlineLevel="0" collapsed="false">
      <c r="A879" s="43"/>
    </row>
    <row r="880" customFormat="false" ht="10.5" hidden="false" customHeight="false" outlineLevel="0" collapsed="false">
      <c r="A880" s="43"/>
    </row>
    <row r="881" customFormat="false" ht="10.5" hidden="false" customHeight="false" outlineLevel="0" collapsed="false">
      <c r="A881" s="43"/>
    </row>
    <row r="882" customFormat="false" ht="10.5" hidden="false" customHeight="false" outlineLevel="0" collapsed="false">
      <c r="A882" s="43"/>
    </row>
    <row r="883" customFormat="false" ht="10.5" hidden="false" customHeight="false" outlineLevel="0" collapsed="false">
      <c r="A883" s="43"/>
    </row>
    <row r="884" customFormat="false" ht="10.5" hidden="false" customHeight="false" outlineLevel="0" collapsed="false">
      <c r="A884" s="43"/>
    </row>
    <row r="885" customFormat="false" ht="10.5" hidden="false" customHeight="false" outlineLevel="0" collapsed="false">
      <c r="A885" s="43"/>
    </row>
    <row r="886" customFormat="false" ht="10.5" hidden="false" customHeight="false" outlineLevel="0" collapsed="false">
      <c r="A886" s="43"/>
    </row>
    <row r="887" customFormat="false" ht="10.5" hidden="false" customHeight="false" outlineLevel="0" collapsed="false">
      <c r="A887" s="43"/>
    </row>
    <row r="888" customFormat="false" ht="10.5" hidden="false" customHeight="false" outlineLevel="0" collapsed="false">
      <c r="A888" s="43"/>
    </row>
    <row r="889" customFormat="false" ht="10.5" hidden="false" customHeight="false" outlineLevel="0" collapsed="false">
      <c r="A889" s="43"/>
    </row>
    <row r="890" customFormat="false" ht="10.5" hidden="false" customHeight="false" outlineLevel="0" collapsed="false">
      <c r="A890" s="43"/>
    </row>
    <row r="891" customFormat="false" ht="10.5" hidden="false" customHeight="false" outlineLevel="0" collapsed="false">
      <c r="A891" s="43"/>
    </row>
    <row r="892" customFormat="false" ht="10.5" hidden="false" customHeight="false" outlineLevel="0" collapsed="false">
      <c r="A892" s="43"/>
    </row>
    <row r="893" customFormat="false" ht="10.5" hidden="false" customHeight="false" outlineLevel="0" collapsed="false">
      <c r="A893" s="43"/>
    </row>
    <row r="894" customFormat="false" ht="10.5" hidden="false" customHeight="false" outlineLevel="0" collapsed="false">
      <c r="A894" s="43"/>
    </row>
    <row r="895" customFormat="false" ht="10.5" hidden="false" customHeight="false" outlineLevel="0" collapsed="false">
      <c r="A895" s="43"/>
    </row>
    <row r="896" customFormat="false" ht="10.5" hidden="false" customHeight="false" outlineLevel="0" collapsed="false">
      <c r="A896" s="43"/>
    </row>
    <row r="897" customFormat="false" ht="10.5" hidden="false" customHeight="false" outlineLevel="0" collapsed="false">
      <c r="A897" s="43"/>
    </row>
    <row r="898" customFormat="false" ht="10.5" hidden="false" customHeight="false" outlineLevel="0" collapsed="false">
      <c r="A898" s="43"/>
    </row>
    <row r="899" customFormat="false" ht="10.5" hidden="false" customHeight="false" outlineLevel="0" collapsed="false">
      <c r="A899" s="43"/>
    </row>
    <row r="900" customFormat="false" ht="10.5" hidden="false" customHeight="false" outlineLevel="0" collapsed="false">
      <c r="A900" s="43"/>
    </row>
    <row r="901" customFormat="false" ht="10.5" hidden="false" customHeight="false" outlineLevel="0" collapsed="false">
      <c r="A901" s="43"/>
    </row>
    <row r="902" customFormat="false" ht="10.5" hidden="false" customHeight="false" outlineLevel="0" collapsed="false">
      <c r="A902" s="43"/>
    </row>
    <row r="903" customFormat="false" ht="10.5" hidden="false" customHeight="false" outlineLevel="0" collapsed="false">
      <c r="A903" s="43"/>
    </row>
    <row r="904" customFormat="false" ht="10.5" hidden="false" customHeight="false" outlineLevel="0" collapsed="false">
      <c r="A904" s="43"/>
    </row>
    <row r="905" customFormat="false" ht="10.5" hidden="false" customHeight="false" outlineLevel="0" collapsed="false">
      <c r="A905" s="43"/>
    </row>
    <row r="906" customFormat="false" ht="10.5" hidden="false" customHeight="false" outlineLevel="0" collapsed="false">
      <c r="A906" s="43"/>
    </row>
    <row r="907" customFormat="false" ht="10.5" hidden="false" customHeight="false" outlineLevel="0" collapsed="false">
      <c r="A907" s="43"/>
    </row>
    <row r="908" customFormat="false" ht="10.5" hidden="false" customHeight="false" outlineLevel="0" collapsed="false">
      <c r="A908" s="43"/>
    </row>
    <row r="909" customFormat="false" ht="10.5" hidden="false" customHeight="false" outlineLevel="0" collapsed="false">
      <c r="A909" s="43"/>
    </row>
    <row r="910" customFormat="false" ht="10.5" hidden="false" customHeight="false" outlineLevel="0" collapsed="false">
      <c r="A910" s="43"/>
    </row>
    <row r="911" customFormat="false" ht="10.5" hidden="false" customHeight="false" outlineLevel="0" collapsed="false">
      <c r="A911" s="43"/>
    </row>
    <row r="912" customFormat="false" ht="10.5" hidden="false" customHeight="false" outlineLevel="0" collapsed="false">
      <c r="A912" s="43"/>
    </row>
    <row r="913" customFormat="false" ht="10.5" hidden="false" customHeight="false" outlineLevel="0" collapsed="false">
      <c r="A913" s="43"/>
    </row>
    <row r="914" customFormat="false" ht="10.5" hidden="false" customHeight="false" outlineLevel="0" collapsed="false">
      <c r="A914" s="43"/>
    </row>
    <row r="915" customFormat="false" ht="10.5" hidden="false" customHeight="false" outlineLevel="0" collapsed="false">
      <c r="A915" s="43"/>
    </row>
    <row r="916" customFormat="false" ht="10.5" hidden="false" customHeight="false" outlineLevel="0" collapsed="false">
      <c r="A916" s="43"/>
    </row>
    <row r="917" customFormat="false" ht="10.5" hidden="false" customHeight="false" outlineLevel="0" collapsed="false">
      <c r="A917" s="43"/>
    </row>
    <row r="918" customFormat="false" ht="10.5" hidden="false" customHeight="false" outlineLevel="0" collapsed="false">
      <c r="A918" s="43"/>
    </row>
    <row r="919" customFormat="false" ht="10.5" hidden="false" customHeight="false" outlineLevel="0" collapsed="false">
      <c r="A919" s="43"/>
    </row>
    <row r="920" customFormat="false" ht="10.5" hidden="false" customHeight="false" outlineLevel="0" collapsed="false">
      <c r="A920" s="43"/>
    </row>
    <row r="921" customFormat="false" ht="10.5" hidden="false" customHeight="false" outlineLevel="0" collapsed="false">
      <c r="A921" s="43"/>
    </row>
    <row r="922" customFormat="false" ht="10.5" hidden="false" customHeight="false" outlineLevel="0" collapsed="false">
      <c r="A922" s="43"/>
    </row>
    <row r="923" customFormat="false" ht="10.5" hidden="false" customHeight="false" outlineLevel="0" collapsed="false">
      <c r="A923" s="43"/>
    </row>
    <row r="924" customFormat="false" ht="10.5" hidden="false" customHeight="false" outlineLevel="0" collapsed="false">
      <c r="A924" s="43"/>
    </row>
    <row r="925" customFormat="false" ht="10.5" hidden="false" customHeight="false" outlineLevel="0" collapsed="false">
      <c r="A925" s="43"/>
    </row>
    <row r="926" customFormat="false" ht="10.5" hidden="false" customHeight="false" outlineLevel="0" collapsed="false">
      <c r="A926" s="43"/>
    </row>
    <row r="927" customFormat="false" ht="10.5" hidden="false" customHeight="false" outlineLevel="0" collapsed="false">
      <c r="A927" s="43"/>
    </row>
    <row r="928" customFormat="false" ht="10.5" hidden="false" customHeight="false" outlineLevel="0" collapsed="false">
      <c r="A928" s="43"/>
    </row>
    <row r="929" customFormat="false" ht="10.5" hidden="false" customHeight="false" outlineLevel="0" collapsed="false">
      <c r="A929" s="43"/>
    </row>
    <row r="930" customFormat="false" ht="10.5" hidden="false" customHeight="false" outlineLevel="0" collapsed="false">
      <c r="A930" s="43"/>
    </row>
    <row r="931" customFormat="false" ht="10.5" hidden="false" customHeight="false" outlineLevel="0" collapsed="false">
      <c r="A931" s="43"/>
    </row>
    <row r="932" customFormat="false" ht="10.5" hidden="false" customHeight="false" outlineLevel="0" collapsed="false">
      <c r="A932" s="43"/>
    </row>
    <row r="933" customFormat="false" ht="10.5" hidden="false" customHeight="false" outlineLevel="0" collapsed="false">
      <c r="A933" s="43"/>
    </row>
    <row r="934" customFormat="false" ht="10.5" hidden="false" customHeight="false" outlineLevel="0" collapsed="false">
      <c r="A934" s="43"/>
    </row>
    <row r="935" customFormat="false" ht="10.5" hidden="false" customHeight="false" outlineLevel="0" collapsed="false">
      <c r="A935" s="43"/>
    </row>
    <row r="936" customFormat="false" ht="10.5" hidden="false" customHeight="false" outlineLevel="0" collapsed="false">
      <c r="A936" s="43"/>
    </row>
    <row r="937" customFormat="false" ht="10.5" hidden="false" customHeight="false" outlineLevel="0" collapsed="false">
      <c r="A937" s="43"/>
    </row>
    <row r="938" customFormat="false" ht="10.5" hidden="false" customHeight="false" outlineLevel="0" collapsed="false">
      <c r="A938" s="43"/>
    </row>
    <row r="939" customFormat="false" ht="10.5" hidden="false" customHeight="false" outlineLevel="0" collapsed="false">
      <c r="A939" s="43"/>
    </row>
    <row r="940" customFormat="false" ht="10.5" hidden="false" customHeight="false" outlineLevel="0" collapsed="false">
      <c r="A940" s="43"/>
    </row>
    <row r="941" customFormat="false" ht="10.5" hidden="false" customHeight="false" outlineLevel="0" collapsed="false">
      <c r="A941" s="43"/>
    </row>
    <row r="942" customFormat="false" ht="10.5" hidden="false" customHeight="false" outlineLevel="0" collapsed="false">
      <c r="A942" s="43"/>
    </row>
    <row r="943" customFormat="false" ht="10.5" hidden="false" customHeight="false" outlineLevel="0" collapsed="false">
      <c r="A943" s="43"/>
    </row>
    <row r="944" customFormat="false" ht="10.5" hidden="false" customHeight="false" outlineLevel="0" collapsed="false">
      <c r="A944" s="43"/>
    </row>
    <row r="945" customFormat="false" ht="10.5" hidden="false" customHeight="false" outlineLevel="0" collapsed="false">
      <c r="A945" s="43"/>
    </row>
    <row r="946" customFormat="false" ht="10.5" hidden="false" customHeight="false" outlineLevel="0" collapsed="false">
      <c r="A946" s="43"/>
    </row>
    <row r="947" customFormat="false" ht="10.5" hidden="false" customHeight="false" outlineLevel="0" collapsed="false">
      <c r="A947" s="43"/>
    </row>
    <row r="948" customFormat="false" ht="10.5" hidden="false" customHeight="false" outlineLevel="0" collapsed="false">
      <c r="A948" s="43"/>
    </row>
    <row r="949" customFormat="false" ht="10.5" hidden="false" customHeight="false" outlineLevel="0" collapsed="false">
      <c r="A949" s="43"/>
    </row>
    <row r="950" customFormat="false" ht="10.5" hidden="false" customHeight="false" outlineLevel="0" collapsed="false">
      <c r="A950" s="43"/>
    </row>
    <row r="951" customFormat="false" ht="10.5" hidden="false" customHeight="false" outlineLevel="0" collapsed="false">
      <c r="A951" s="43"/>
    </row>
    <row r="952" customFormat="false" ht="10.5" hidden="false" customHeight="false" outlineLevel="0" collapsed="false">
      <c r="A952" s="43"/>
    </row>
    <row r="953" customFormat="false" ht="10.5" hidden="false" customHeight="false" outlineLevel="0" collapsed="false">
      <c r="A953" s="43"/>
    </row>
    <row r="954" customFormat="false" ht="10.5" hidden="false" customHeight="false" outlineLevel="0" collapsed="false">
      <c r="A954" s="43"/>
    </row>
    <row r="955" customFormat="false" ht="10.5" hidden="false" customHeight="false" outlineLevel="0" collapsed="false">
      <c r="A955" s="43"/>
    </row>
    <row r="956" customFormat="false" ht="10.5" hidden="false" customHeight="false" outlineLevel="0" collapsed="false">
      <c r="A956" s="43"/>
    </row>
    <row r="957" customFormat="false" ht="10.5" hidden="false" customHeight="false" outlineLevel="0" collapsed="false">
      <c r="A957" s="43"/>
    </row>
    <row r="958" customFormat="false" ht="10.5" hidden="false" customHeight="false" outlineLevel="0" collapsed="false">
      <c r="A958" s="43"/>
    </row>
    <row r="959" customFormat="false" ht="10.5" hidden="false" customHeight="false" outlineLevel="0" collapsed="false">
      <c r="A959" s="43"/>
    </row>
    <row r="960" customFormat="false" ht="10.5" hidden="false" customHeight="false" outlineLevel="0" collapsed="false">
      <c r="A960" s="43"/>
    </row>
    <row r="961" customFormat="false" ht="10.5" hidden="false" customHeight="false" outlineLevel="0" collapsed="false">
      <c r="A961" s="43"/>
    </row>
    <row r="962" customFormat="false" ht="10.5" hidden="false" customHeight="false" outlineLevel="0" collapsed="false">
      <c r="A962" s="43"/>
    </row>
    <row r="963" customFormat="false" ht="10.5" hidden="false" customHeight="false" outlineLevel="0" collapsed="false">
      <c r="A963" s="43"/>
    </row>
    <row r="964" customFormat="false" ht="10.5" hidden="false" customHeight="false" outlineLevel="0" collapsed="false">
      <c r="A964" s="43"/>
    </row>
    <row r="965" customFormat="false" ht="10.5" hidden="false" customHeight="false" outlineLevel="0" collapsed="false">
      <c r="A965" s="43"/>
    </row>
    <row r="966" customFormat="false" ht="10.5" hidden="false" customHeight="false" outlineLevel="0" collapsed="false">
      <c r="A966" s="43"/>
    </row>
    <row r="967" customFormat="false" ht="10.5" hidden="false" customHeight="false" outlineLevel="0" collapsed="false">
      <c r="A967" s="43"/>
    </row>
    <row r="968" customFormat="false" ht="10.5" hidden="false" customHeight="false" outlineLevel="0" collapsed="false">
      <c r="A968" s="43"/>
    </row>
    <row r="969" customFormat="false" ht="10.5" hidden="false" customHeight="false" outlineLevel="0" collapsed="false">
      <c r="A969" s="43"/>
    </row>
    <row r="970" customFormat="false" ht="10.5" hidden="false" customHeight="false" outlineLevel="0" collapsed="false">
      <c r="A970" s="43"/>
    </row>
    <row r="971" customFormat="false" ht="10.5" hidden="false" customHeight="false" outlineLevel="0" collapsed="false">
      <c r="A971" s="43"/>
    </row>
    <row r="972" customFormat="false" ht="10.5" hidden="false" customHeight="false" outlineLevel="0" collapsed="false">
      <c r="A972" s="43"/>
    </row>
    <row r="973" customFormat="false" ht="10.5" hidden="false" customHeight="false" outlineLevel="0" collapsed="false">
      <c r="A973" s="43"/>
    </row>
    <row r="974" customFormat="false" ht="10.5" hidden="false" customHeight="false" outlineLevel="0" collapsed="false">
      <c r="A974" s="43"/>
    </row>
    <row r="975" customFormat="false" ht="10.5" hidden="false" customHeight="false" outlineLevel="0" collapsed="false">
      <c r="A975" s="43"/>
    </row>
    <row r="976" customFormat="false" ht="10.5" hidden="false" customHeight="false" outlineLevel="0" collapsed="false">
      <c r="A976" s="43"/>
    </row>
    <row r="977" customFormat="false" ht="10.5" hidden="false" customHeight="false" outlineLevel="0" collapsed="false">
      <c r="A977" s="43"/>
    </row>
    <row r="978" customFormat="false" ht="10.5" hidden="false" customHeight="false" outlineLevel="0" collapsed="false">
      <c r="A978" s="43"/>
    </row>
    <row r="979" customFormat="false" ht="10.5" hidden="false" customHeight="false" outlineLevel="0" collapsed="false">
      <c r="A979" s="43"/>
    </row>
    <row r="980" customFormat="false" ht="10.5" hidden="false" customHeight="false" outlineLevel="0" collapsed="false">
      <c r="A980" s="43"/>
    </row>
    <row r="981" customFormat="false" ht="10.5" hidden="false" customHeight="false" outlineLevel="0" collapsed="false">
      <c r="A981" s="43"/>
    </row>
    <row r="982" customFormat="false" ht="10.5" hidden="false" customHeight="false" outlineLevel="0" collapsed="false">
      <c r="A982" s="43"/>
    </row>
    <row r="983" customFormat="false" ht="10.5" hidden="false" customHeight="false" outlineLevel="0" collapsed="false">
      <c r="A983" s="43"/>
    </row>
    <row r="984" customFormat="false" ht="10.5" hidden="false" customHeight="false" outlineLevel="0" collapsed="false">
      <c r="A984" s="43"/>
    </row>
    <row r="985" customFormat="false" ht="10.5" hidden="false" customHeight="false" outlineLevel="0" collapsed="false">
      <c r="A985" s="43"/>
    </row>
    <row r="986" customFormat="false" ht="10.5" hidden="false" customHeight="false" outlineLevel="0" collapsed="false">
      <c r="A986" s="43"/>
    </row>
    <row r="987" customFormat="false" ht="10.5" hidden="false" customHeight="false" outlineLevel="0" collapsed="false">
      <c r="A987" s="43"/>
    </row>
    <row r="988" customFormat="false" ht="10.5" hidden="false" customHeight="false" outlineLevel="0" collapsed="false">
      <c r="A988" s="43"/>
    </row>
    <row r="989" customFormat="false" ht="10.5" hidden="false" customHeight="false" outlineLevel="0" collapsed="false">
      <c r="A989" s="43"/>
    </row>
    <row r="990" customFormat="false" ht="10.5" hidden="false" customHeight="false" outlineLevel="0" collapsed="false">
      <c r="A990" s="43"/>
    </row>
    <row r="991" customFormat="false" ht="10.5" hidden="false" customHeight="false" outlineLevel="0" collapsed="false">
      <c r="A991" s="43"/>
    </row>
    <row r="992" customFormat="false" ht="10.5" hidden="false" customHeight="false" outlineLevel="0" collapsed="false">
      <c r="A992" s="43"/>
    </row>
    <row r="993" customFormat="false" ht="10.5" hidden="false" customHeight="false" outlineLevel="0" collapsed="false">
      <c r="A993" s="43"/>
    </row>
    <row r="994" customFormat="false" ht="10.5" hidden="false" customHeight="false" outlineLevel="0" collapsed="false">
      <c r="A994" s="43"/>
    </row>
    <row r="995" customFormat="false" ht="10.5" hidden="false" customHeight="false" outlineLevel="0" collapsed="false">
      <c r="A995" s="43"/>
    </row>
    <row r="996" customFormat="false" ht="10.5" hidden="false" customHeight="false" outlineLevel="0" collapsed="false">
      <c r="A996" s="43"/>
    </row>
    <row r="997" customFormat="false" ht="10.5" hidden="false" customHeight="false" outlineLevel="0" collapsed="false">
      <c r="A997" s="43"/>
    </row>
    <row r="998" customFormat="false" ht="10.5" hidden="false" customHeight="false" outlineLevel="0" collapsed="false">
      <c r="A998" s="43"/>
    </row>
    <row r="999" customFormat="false" ht="10.5" hidden="false" customHeight="false" outlineLevel="0" collapsed="false">
      <c r="A999" s="43"/>
    </row>
    <row r="1000" customFormat="false" ht="10.5" hidden="false" customHeight="false" outlineLevel="0" collapsed="false">
      <c r="A1000" s="43"/>
    </row>
    <row r="1001" customFormat="false" ht="10.5" hidden="false" customHeight="false" outlineLevel="0" collapsed="false">
      <c r="A1001" s="43"/>
    </row>
    <row r="1002" customFormat="false" ht="10.5" hidden="false" customHeight="false" outlineLevel="0" collapsed="false">
      <c r="A1002" s="43"/>
    </row>
    <row r="1003" customFormat="false" ht="10.5" hidden="false" customHeight="false" outlineLevel="0" collapsed="false">
      <c r="A1003" s="43"/>
    </row>
    <row r="1004" customFormat="false" ht="10.5" hidden="false" customHeight="false" outlineLevel="0" collapsed="false">
      <c r="A1004" s="43"/>
    </row>
    <row r="1005" customFormat="false" ht="10.5" hidden="false" customHeight="false" outlineLevel="0" collapsed="false">
      <c r="A1005" s="43"/>
    </row>
    <row r="1006" customFormat="false" ht="10.5" hidden="false" customHeight="false" outlineLevel="0" collapsed="false">
      <c r="A1006" s="43"/>
    </row>
    <row r="1007" customFormat="false" ht="10.5" hidden="false" customHeight="false" outlineLevel="0" collapsed="false">
      <c r="A1007" s="43"/>
    </row>
    <row r="1008" customFormat="false" ht="10.5" hidden="false" customHeight="false" outlineLevel="0" collapsed="false">
      <c r="A1008" s="43"/>
    </row>
    <row r="1009" customFormat="false" ht="10.5" hidden="false" customHeight="false" outlineLevel="0" collapsed="false">
      <c r="A1009" s="43"/>
    </row>
    <row r="1010" customFormat="false" ht="10.5" hidden="false" customHeight="false" outlineLevel="0" collapsed="false">
      <c r="A1010" s="43"/>
    </row>
    <row r="1011" customFormat="false" ht="10.5" hidden="false" customHeight="false" outlineLevel="0" collapsed="false">
      <c r="A1011" s="43"/>
    </row>
    <row r="1012" customFormat="false" ht="10.5" hidden="false" customHeight="false" outlineLevel="0" collapsed="false">
      <c r="A1012" s="43"/>
    </row>
    <row r="1013" customFormat="false" ht="10.5" hidden="false" customHeight="false" outlineLevel="0" collapsed="false">
      <c r="A1013" s="43"/>
    </row>
    <row r="1014" customFormat="false" ht="10.5" hidden="false" customHeight="false" outlineLevel="0" collapsed="false">
      <c r="A1014" s="43"/>
    </row>
    <row r="1015" customFormat="false" ht="10.5" hidden="false" customHeight="false" outlineLevel="0" collapsed="false">
      <c r="A1015" s="43"/>
    </row>
    <row r="1016" customFormat="false" ht="10.5" hidden="false" customHeight="false" outlineLevel="0" collapsed="false">
      <c r="A1016" s="43"/>
    </row>
    <row r="1017" customFormat="false" ht="10.5" hidden="false" customHeight="false" outlineLevel="0" collapsed="false">
      <c r="A1017" s="43"/>
    </row>
    <row r="1018" customFormat="false" ht="10.5" hidden="false" customHeight="false" outlineLevel="0" collapsed="false">
      <c r="A1018" s="43"/>
    </row>
    <row r="1019" customFormat="false" ht="10.5" hidden="false" customHeight="false" outlineLevel="0" collapsed="false">
      <c r="A1019" s="43"/>
    </row>
    <row r="1020" customFormat="false" ht="10.5" hidden="false" customHeight="false" outlineLevel="0" collapsed="false">
      <c r="A1020" s="43"/>
    </row>
    <row r="1021" customFormat="false" ht="10.5" hidden="false" customHeight="false" outlineLevel="0" collapsed="false">
      <c r="A1021" s="43"/>
    </row>
    <row r="1022" customFormat="false" ht="10.5" hidden="false" customHeight="false" outlineLevel="0" collapsed="false">
      <c r="A1022" s="43"/>
    </row>
    <row r="1023" customFormat="false" ht="10.5" hidden="false" customHeight="false" outlineLevel="0" collapsed="false">
      <c r="A1023" s="43"/>
    </row>
    <row r="1024" customFormat="false" ht="10.5" hidden="false" customHeight="false" outlineLevel="0" collapsed="false">
      <c r="A1024" s="43"/>
    </row>
    <row r="1025" customFormat="false" ht="10.5" hidden="false" customHeight="false" outlineLevel="0" collapsed="false">
      <c r="A1025" s="43"/>
    </row>
    <row r="1026" customFormat="false" ht="10.5" hidden="false" customHeight="false" outlineLevel="0" collapsed="false">
      <c r="A1026" s="43"/>
    </row>
    <row r="1027" customFormat="false" ht="10.5" hidden="false" customHeight="false" outlineLevel="0" collapsed="false">
      <c r="A1027" s="43"/>
    </row>
    <row r="1028" customFormat="false" ht="10.5" hidden="false" customHeight="false" outlineLevel="0" collapsed="false">
      <c r="A1028" s="43"/>
    </row>
    <row r="1029" customFormat="false" ht="10.5" hidden="false" customHeight="false" outlineLevel="0" collapsed="false">
      <c r="A1029" s="43"/>
    </row>
    <row r="1030" customFormat="false" ht="10.5" hidden="false" customHeight="false" outlineLevel="0" collapsed="false">
      <c r="A1030" s="43"/>
    </row>
    <row r="1031" customFormat="false" ht="10.5" hidden="false" customHeight="false" outlineLevel="0" collapsed="false">
      <c r="A1031" s="43"/>
    </row>
    <row r="1032" customFormat="false" ht="10.5" hidden="false" customHeight="false" outlineLevel="0" collapsed="false">
      <c r="A1032" s="43"/>
    </row>
    <row r="1033" customFormat="false" ht="10.5" hidden="false" customHeight="false" outlineLevel="0" collapsed="false">
      <c r="A1033" s="43"/>
    </row>
    <row r="1034" customFormat="false" ht="10.5" hidden="false" customHeight="false" outlineLevel="0" collapsed="false">
      <c r="A1034" s="43"/>
    </row>
    <row r="1035" customFormat="false" ht="10.5" hidden="false" customHeight="false" outlineLevel="0" collapsed="false">
      <c r="A1035" s="43"/>
    </row>
    <row r="1036" customFormat="false" ht="10.5" hidden="false" customHeight="false" outlineLevel="0" collapsed="false">
      <c r="A1036" s="43"/>
    </row>
    <row r="1037" customFormat="false" ht="10.5" hidden="false" customHeight="false" outlineLevel="0" collapsed="false">
      <c r="A1037" s="43"/>
    </row>
    <row r="1038" customFormat="false" ht="10.5" hidden="false" customHeight="false" outlineLevel="0" collapsed="false">
      <c r="A1038" s="43"/>
    </row>
    <row r="1039" customFormat="false" ht="10.5" hidden="false" customHeight="false" outlineLevel="0" collapsed="false">
      <c r="A1039" s="43"/>
    </row>
    <row r="1040" customFormat="false" ht="10.5" hidden="false" customHeight="false" outlineLevel="0" collapsed="false">
      <c r="A1040" s="43"/>
    </row>
    <row r="1041" customFormat="false" ht="10.5" hidden="false" customHeight="false" outlineLevel="0" collapsed="false">
      <c r="A1041" s="43"/>
    </row>
    <row r="1042" customFormat="false" ht="10.5" hidden="false" customHeight="false" outlineLevel="0" collapsed="false">
      <c r="A1042" s="43"/>
    </row>
    <row r="1043" customFormat="false" ht="10.5" hidden="false" customHeight="false" outlineLevel="0" collapsed="false">
      <c r="A1043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9" activeCellId="0" sqref="C9"/>
    </sheetView>
  </sheetViews>
  <sheetFormatPr defaultColWidth="12.1640625" defaultRowHeight="12.8" zeroHeight="false" outlineLevelRow="0" outlineLevelCol="0"/>
  <cols>
    <col collapsed="false" customWidth="true" hidden="false" outlineLevel="0" max="2" min="2" style="0" width="14.44"/>
  </cols>
  <sheetData>
    <row r="1" s="1" customFormat="true" ht="101.25" hidden="false" customHeight="true" outlineLevel="0" collapsed="false">
      <c r="B1" s="3"/>
      <c r="C1" s="3" t="s">
        <v>598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20.65" hidden="false" customHeight="false" outlineLevel="0" collapsed="false">
      <c r="A2" s="10" t="s">
        <v>14</v>
      </c>
      <c r="B2" s="12" t="s">
        <v>47</v>
      </c>
      <c r="C2" s="12" t="s">
        <v>37</v>
      </c>
    </row>
    <row r="3" customFormat="false" ht="12.8" hidden="false" customHeight="false" outlineLevel="0" collapsed="false">
      <c r="A3" s="0" t="s">
        <v>57</v>
      </c>
      <c r="B3" s="0" t="s">
        <v>183</v>
      </c>
      <c r="C3" s="0" t="n">
        <v>82677.64</v>
      </c>
    </row>
    <row r="4" customFormat="false" ht="12.8" hidden="false" customHeight="false" outlineLevel="0" collapsed="false">
      <c r="A4" s="0" t="s">
        <v>57</v>
      </c>
      <c r="B4" s="0" t="s">
        <v>72</v>
      </c>
      <c r="C4" s="0" t="n">
        <v>131057.82</v>
      </c>
    </row>
    <row r="5" customFormat="false" ht="12.8" hidden="false" customHeight="false" outlineLevel="0" collapsed="false">
      <c r="A5" s="0" t="s">
        <v>78</v>
      </c>
      <c r="B5" s="0" t="s">
        <v>183</v>
      </c>
      <c r="C5" s="0" t="n">
        <v>0</v>
      </c>
    </row>
    <row r="6" customFormat="false" ht="12.8" hidden="false" customHeight="false" outlineLevel="0" collapsed="false">
      <c r="A6" s="0" t="s">
        <v>78</v>
      </c>
      <c r="B6" s="0" t="s">
        <v>72</v>
      </c>
      <c r="C6" s="0" t="n">
        <v>19402.56</v>
      </c>
    </row>
    <row r="7" customFormat="false" ht="12.8" hidden="false" customHeight="false" outlineLevel="0" collapsed="false">
      <c r="A7" s="0" t="s">
        <v>239</v>
      </c>
      <c r="B7" s="0" t="s">
        <v>183</v>
      </c>
      <c r="C7" s="0" t="n">
        <v>0</v>
      </c>
    </row>
    <row r="8" customFormat="false" ht="12.8" hidden="false" customHeight="false" outlineLevel="0" collapsed="false">
      <c r="A8" s="0" t="s">
        <v>239</v>
      </c>
      <c r="B8" s="0" t="s">
        <v>72</v>
      </c>
      <c r="C8" s="0" t="n">
        <v>7508.12</v>
      </c>
    </row>
    <row r="9" customFormat="false" ht="12.8" hidden="false" customHeight="false" outlineLevel="0" collapsed="false">
      <c r="A9" s="0" t="s">
        <v>86</v>
      </c>
      <c r="B9" s="0" t="s">
        <v>183</v>
      </c>
      <c r="C9" s="0" t="n">
        <v>22528.12</v>
      </c>
    </row>
    <row r="10" customFormat="false" ht="12.8" hidden="false" customHeight="false" outlineLevel="0" collapsed="false">
      <c r="A10" s="0" t="s">
        <v>86</v>
      </c>
      <c r="B10" s="0" t="s">
        <v>72</v>
      </c>
      <c r="C10" s="0" t="n">
        <v>238597.28</v>
      </c>
    </row>
    <row r="11" customFormat="false" ht="12.8" hidden="false" customHeight="false" outlineLevel="0" collapsed="false">
      <c r="A11" s="0" t="s">
        <v>51</v>
      </c>
      <c r="B11" s="0" t="s">
        <v>183</v>
      </c>
      <c r="C11" s="0" t="n">
        <v>0</v>
      </c>
    </row>
    <row r="12" customFormat="false" ht="12.8" hidden="false" customHeight="false" outlineLevel="0" collapsed="false">
      <c r="A12" s="0" t="s">
        <v>51</v>
      </c>
      <c r="B12" s="0" t="s">
        <v>72</v>
      </c>
      <c r="C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4" activeCellId="0" sqref="C14"/>
    </sheetView>
  </sheetViews>
  <sheetFormatPr defaultColWidth="12.1640625" defaultRowHeight="12.8" zeroHeight="false" outlineLevelRow="0" outlineLevelCol="0"/>
  <cols>
    <col collapsed="false" customWidth="true" hidden="false" outlineLevel="0" max="2" min="2" style="0" width="14.44"/>
  </cols>
  <sheetData>
    <row r="1" s="1" customFormat="true" ht="101.25" hidden="false" customHeight="true" outlineLevel="0" collapsed="false">
      <c r="B1" s="3"/>
      <c r="C1" s="3" t="s">
        <v>599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30.4" hidden="false" customHeight="false" outlineLevel="0" collapsed="false">
      <c r="A2" s="9" t="s">
        <v>20</v>
      </c>
      <c r="B2" s="12" t="s">
        <v>600</v>
      </c>
    </row>
    <row r="3" customFormat="false" ht="12.8" hidden="false" customHeight="false" outlineLevel="0" collapsed="false">
      <c r="A3" s="0" t="s">
        <v>197</v>
      </c>
      <c r="B3" s="0" t="n">
        <v>25</v>
      </c>
    </row>
    <row r="4" customFormat="false" ht="12.8" hidden="false" customHeight="false" outlineLevel="0" collapsed="false">
      <c r="A4" s="0" t="s">
        <v>62</v>
      </c>
      <c r="B4" s="0" t="n">
        <v>12</v>
      </c>
    </row>
    <row r="5" customFormat="false" ht="12.8" hidden="false" customHeight="false" outlineLevel="0" collapsed="false">
      <c r="A5" s="0" t="s">
        <v>64</v>
      </c>
      <c r="B5" s="0" t="n">
        <v>16</v>
      </c>
    </row>
    <row r="6" customFormat="false" ht="12.8" hidden="false" customHeight="false" outlineLevel="0" collapsed="false">
      <c r="A6" s="0" t="s">
        <v>152</v>
      </c>
      <c r="B6" s="0" t="n">
        <v>5</v>
      </c>
    </row>
    <row r="7" customFormat="false" ht="12.8" hidden="false" customHeight="false" outlineLevel="0" collapsed="false">
      <c r="A7" s="0" t="s">
        <v>51</v>
      </c>
      <c r="B7" s="0" t="n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8" activeCellId="0" sqref="E18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44"/>
    <col collapsed="false" customWidth="true" hidden="false" outlineLevel="0" max="3" min="3" style="0" width="20.04"/>
  </cols>
  <sheetData>
    <row r="1" s="1" customFormat="true" ht="101.25" hidden="false" customHeight="true" outlineLevel="0" collapsed="false">
      <c r="B1" s="3"/>
      <c r="C1" s="3" t="s">
        <v>601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30.55" hidden="false" customHeight="false" outlineLevel="0" collapsed="false">
      <c r="A2" s="9" t="s">
        <v>6</v>
      </c>
      <c r="B2" s="12" t="s">
        <v>37</v>
      </c>
      <c r="C2" s="12" t="s">
        <v>602</v>
      </c>
    </row>
    <row r="3" customFormat="false" ht="12.8" hidden="false" customHeight="false" outlineLevel="0" collapsed="false">
      <c r="A3" s="0" t="s">
        <v>603</v>
      </c>
      <c r="B3" s="0" t="n">
        <v>75857.04</v>
      </c>
      <c r="C3" s="0" t="n">
        <v>12</v>
      </c>
    </row>
    <row r="4" customFormat="false" ht="12.8" hidden="false" customHeight="false" outlineLevel="0" collapsed="false">
      <c r="A4" s="0" t="s">
        <v>604</v>
      </c>
      <c r="B4" s="0" t="n">
        <v>38834.24</v>
      </c>
      <c r="C4" s="0" t="n">
        <v>11</v>
      </c>
    </row>
    <row r="5" customFormat="false" ht="12.8" hidden="false" customHeight="false" outlineLevel="0" collapsed="false">
      <c r="A5" s="0" t="s">
        <v>605</v>
      </c>
      <c r="B5" s="0" t="n">
        <v>67948</v>
      </c>
      <c r="C5" s="0" t="n">
        <v>6</v>
      </c>
    </row>
    <row r="6" customFormat="false" ht="12.8" hidden="false" customHeight="false" outlineLevel="0" collapsed="false">
      <c r="A6" s="0" t="s">
        <v>606</v>
      </c>
      <c r="B6" s="0" t="n">
        <v>44681.84</v>
      </c>
      <c r="C6" s="0" t="n">
        <v>2</v>
      </c>
    </row>
    <row r="7" customFormat="false" ht="12.8" hidden="false" customHeight="false" outlineLevel="0" collapsed="false">
      <c r="A7" s="0" t="s">
        <v>607</v>
      </c>
      <c r="B7" s="0" t="n">
        <v>32086.64</v>
      </c>
      <c r="C7" s="0" t="n">
        <v>8</v>
      </c>
    </row>
    <row r="8" customFormat="false" ht="12.8" hidden="false" customHeight="false" outlineLevel="0" collapsed="false">
      <c r="A8" s="0" t="s">
        <v>608</v>
      </c>
      <c r="B8" s="0" t="n">
        <v>32940.68</v>
      </c>
      <c r="C8" s="0" t="n">
        <v>12</v>
      </c>
    </row>
    <row r="9" customFormat="false" ht="12.8" hidden="false" customHeight="false" outlineLevel="0" collapsed="false">
      <c r="A9" s="0" t="s">
        <v>51</v>
      </c>
      <c r="B9" s="0" t="n">
        <v>209423.1</v>
      </c>
      <c r="C9" s="0" t="n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8" activeCellId="0" sqref="D8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44"/>
    <col collapsed="false" customWidth="true" hidden="false" outlineLevel="0" max="3" min="3" style="0" width="16.3"/>
  </cols>
  <sheetData>
    <row r="1" s="1" customFormat="true" ht="101.25" hidden="false" customHeight="true" outlineLevel="0" collapsed="false">
      <c r="B1" s="3"/>
      <c r="C1" s="3" t="s">
        <v>609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2.8" hidden="false" customHeight="false" outlineLevel="0" collapsed="false">
      <c r="A2" s="9" t="s">
        <v>2</v>
      </c>
      <c r="B2" s="12" t="s">
        <v>37</v>
      </c>
    </row>
    <row r="3" customFormat="false" ht="12.8" hidden="false" customHeight="false" outlineLevel="0" collapsed="false">
      <c r="A3" s="0" t="s">
        <v>124</v>
      </c>
      <c r="B3" s="0" t="n">
        <v>7850</v>
      </c>
    </row>
    <row r="4" customFormat="false" ht="12.8" hidden="false" customHeight="false" outlineLevel="0" collapsed="false">
      <c r="A4" s="0" t="s">
        <v>59</v>
      </c>
      <c r="B4" s="0" t="n">
        <v>179235.18</v>
      </c>
    </row>
    <row r="5" customFormat="false" ht="12.8" hidden="false" customHeight="false" outlineLevel="0" collapsed="false">
      <c r="A5" s="0" t="s">
        <v>258</v>
      </c>
      <c r="B5" s="0" t="n">
        <v>9323</v>
      </c>
    </row>
    <row r="6" customFormat="false" ht="12.8" hidden="false" customHeight="false" outlineLevel="0" collapsed="false">
      <c r="A6" s="0" t="s">
        <v>285</v>
      </c>
      <c r="B6" s="0" t="n">
        <v>17327.28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6" activeCellId="0" sqref="E16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44"/>
    <col collapsed="false" customWidth="true" hidden="false" outlineLevel="0" max="3" min="3" style="0" width="22.86"/>
  </cols>
  <sheetData>
    <row r="1" s="1" customFormat="true" ht="101.25" hidden="false" customHeight="true" outlineLevel="0" collapsed="false">
      <c r="B1" s="3"/>
      <c r="C1" s="3" t="s">
        <v>610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30.4" hidden="false" customHeight="false" outlineLevel="0" collapsed="false">
      <c r="A2" s="12" t="s">
        <v>50</v>
      </c>
      <c r="B2" s="12" t="s">
        <v>37</v>
      </c>
      <c r="C2" s="12" t="s">
        <v>602</v>
      </c>
      <c r="D2" s="12" t="s">
        <v>611</v>
      </c>
    </row>
    <row r="3" customFormat="false" ht="12.8" hidden="false" customHeight="false" outlineLevel="0" collapsed="false">
      <c r="A3" s="0" t="s">
        <v>93</v>
      </c>
      <c r="B3" s="0" t="n">
        <v>44998.96</v>
      </c>
      <c r="C3" s="0" t="n">
        <v>8</v>
      </c>
      <c r="D3" s="0" t="n">
        <v>20</v>
      </c>
    </row>
    <row r="4" customFormat="false" ht="12.8" hidden="false" customHeight="false" outlineLevel="0" collapsed="false">
      <c r="A4" s="0" t="s">
        <v>335</v>
      </c>
      <c r="B4" s="0" t="n">
        <v>18030.08</v>
      </c>
      <c r="C4" s="0" t="n">
        <v>7</v>
      </c>
      <c r="D4" s="0" t="n">
        <v>19</v>
      </c>
    </row>
    <row r="5" customFormat="false" ht="12.8" hidden="false" customHeight="false" outlineLevel="0" collapsed="false">
      <c r="A5" s="0" t="s">
        <v>612</v>
      </c>
      <c r="B5" s="0" t="n">
        <v>64050.32</v>
      </c>
      <c r="C5" s="0" t="n">
        <v>15</v>
      </c>
      <c r="D5" s="0" t="n">
        <v>22</v>
      </c>
    </row>
    <row r="6" customFormat="false" ht="12.8" hidden="false" customHeight="false" outlineLevel="0" collapsed="false">
      <c r="A6" s="0" t="s">
        <v>154</v>
      </c>
      <c r="B6" s="0" t="n">
        <v>81233.68</v>
      </c>
      <c r="C6" s="0" t="n">
        <v>18</v>
      </c>
      <c r="D6" s="0" t="n">
        <v>40</v>
      </c>
    </row>
    <row r="7" customFormat="false" ht="12.8" hidden="false" customHeight="false" outlineLevel="0" collapsed="false">
      <c r="A7" s="0" t="s">
        <v>51</v>
      </c>
      <c r="B7" s="0" t="n">
        <v>52812.36</v>
      </c>
      <c r="C7" s="0" t="n">
        <v>59</v>
      </c>
      <c r="D7" s="0" t="n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44"/>
    <col collapsed="false" customWidth="true" hidden="false" outlineLevel="0" max="3" min="3" style="0" width="22.86"/>
  </cols>
  <sheetData>
    <row r="1" s="1" customFormat="true" ht="101.25" hidden="false" customHeight="true" outlineLevel="0" collapsed="false">
      <c r="B1" s="3"/>
      <c r="C1" s="3" t="s">
        <v>613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2.8" hidden="false" customHeight="false" outlineLevel="0" collapsed="false">
      <c r="A2" s="12" t="s">
        <v>44</v>
      </c>
      <c r="B2" s="12" t="s">
        <v>37</v>
      </c>
    </row>
    <row r="3" customFormat="false" ht="12.8" hidden="false" customHeight="false" outlineLevel="0" collapsed="false">
      <c r="A3" s="0" t="s">
        <v>614</v>
      </c>
      <c r="B3" s="0" t="n">
        <v>34119.88</v>
      </c>
    </row>
    <row r="4" customFormat="false" ht="12.8" hidden="false" customHeight="false" outlineLevel="0" collapsed="false">
      <c r="A4" s="0" t="s">
        <v>615</v>
      </c>
      <c r="B4" s="0" t="n">
        <v>180059.24</v>
      </c>
    </row>
    <row r="5" customFormat="false" ht="12.8" hidden="false" customHeight="false" outlineLevel="0" collapsed="false">
      <c r="A5" s="0" t="s">
        <v>616</v>
      </c>
      <c r="B5" s="0" t="n">
        <v>20146.76</v>
      </c>
    </row>
    <row r="6" customFormat="false" ht="12.8" hidden="false" customHeight="false" outlineLevel="0" collapsed="false">
      <c r="A6" s="0" t="s">
        <v>617</v>
      </c>
      <c r="B6" s="0" t="n">
        <v>267445.66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8" activeCellId="0" sqref="C8"/>
    </sheetView>
  </sheetViews>
  <sheetFormatPr defaultColWidth="12.1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44"/>
    <col collapsed="false" customWidth="true" hidden="false" outlineLevel="0" max="3" min="3" style="0" width="22.86"/>
  </cols>
  <sheetData>
    <row r="1" s="1" customFormat="true" ht="101.25" hidden="false" customHeight="true" outlineLevel="0" collapsed="false">
      <c r="B1" s="3"/>
      <c r="C1" s="3" t="s">
        <v>618</v>
      </c>
      <c r="F1" s="3"/>
      <c r="AA1" s="2"/>
      <c r="AB1" s="2"/>
      <c r="AC1" s="2"/>
      <c r="AD1" s="2"/>
      <c r="AE1" s="2"/>
      <c r="AF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2.8" hidden="false" customHeight="false" outlineLevel="0" collapsed="false">
      <c r="A2" s="12" t="s">
        <v>619</v>
      </c>
      <c r="B2" s="12" t="s">
        <v>620</v>
      </c>
    </row>
    <row r="3" customFormat="false" ht="12.8" hidden="false" customHeight="false" outlineLevel="0" collapsed="false">
      <c r="A3" s="0" t="s">
        <v>621</v>
      </c>
      <c r="B3" s="44" t="n">
        <v>1</v>
      </c>
    </row>
    <row r="4" customFormat="false" ht="12.8" hidden="false" customHeight="false" outlineLevel="0" collapsed="false">
      <c r="A4" s="0" t="s">
        <v>622</v>
      </c>
      <c r="B4" s="4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LibreOffice/7.3.3.2$Linux_X86_64 LibreOffice_project/4985bca6212b77bf8c7a86bceeb2084ec86f4b6b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2022-01-05T16:26:21Z</dcterms:created>
  <dc:creator>ComponentOne Excel</dc:creator>
  <dc:description/>
  <dc:language>en-US</dc:language>
  <cp:lastModifiedBy/>
  <dcterms:modified xsi:type="dcterms:W3CDTF">2022-06-03T13:15:55Z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