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Varsity\Honours\ITRI 614\Business case\"/>
    </mc:Choice>
  </mc:AlternateContent>
  <xr:revisionPtr revIDLastSave="0" documentId="13_ncr:1_{01485433-A922-4A3A-BF9B-746DBC0FFC9C}" xr6:coauthVersionLast="47" xr6:coauthVersionMax="47" xr10:uidLastSave="{00000000-0000-0000-0000-000000000000}"/>
  <bookViews>
    <workbookView xWindow="-108" yWindow="-108" windowWidth="23256" windowHeight="12576" activeTab="2" xr2:uid="{E9B387E4-7237-4B66-845A-6FCB6FBEAEDA}"/>
  </bookViews>
  <sheets>
    <sheet name="Gantt Chart" sheetId="1" r:id="rId1"/>
    <sheet name="WBS" sheetId="3" r:id="rId2"/>
    <sheet name="Project Estimates" sheetId="4" r:id="rId3"/>
  </sheets>
  <definedNames>
    <definedName name="display_week">'Gantt Chart'!$C$4</definedName>
    <definedName name="project_start">'Gantt Chart'!$C$3</definedName>
    <definedName name="task_end" localSheetId="0">'Gantt Chart'!$D1</definedName>
    <definedName name="task_progress" localSheetId="0">'Gantt Chart'!$B1</definedName>
    <definedName name="task_start" localSheetId="0">'Gantt Chart'!$C1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4" l="1"/>
  <c r="E23" i="4"/>
  <c r="D26" i="4"/>
  <c r="E26" i="4"/>
  <c r="D19" i="4"/>
  <c r="E19" i="4"/>
  <c r="F26" i="4"/>
  <c r="E15" i="4"/>
  <c r="F15" i="4"/>
  <c r="D15" i="4"/>
  <c r="D11" i="4"/>
  <c r="E11" i="4"/>
  <c r="F22" i="4"/>
  <c r="F18" i="4"/>
  <c r="F14" i="4"/>
  <c r="F10" i="4"/>
  <c r="F25" i="4"/>
  <c r="F21" i="4"/>
  <c r="F17" i="4"/>
  <c r="F13" i="4"/>
  <c r="F9" i="4"/>
  <c r="F11" i="4" s="1"/>
  <c r="F5" i="4"/>
  <c r="F6" i="4"/>
  <c r="F4" i="4"/>
  <c r="E7" i="4"/>
  <c r="D7" i="4"/>
  <c r="F37" i="3"/>
  <c r="E37" i="3"/>
  <c r="G5" i="1"/>
  <c r="H5" i="1" s="1"/>
  <c r="I5" i="1" s="1"/>
  <c r="J5" i="1" s="1"/>
  <c r="K5" i="1" s="1"/>
  <c r="L5" i="1" s="1"/>
  <c r="F35" i="3"/>
  <c r="F36" i="3"/>
  <c r="F34" i="3"/>
  <c r="E35" i="3"/>
  <c r="E36" i="3"/>
  <c r="E34" i="3"/>
  <c r="D36" i="3"/>
  <c r="D35" i="3"/>
  <c r="D34" i="3"/>
  <c r="B37" i="1"/>
  <c r="D33" i="3" s="1"/>
  <c r="D29" i="3"/>
  <c r="D26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D4" i="3"/>
  <c r="D5" i="3"/>
  <c r="D6" i="3"/>
  <c r="D7" i="3"/>
  <c r="D8" i="3"/>
  <c r="D9" i="3"/>
  <c r="D10" i="3"/>
  <c r="D11" i="3"/>
  <c r="D12" i="3"/>
  <c r="D14" i="3"/>
  <c r="D15" i="3"/>
  <c r="D17" i="3"/>
  <c r="D18" i="3"/>
  <c r="D19" i="3"/>
  <c r="D20" i="3"/>
  <c r="D21" i="3"/>
  <c r="D22" i="3"/>
  <c r="D24" i="3"/>
  <c r="D25" i="3"/>
  <c r="D27" i="3"/>
  <c r="D28" i="3"/>
  <c r="D30" i="3"/>
  <c r="D31" i="3"/>
  <c r="D32" i="3"/>
  <c r="B27" i="1"/>
  <c r="D23" i="3" s="1"/>
  <c r="E3" i="3"/>
  <c r="B17" i="1"/>
  <c r="D13" i="3" s="1"/>
  <c r="B7" i="1"/>
  <c r="D3" i="3" s="1"/>
  <c r="F5" i="1"/>
  <c r="F6" i="1" s="1"/>
  <c r="F23" i="4" l="1"/>
  <c r="D27" i="4"/>
  <c r="F19" i="4"/>
  <c r="E27" i="4"/>
  <c r="F7" i="4"/>
  <c r="F4" i="1"/>
  <c r="F27" i="4" l="1"/>
  <c r="G6" i="1"/>
  <c r="H6" i="1" l="1"/>
  <c r="I6" i="1" l="1"/>
  <c r="J6" i="1" l="1"/>
  <c r="K6" i="1" l="1"/>
  <c r="L6" i="1" l="1"/>
  <c r="M5" i="1"/>
  <c r="M6" i="1" l="1"/>
  <c r="N5" i="1"/>
  <c r="N6" i="1" l="1"/>
  <c r="O5" i="1"/>
  <c r="P5" i="1" l="1"/>
  <c r="O6" i="1"/>
  <c r="P6" i="1" l="1"/>
  <c r="Q5" i="1"/>
  <c r="Q4" i="1" l="1"/>
  <c r="Q6" i="1"/>
  <c r="R5" i="1"/>
  <c r="S5" i="1" l="1"/>
  <c r="R6" i="1"/>
  <c r="T5" i="1" l="1"/>
  <c r="S6" i="1"/>
  <c r="T6" i="1" l="1"/>
  <c r="U5" i="1"/>
  <c r="V5" i="1" l="1"/>
  <c r="U6" i="1"/>
  <c r="V6" i="1" l="1"/>
  <c r="W5" i="1"/>
  <c r="X5" i="1" l="1"/>
  <c r="W6" i="1"/>
  <c r="Y5" i="1" l="1"/>
  <c r="X6" i="1"/>
  <c r="Y6" i="1" l="1"/>
  <c r="Z5" i="1"/>
  <c r="Z6" i="1" l="1"/>
  <c r="AA5" i="1"/>
  <c r="AB5" i="1" l="1"/>
  <c r="AA6" i="1"/>
  <c r="AC5" i="1" l="1"/>
  <c r="AB6" i="1"/>
  <c r="AB4" i="1"/>
  <c r="AC6" i="1" l="1"/>
  <c r="AD5" i="1"/>
  <c r="AD6" i="1" l="1"/>
  <c r="AE5" i="1"/>
  <c r="AE6" i="1" l="1"/>
  <c r="AF5" i="1"/>
  <c r="AF6" i="1" l="1"/>
  <c r="AG5" i="1"/>
  <c r="AH5" i="1" l="1"/>
  <c r="AG6" i="1"/>
  <c r="AH6" i="1" l="1"/>
  <c r="AI5" i="1"/>
  <c r="AJ5" i="1" l="1"/>
  <c r="AI6" i="1"/>
  <c r="AJ6" i="1" l="1"/>
  <c r="AK5" i="1"/>
  <c r="AK6" i="1" l="1"/>
  <c r="AL5" i="1"/>
  <c r="AL6" i="1" l="1"/>
  <c r="AM5" i="1"/>
  <c r="AN5" i="1" l="1"/>
  <c r="AM6" i="1"/>
  <c r="AM4" i="1"/>
  <c r="AO5" i="1" l="1"/>
  <c r="AN6" i="1"/>
  <c r="AP5" i="1" l="1"/>
  <c r="AO6" i="1"/>
  <c r="AP6" i="1" l="1"/>
  <c r="AQ5" i="1"/>
  <c r="AR5" i="1" l="1"/>
  <c r="AQ6" i="1"/>
  <c r="AS5" i="1" l="1"/>
  <c r="AR6" i="1"/>
  <c r="AS6" i="1" l="1"/>
  <c r="AT5" i="1"/>
  <c r="AU5" i="1" l="1"/>
  <c r="AT6" i="1"/>
  <c r="AV5" i="1" l="1"/>
  <c r="AU6" i="1"/>
  <c r="AW5" i="1" l="1"/>
  <c r="AV6" i="1"/>
  <c r="AW6" i="1" l="1"/>
  <c r="AX5" i="1"/>
  <c r="AY5" i="1" l="1"/>
  <c r="AX4" i="1"/>
  <c r="AX6" i="1"/>
  <c r="AZ5" i="1" l="1"/>
  <c r="AY6" i="1"/>
  <c r="BA5" i="1" l="1"/>
  <c r="AZ6" i="1"/>
  <c r="BA6" i="1" l="1"/>
  <c r="BB5" i="1"/>
  <c r="BC5" i="1" l="1"/>
  <c r="BB6" i="1"/>
  <c r="BD5" i="1" l="1"/>
  <c r="BC6" i="1"/>
  <c r="BE5" i="1" l="1"/>
  <c r="BD6" i="1"/>
  <c r="BF5" i="1" l="1"/>
  <c r="BE6" i="1"/>
  <c r="BG5" i="1" l="1"/>
  <c r="BF6" i="1"/>
  <c r="BH5" i="1" l="1"/>
  <c r="BG6" i="1"/>
  <c r="BI5" i="1" l="1"/>
  <c r="BH6" i="1"/>
  <c r="BJ5" i="1" l="1"/>
  <c r="BI6" i="1"/>
  <c r="BI4" i="1"/>
  <c r="BJ6" i="1" l="1"/>
  <c r="BK5" i="1"/>
  <c r="BL5" i="1" l="1"/>
  <c r="BK6" i="1"/>
  <c r="BL6" i="1" l="1"/>
  <c r="BM5" i="1"/>
  <c r="BM6" i="1" l="1"/>
  <c r="BN5" i="1"/>
  <c r="BN6" i="1" l="1"/>
  <c r="BO5" i="1"/>
  <c r="BP5" i="1" l="1"/>
  <c r="BO6" i="1"/>
  <c r="BQ5" i="1" l="1"/>
  <c r="BP6" i="1"/>
  <c r="BQ6" i="1" l="1"/>
  <c r="BR5" i="1"/>
  <c r="BS5" i="1" l="1"/>
  <c r="BT5" i="1" s="1"/>
  <c r="BR6" i="1"/>
  <c r="BT4" i="1" l="1"/>
  <c r="BU5" i="1"/>
  <c r="BT6" i="1"/>
  <c r="BS6" i="1"/>
  <c r="BU6" i="1" l="1"/>
  <c r="BV5" i="1"/>
  <c r="BW5" i="1" l="1"/>
  <c r="BV6" i="1"/>
  <c r="BX5" i="1" l="1"/>
  <c r="BW6" i="1"/>
  <c r="BX6" i="1" l="1"/>
  <c r="BY5" i="1"/>
  <c r="BY6" i="1" l="1"/>
  <c r="BZ5" i="1"/>
  <c r="CA5" i="1" l="1"/>
  <c r="BZ6" i="1"/>
  <c r="CB5" i="1" l="1"/>
  <c r="CA6" i="1"/>
  <c r="CB6" i="1" l="1"/>
  <c r="CC5" i="1"/>
  <c r="CC6" i="1" l="1"/>
  <c r="CD5" i="1"/>
  <c r="CE5" i="1" s="1"/>
  <c r="CE4" i="1" l="1"/>
  <c r="CE6" i="1"/>
  <c r="CF5" i="1"/>
  <c r="CD6" i="1"/>
  <c r="CG5" i="1" l="1"/>
  <c r="CF6" i="1"/>
  <c r="CH5" i="1" l="1"/>
  <c r="CG6" i="1"/>
  <c r="CI5" i="1" l="1"/>
  <c r="CH6" i="1"/>
  <c r="CJ5" i="1" l="1"/>
  <c r="CI6" i="1"/>
  <c r="CK5" i="1" l="1"/>
  <c r="CJ6" i="1"/>
  <c r="CL5" i="1" l="1"/>
  <c r="CK6" i="1"/>
  <c r="CM5" i="1" l="1"/>
  <c r="CL6" i="1"/>
  <c r="CN5" i="1" l="1"/>
  <c r="CM6" i="1"/>
  <c r="CO5" i="1" l="1"/>
  <c r="CN6" i="1"/>
  <c r="CO6" i="1" l="1"/>
  <c r="CP5" i="1"/>
  <c r="CQ5" i="1" l="1"/>
  <c r="CP6" i="1"/>
  <c r="CP4" i="1"/>
  <c r="CR5" i="1" l="1"/>
  <c r="CQ6" i="1"/>
  <c r="CS5" i="1" l="1"/>
  <c r="CR6" i="1"/>
  <c r="CT5" i="1" l="1"/>
  <c r="CS6" i="1"/>
  <c r="CU5" i="1" l="1"/>
  <c r="CT6" i="1"/>
  <c r="CV5" i="1" l="1"/>
  <c r="CU6" i="1"/>
  <c r="CW5" i="1" l="1"/>
  <c r="CV6" i="1"/>
  <c r="CX5" i="1" l="1"/>
  <c r="CW6" i="1"/>
  <c r="CY5" i="1" l="1"/>
  <c r="CX6" i="1"/>
  <c r="CZ5" i="1" l="1"/>
  <c r="CY6" i="1"/>
  <c r="DA5" i="1" l="1"/>
  <c r="CZ6" i="1"/>
  <c r="DB5" i="1" l="1"/>
  <c r="DA4" i="1"/>
  <c r="DA6" i="1"/>
  <c r="DC5" i="1" l="1"/>
  <c r="DB6" i="1"/>
  <c r="DD5" i="1" l="1"/>
  <c r="DC6" i="1"/>
  <c r="DE5" i="1" l="1"/>
  <c r="DD6" i="1"/>
  <c r="DF5" i="1" l="1"/>
  <c r="DE6" i="1"/>
  <c r="DG5" i="1" l="1"/>
  <c r="DF6" i="1"/>
  <c r="DH5" i="1" l="1"/>
  <c r="DG6" i="1"/>
  <c r="DI5" i="1" l="1"/>
  <c r="DH6" i="1"/>
  <c r="DJ5" i="1" l="1"/>
  <c r="DI6" i="1"/>
  <c r="DK5" i="1" l="1"/>
  <c r="DJ6" i="1"/>
  <c r="DL5" i="1" l="1"/>
  <c r="DK6" i="1"/>
  <c r="DL6" i="1" l="1"/>
  <c r="DM5" i="1"/>
  <c r="DL4" i="1"/>
  <c r="DN5" i="1" l="1"/>
  <c r="DM6" i="1"/>
  <c r="DO5" i="1" l="1"/>
  <c r="DN6" i="1"/>
  <c r="DP5" i="1" l="1"/>
  <c r="DO6" i="1"/>
  <c r="DQ5" i="1" l="1"/>
  <c r="DP6" i="1"/>
  <c r="DR5" i="1" l="1"/>
  <c r="DQ6" i="1"/>
  <c r="DS5" i="1" l="1"/>
  <c r="DR6" i="1"/>
  <c r="DT5" i="1" l="1"/>
  <c r="DS6" i="1"/>
  <c r="DU5" i="1" l="1"/>
  <c r="DT6" i="1"/>
  <c r="DV5" i="1" l="1"/>
  <c r="DU6" i="1"/>
  <c r="DV6" i="1" l="1"/>
  <c r="DW5" i="1"/>
  <c r="DW6" i="1" l="1"/>
  <c r="DX5" i="1"/>
  <c r="DW4" i="1"/>
  <c r="DY5" i="1" l="1"/>
  <c r="DX6" i="1"/>
  <c r="DZ5" i="1" l="1"/>
  <c r="DY6" i="1"/>
  <c r="EA5" i="1" l="1"/>
  <c r="DZ6" i="1"/>
  <c r="EB5" i="1" l="1"/>
  <c r="EA6" i="1"/>
  <c r="EC5" i="1" l="1"/>
  <c r="EB6" i="1"/>
  <c r="ED5" i="1" l="1"/>
  <c r="EC6" i="1"/>
  <c r="EE5" i="1" l="1"/>
  <c r="ED6" i="1"/>
  <c r="EF5" i="1" l="1"/>
  <c r="EE6" i="1"/>
  <c r="EG5" i="1" l="1"/>
  <c r="EF6" i="1"/>
  <c r="EH5" i="1" l="1"/>
  <c r="EG6" i="1"/>
  <c r="EH6" i="1" l="1"/>
  <c r="EI5" i="1"/>
  <c r="EH4" i="1"/>
  <c r="EJ5" i="1" l="1"/>
  <c r="EI6" i="1"/>
  <c r="EK5" i="1" l="1"/>
  <c r="EJ6" i="1"/>
  <c r="EL5" i="1" l="1"/>
  <c r="EK6" i="1"/>
  <c r="EM5" i="1" l="1"/>
  <c r="EL6" i="1"/>
  <c r="EN5" i="1" l="1"/>
  <c r="EM6" i="1"/>
  <c r="EO5" i="1" l="1"/>
  <c r="EN6" i="1"/>
  <c r="EP5" i="1" l="1"/>
  <c r="EO6" i="1"/>
  <c r="EQ5" i="1" l="1"/>
  <c r="EP6" i="1"/>
  <c r="ER5" i="1" l="1"/>
  <c r="EQ6" i="1"/>
  <c r="ER6" i="1" l="1"/>
  <c r="ES5" i="1"/>
  <c r="ET5" i="1" l="1"/>
  <c r="ES6" i="1"/>
  <c r="ES4" i="1"/>
  <c r="EU5" i="1" l="1"/>
  <c r="ET6" i="1"/>
  <c r="EV5" i="1" l="1"/>
  <c r="EU6" i="1"/>
  <c r="EW5" i="1" l="1"/>
  <c r="EV6" i="1"/>
  <c r="EX5" i="1" l="1"/>
  <c r="EW6" i="1"/>
  <c r="EY5" i="1" l="1"/>
  <c r="EX6" i="1"/>
  <c r="EZ5" i="1" l="1"/>
  <c r="EY6" i="1"/>
  <c r="FA5" i="1" l="1"/>
  <c r="EZ6" i="1"/>
  <c r="FB5" i="1" l="1"/>
  <c r="FA6" i="1"/>
  <c r="FC5" i="1" l="1"/>
  <c r="FB6" i="1"/>
  <c r="FD5" i="1" l="1"/>
  <c r="FC6" i="1"/>
  <c r="FD6" i="1" l="1"/>
  <c r="FE5" i="1"/>
  <c r="FD4" i="1"/>
  <c r="FF5" i="1" l="1"/>
  <c r="FE6" i="1"/>
  <c r="FG5" i="1" l="1"/>
  <c r="FF6" i="1"/>
  <c r="FH5" i="1" l="1"/>
  <c r="FG6" i="1"/>
  <c r="FI5" i="1" l="1"/>
  <c r="FH6" i="1"/>
  <c r="FJ5" i="1" l="1"/>
  <c r="FI6" i="1"/>
  <c r="FK5" i="1" l="1"/>
  <c r="FJ6" i="1"/>
  <c r="FL5" i="1" l="1"/>
  <c r="FK6" i="1"/>
  <c r="FM5" i="1" l="1"/>
  <c r="FL6" i="1"/>
  <c r="FN5" i="1" l="1"/>
  <c r="FN6" i="1" s="1"/>
  <c r="FM6" i="1"/>
</calcChain>
</file>

<file path=xl/sharedStrings.xml><?xml version="1.0" encoding="utf-8"?>
<sst xmlns="http://schemas.openxmlformats.org/spreadsheetml/2006/main" count="224" uniqueCount="149">
  <si>
    <t>TASK</t>
  </si>
  <si>
    <t>START</t>
  </si>
  <si>
    <t>END</t>
  </si>
  <si>
    <t>Task 1 - Feasibility Study</t>
  </si>
  <si>
    <t>Task 1.1 - Executive Summary</t>
  </si>
  <si>
    <t>Task 1.2 - Description of Product/Service</t>
  </si>
  <si>
    <t>Task 1.3 - Technical Considerations</t>
  </si>
  <si>
    <t>Task 1.4 - Product/Service Marketplace</t>
  </si>
  <si>
    <t>Task 1.5 - Marketing Strategy</t>
  </si>
  <si>
    <t>Task 1.6 - Organisation/Staffing</t>
  </si>
  <si>
    <t>Task 1.7 - Schedule</t>
  </si>
  <si>
    <t>Task 1.8 - Financial Projections</t>
  </si>
  <si>
    <t>Task 1.9 - Findings and Recommendations</t>
  </si>
  <si>
    <t>Task 2 - IT Plan</t>
  </si>
  <si>
    <t>Task 2.1 - Overview</t>
  </si>
  <si>
    <t>Task 2.2 - Document Organisation</t>
  </si>
  <si>
    <t>Task 2.3 - Goals &amp; Scope</t>
  </si>
  <si>
    <t>Task 2.4 - Technical Process</t>
  </si>
  <si>
    <t>Task 2.5 - Deliverables</t>
  </si>
  <si>
    <t>Task 2.6 - Risk Management</t>
  </si>
  <si>
    <t>Task 2.7 - Scheduling &amp; Estimates</t>
  </si>
  <si>
    <t>Task 2.8 - Measurements and Metrics</t>
  </si>
  <si>
    <t>Task 3 - Business Case</t>
  </si>
  <si>
    <t>Task 3.1 - Executive Summary</t>
  </si>
  <si>
    <t>Task 3.2 - Mission Statement</t>
  </si>
  <si>
    <t>Task 3.3 - Product/Service</t>
  </si>
  <si>
    <t>Task 3.4 - Project Definition</t>
  </si>
  <si>
    <t>Task 3.5 - Project Organisation</t>
  </si>
  <si>
    <t>Task 3.6 - Market Assessment</t>
  </si>
  <si>
    <t>Task 3.7 - Marketing Strategy</t>
  </si>
  <si>
    <t>Task 3.8 - Financial Appraisal</t>
  </si>
  <si>
    <t>Task 3.9 - Risk Assessment</t>
  </si>
  <si>
    <t>Project Start:</t>
  </si>
  <si>
    <t>Task 4 - ProtoType</t>
  </si>
  <si>
    <t>PROGRESS</t>
  </si>
  <si>
    <t>Drought Monitoring in Africa</t>
  </si>
  <si>
    <t>Module: ITRI 614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</si>
  <si>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</si>
  <si>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</si>
  <si>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</si>
  <si>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</si>
  <si>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</si>
  <si>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</si>
  <si>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</si>
  <si>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</si>
  <si>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</si>
  <si>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2.1</t>
  </si>
  <si>
    <t>2.2</t>
  </si>
  <si>
    <t>2.3</t>
  </si>
  <si>
    <t>2.4</t>
  </si>
  <si>
    <t>2.5</t>
  </si>
  <si>
    <t>2.6</t>
  </si>
  <si>
    <t>2.7</t>
  </si>
  <si>
    <t>2.8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</si>
  <si>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</si>
  <si>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</si>
  <si>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</si>
  <si>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</si>
  <si>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</si>
  <si>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</si>
  <si>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</si>
  <si>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</si>
  <si>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</si>
  <si>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Description</t>
  </si>
  <si>
    <t>Assign</t>
  </si>
  <si>
    <t>% complete</t>
  </si>
  <si>
    <t>Task ID</t>
  </si>
  <si>
    <t>Start date</t>
  </si>
  <si>
    <t>End date</t>
  </si>
  <si>
    <t>Priority</t>
  </si>
  <si>
    <t>Dependancy</t>
  </si>
  <si>
    <t>Tabular Work Breakdown Structure</t>
  </si>
  <si>
    <t>Feasibility Study</t>
  </si>
  <si>
    <t>Executive Summary</t>
  </si>
  <si>
    <t>Description of Product/Service</t>
  </si>
  <si>
    <t>Technical Considerations</t>
  </si>
  <si>
    <t>Product/Service Marketplace</t>
  </si>
  <si>
    <t>Marketing Strategy</t>
  </si>
  <si>
    <t>Organisation/Staffing</t>
  </si>
  <si>
    <t>Schedule</t>
  </si>
  <si>
    <t>Financial Projections</t>
  </si>
  <si>
    <t>Findings and Recommendations</t>
  </si>
  <si>
    <t>IT Plan</t>
  </si>
  <si>
    <t>Business Case</t>
  </si>
  <si>
    <t>Prototype</t>
  </si>
  <si>
    <t>Overview</t>
  </si>
  <si>
    <t>Document Organisation</t>
  </si>
  <si>
    <t>Goals &amp; Scope</t>
  </si>
  <si>
    <t>Technical Process</t>
  </si>
  <si>
    <t>Deliverables</t>
  </si>
  <si>
    <t>Risk Management</t>
  </si>
  <si>
    <t>Scheduling &amp; Estimates</t>
  </si>
  <si>
    <t>Measurements and Metrics</t>
  </si>
  <si>
    <t>Mission Statement</t>
  </si>
  <si>
    <t>Product/Service</t>
  </si>
  <si>
    <t>Project Definition</t>
  </si>
  <si>
    <t>Project Organisation</t>
  </si>
  <si>
    <t>Market Strategy</t>
  </si>
  <si>
    <t>Market Assessment</t>
  </si>
  <si>
    <t>Financial Appraisal</t>
  </si>
  <si>
    <t>Risk Assessment</t>
  </si>
  <si>
    <t>Task 2.9 - Appendix</t>
  </si>
  <si>
    <t>2.9</t>
  </si>
  <si>
    <t>Appendix</t>
  </si>
  <si>
    <t>All the tasks</t>
  </si>
  <si>
    <t>All  the tasks</t>
  </si>
  <si>
    <t>high</t>
  </si>
  <si>
    <t>Wilco</t>
  </si>
  <si>
    <t>Oratile &amp; Rorisang</t>
  </si>
  <si>
    <t>Sarah</t>
  </si>
  <si>
    <t>Mduduzi</t>
  </si>
  <si>
    <t>Sarah &amp; Mduduzi</t>
  </si>
  <si>
    <t>Chriselda</t>
  </si>
  <si>
    <t>Jevon</t>
  </si>
  <si>
    <t>Rorisang</t>
  </si>
  <si>
    <t>Sarah &amp; Oratile</t>
  </si>
  <si>
    <t>Wilco &amp; Rorisang</t>
  </si>
  <si>
    <t>Melissa</t>
  </si>
  <si>
    <t>Task 4.1 - Database</t>
  </si>
  <si>
    <t>Task 4.2 - UI</t>
  </si>
  <si>
    <t>Task 4.3 - Graphs</t>
  </si>
  <si>
    <t>4.1</t>
  </si>
  <si>
    <t>4.2</t>
  </si>
  <si>
    <t>4.3</t>
  </si>
  <si>
    <t>Database</t>
  </si>
  <si>
    <t>UI</t>
  </si>
  <si>
    <t>Graphs</t>
  </si>
  <si>
    <t>High</t>
  </si>
  <si>
    <t>Project End:</t>
  </si>
  <si>
    <t>Task 5 - Final Product</t>
  </si>
  <si>
    <t>Final Product</t>
  </si>
  <si>
    <t>Project Phase</t>
  </si>
  <si>
    <t>Vendor/Contractor</t>
  </si>
  <si>
    <t>Materials</t>
  </si>
  <si>
    <t>Total</t>
  </si>
  <si>
    <t>Notes</t>
  </si>
  <si>
    <t>Ideation</t>
  </si>
  <si>
    <t>Task 1 - Feasibility Plan</t>
  </si>
  <si>
    <t>Design</t>
  </si>
  <si>
    <t>Task 4 - Prototype</t>
  </si>
  <si>
    <t>Development</t>
  </si>
  <si>
    <t>Testing</t>
  </si>
  <si>
    <t>Pre-production</t>
  </si>
  <si>
    <t>Production</t>
  </si>
  <si>
    <t>Internal</t>
  </si>
  <si>
    <t>Subtotal</t>
  </si>
  <si>
    <t>Labour</t>
  </si>
  <si>
    <t>Grand total</t>
  </si>
  <si>
    <t>Project Estimates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</si>
</sst>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&quot;* #,##0.00_-;\-&quot;R&quot;* #,##0.00_-;_-&quot;R&quot;* &quot;-&quot;??_-;_-@_-"/>
    <numFmt numFmtId="164" formatCode="d"/>
    <numFmt numFmtId="165" formatCode="ddd\,\ d\-mmm\-yyyy"/>
  </numFmts>
  <fonts count="13" x14ac:knownFonts="1"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sz val="8"/>
      <color theme="1"/>
      <name val="Century Gothic"/>
      <family val="2"/>
      <scheme val="minor"/>
    </font>
    <font>
      <b/>
      <sz val="11"/>
      <color theme="0" tint="-4.9989318521683403E-2"/>
      <name val="Century Gothic"/>
      <family val="2"/>
      <scheme val="minor"/>
    </font>
    <font>
      <b/>
      <sz val="8"/>
      <color theme="0" tint="-4.9989318521683403E-2"/>
      <name val="Century Gothic"/>
      <family val="2"/>
      <scheme val="minor"/>
    </font>
    <font>
      <b/>
      <sz val="10"/>
      <color theme="0" tint="-4.9989318521683403E-2"/>
      <name val="Century Gothic"/>
      <family val="2"/>
      <scheme val="minor"/>
    </font>
    <font>
      <b/>
      <sz val="16"/>
      <color rgb="FF876D52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b/>
      <sz val="12"/>
      <color theme="0"/>
      <name val="Century Gothic"/>
      <family val="2"/>
      <scheme val="minor"/>
    </font>
    <font>
      <b/>
      <sz val="24"/>
      <color theme="0"/>
      <name val="Century Gothic"/>
      <family val="2"/>
      <scheme val="major"/>
    </font>
    <font>
      <b/>
      <sz val="11"/>
      <color theme="1"/>
      <name val="Century Gothic"/>
      <family val="2"/>
      <scheme val="minor"/>
    </font>
    <font>
      <b/>
      <sz val="24"/>
      <color theme="0"/>
      <name val="Century Gothic"/>
      <family val="2"/>
      <scheme val="minor"/>
    </font>
    <font>
      <b/>
      <sz val="14"/>
      <color theme="0"/>
      <name val="Century Gothic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3F2E13"/>
        <bgColor indexed="64"/>
      </patternFill>
    </fill>
    <fill>
      <patternFill patternType="solid">
        <fgColor rgb="FF876D52"/>
        <bgColor indexed="64"/>
      </patternFill>
    </fill>
    <fill>
      <patternFill patternType="solid">
        <fgColor rgb="FF4F493F"/>
        <bgColor indexed="64"/>
      </patternFill>
    </fill>
    <fill>
      <patternFill patternType="solid">
        <fgColor rgb="FFC1B59F"/>
        <bgColor indexed="64"/>
      </patternFill>
    </fill>
    <fill>
      <patternFill patternType="solid">
        <fgColor rgb="FFCCBBA4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3F2E13"/>
      </top>
      <bottom style="thin">
        <color rgb="FF3F2E13"/>
      </bottom>
      <diagonal/>
    </border>
    <border>
      <left/>
      <right/>
      <top style="thin">
        <color rgb="FF3F2E1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4" fontId="2" fillId="3" borderId="0" xfId="0" applyNumberFormat="1" applyFont="1" applyFill="1" applyAlignment="1">
      <alignment horizontal="center" shrinkToFit="1"/>
    </xf>
    <xf numFmtId="0" fontId="0" fillId="0" borderId="2" xfId="0" applyBorder="1"/>
    <xf numFmtId="0" fontId="0" fillId="0" borderId="2" xfId="0" applyBorder="1" applyAlignment="1">
      <alignment horizontal="left" indent="2"/>
    </xf>
    <xf numFmtId="15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left" indent="2"/>
    </xf>
    <xf numFmtId="0" fontId="0" fillId="0" borderId="3" xfId="0" applyBorder="1"/>
    <xf numFmtId="0" fontId="0" fillId="0" borderId="4" xfId="0" applyBorder="1" applyAlignment="1">
      <alignment horizontal="left" indent="2"/>
    </xf>
    <xf numFmtId="0" fontId="0" fillId="0" borderId="5" xfId="0" applyBorder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shrinkToFit="1"/>
    </xf>
    <xf numFmtId="0" fontId="0" fillId="0" borderId="0" xfId="0" applyAlignment="1">
      <alignment vertical="center"/>
    </xf>
    <xf numFmtId="0" fontId="5" fillId="2" borderId="0" xfId="0" applyFont="1" applyFill="1" applyAlignment="1">
      <alignment horizontal="center" vertical="center"/>
    </xf>
    <xf numFmtId="9" fontId="0" fillId="0" borderId="2" xfId="0" applyNumberFormat="1" applyBorder="1" applyAlignment="1">
      <alignment horizontal="center"/>
    </xf>
    <xf numFmtId="0" fontId="6" fillId="0" borderId="0" xfId="0" applyFont="1"/>
    <xf numFmtId="0" fontId="7" fillId="4" borderId="2" xfId="0" applyFont="1" applyFill="1" applyBorder="1" applyAlignment="1">
      <alignment horizontal="left" indent="1"/>
    </xf>
    <xf numFmtId="15" fontId="7" fillId="4" borderId="2" xfId="0" applyNumberFormat="1" applyFont="1" applyFill="1" applyBorder="1" applyAlignment="1">
      <alignment horizontal="center"/>
    </xf>
    <xf numFmtId="9" fontId="7" fillId="4" borderId="2" xfId="0" applyNumberFormat="1" applyFont="1" applyFill="1" applyBorder="1" applyAlignment="1">
      <alignment horizontal="center"/>
    </xf>
    <xf numFmtId="0" fontId="0" fillId="0" borderId="0" xfId="0" applyAlignment="1">
      <alignment horizontal="left" indent="1"/>
    </xf>
    <xf numFmtId="9" fontId="0" fillId="0" borderId="0" xfId="0" applyNumberFormat="1" applyAlignment="1">
      <alignment horizontal="center" vertical="center"/>
    </xf>
    <xf numFmtId="0" fontId="8" fillId="4" borderId="0" xfId="0" applyFont="1" applyFill="1"/>
    <xf numFmtId="0" fontId="7" fillId="5" borderId="0" xfId="0" applyFont="1" applyFill="1" applyAlignment="1">
      <alignment horizontal="left"/>
    </xf>
    <xf numFmtId="0" fontId="7" fillId="5" borderId="0" xfId="0" applyFont="1" applyFill="1"/>
    <xf numFmtId="9" fontId="7" fillId="5" borderId="0" xfId="0" applyNumberFormat="1" applyFont="1" applyFill="1" applyAlignment="1">
      <alignment horizontal="center" vertical="center"/>
    </xf>
    <xf numFmtId="15" fontId="7" fillId="5" borderId="0" xfId="0" applyNumberFormat="1" applyFont="1" applyFill="1" applyAlignment="1">
      <alignment horizontal="center"/>
    </xf>
    <xf numFmtId="1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5" fontId="0" fillId="0" borderId="0" xfId="0" applyNumberFormat="1"/>
    <xf numFmtId="9" fontId="7" fillId="4" borderId="3" xfId="0" applyNumberFormat="1" applyFont="1" applyFill="1" applyBorder="1" applyAlignment="1">
      <alignment horizontal="center"/>
    </xf>
    <xf numFmtId="15" fontId="7" fillId="4" borderId="6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left" indent="2"/>
    </xf>
    <xf numFmtId="9" fontId="0" fillId="0" borderId="1" xfId="0" applyNumberFormat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7" fillId="4" borderId="6" xfId="0" applyFont="1" applyFill="1" applyBorder="1" applyAlignment="1">
      <alignment horizontal="left" indent="1"/>
    </xf>
    <xf numFmtId="0" fontId="7" fillId="4" borderId="6" xfId="0" applyFont="1" applyFill="1" applyBorder="1"/>
    <xf numFmtId="15" fontId="7" fillId="4" borderId="6" xfId="0" applyNumberFormat="1" applyFont="1" applyFill="1" applyBorder="1"/>
    <xf numFmtId="0" fontId="0" fillId="0" borderId="0" xfId="0" applyAlignment="1">
      <alignment horizontal="center"/>
    </xf>
    <xf numFmtId="0" fontId="0" fillId="0" borderId="7" xfId="0" applyBorder="1"/>
    <xf numFmtId="0" fontId="7" fillId="5" borderId="0" xfId="0" applyFont="1" applyFill="1" applyAlignment="1">
      <alignment horizontal="center"/>
    </xf>
    <xf numFmtId="15" fontId="7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left"/>
    </xf>
    <xf numFmtId="0" fontId="10" fillId="0" borderId="0" xfId="0" applyFont="1"/>
    <xf numFmtId="0" fontId="8" fillId="4" borderId="0" xfId="0" applyFont="1" applyFill="1" applyAlignment="1">
      <alignment horizontal="center"/>
    </xf>
    <xf numFmtId="0" fontId="7" fillId="3" borderId="0" xfId="0" applyFont="1" applyFill="1"/>
    <xf numFmtId="0" fontId="10" fillId="0" borderId="0" xfId="0" applyFont="1" applyAlignment="1">
      <alignment horizontal="center"/>
    </xf>
    <xf numFmtId="0" fontId="12" fillId="4" borderId="0" xfId="0" applyFont="1" applyFill="1"/>
    <xf numFmtId="0" fontId="12" fillId="4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44" fontId="0" fillId="0" borderId="0" xfId="0" applyNumberFormat="1" applyAlignment="1">
      <alignment horizontal="center"/>
    </xf>
    <xf numFmtId="44" fontId="10" fillId="0" borderId="0" xfId="0" applyNumberFormat="1" applyFont="1" applyAlignment="1">
      <alignment horizontal="center"/>
    </xf>
    <xf numFmtId="44" fontId="8" fillId="4" borderId="0" xfId="0" applyNumberFormat="1" applyFont="1" applyFill="1" applyAlignment="1">
      <alignment horizontal="center"/>
    </xf>
    <xf numFmtId="15" fontId="0" fillId="3" borderId="0" xfId="0" applyNumberFormat="1" applyFill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9" fillId="4" borderId="0" xfId="0" applyFont="1" applyFill="1" applyAlignment="1">
      <alignment horizontal="center" vertical="center"/>
    </xf>
    <xf numFmtId="0" fontId="1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8" fillId="4" borderId="0" xfId="0" applyFont="1" applyFill="1" applyAlignment="1">
      <alignment horizontal="left"/>
    </xf>
    <xf numFmtId="0" fontId="7" fillId="3" borderId="0" xfId="0" applyFont="1" applyFill="1"/>
    <xf numFmtId="0" fontId="12" fillId="4" borderId="0" xfId="0" applyFont="1" applyFill="1"/>
    <xf numFmtId="0" fontId="11" fillId="4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</cellXfs>
  <cellStyles count="1">
    <cellStyle name="Normal" xfId="0" builtinId="0"/>
  </cellStyles>
  <dxfs count="3">
    <dxf>
      <border>
        <left style="thin">
          <color rgb="FFFF0000"/>
        </left>
        <right style="thin">
          <color rgb="FFFF0000"/>
        </right>
        <top style="thin">
          <color rgb="FF3F2E13"/>
        </top>
        <bottom style="thin">
          <color rgb="FF3F2E13"/>
        </bottom>
        <vertical/>
        <horizontal/>
      </border>
    </dxf>
    <dxf>
      <fill>
        <patternFill patternType="solid">
          <bgColor rgb="FF876D52"/>
        </patternFill>
      </fill>
    </dxf>
    <dxf>
      <fill>
        <patternFill>
          <bgColor rgb="FFCCBBA4"/>
        </patternFill>
      </fill>
    </dxf>
  </dxfs>
  <tableStyles count="0" defaultTableStyle="TableStyleMedium2" defaultPivotStyle="PivotStyleLight16"/>
  <colors>
    <mruColors>
      <color rgb="FFCCBBA4"/>
      <color rgb="FF876D52"/>
      <color rgb="FF4F493F"/>
      <color rgb="FF556246"/>
      <color rgb="FFC1B59F"/>
      <color rgb="FF3F2E13"/>
      <color rgb="FF58791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sh">
  <a:themeElements>
    <a:clrScheme name="Mesh">
      <a:dk1>
        <a:sysClr val="windowText" lastClr="000000"/>
      </a:dk1>
      <a:lt1>
        <a:sysClr val="window" lastClr="FFFFFF"/>
      </a:lt1>
      <a:dk2>
        <a:srgbClr val="363D46"/>
      </a:dk2>
      <a:lt2>
        <a:srgbClr val="EBEBEB"/>
      </a:lt2>
      <a:accent1>
        <a:srgbClr val="6F6F6F"/>
      </a:accent1>
      <a:accent2>
        <a:srgbClr val="BFBFA5"/>
      </a:accent2>
      <a:accent3>
        <a:srgbClr val="DCD084"/>
      </a:accent3>
      <a:accent4>
        <a:srgbClr val="E7BF5F"/>
      </a:accent4>
      <a:accent5>
        <a:srgbClr val="E9A039"/>
      </a:accent5>
      <a:accent6>
        <a:srgbClr val="CF7133"/>
      </a:accent6>
      <a:hlink>
        <a:srgbClr val="F28943"/>
      </a:hlink>
      <a:folHlink>
        <a:srgbClr val="F1B76C"/>
      </a:folHlink>
    </a:clrScheme>
    <a:fontScheme name="Mesh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Mesh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lumMod val="110000"/>
              </a:schemeClr>
            </a:gs>
            <a:gs pos="100000">
              <a:schemeClr val="phClr">
                <a:tint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84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50800" dist="25400" dir="13500000">
              <a:srgbClr val="000000">
                <a:alpha val="5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25400" h="25400" prst="slope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98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shade val="28000"/>
                <a:satMod val="94000"/>
                <a:lumMod val="20000"/>
              </a:schemeClr>
              <a:schemeClr val="phClr">
                <a:tint val="94000"/>
                <a:shade val="84000"/>
                <a:satMod val="148000"/>
                <a:lumMod val="114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sh" id="{789EC3FE-34FD-429C-9918-760025E6C145}" vid="{B8BE45C0-8141-4D58-8C71-A009BC26FBB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DD84-8C93-4973-AD2F-A2F5C40C0250}">
  <dimension ref="A1:FN74"/>
  <sheetViews>
    <sheetView showGridLines="0" zoomScaleNormal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B37" sqref="B37"/>
    </sheetView>
  </sheetViews>
  <sheetFormatPr defaultColWidth="4.796875" defaultRowHeight="13.8" x14ac:dyDescent="0.25"/>
  <cols>
    <col min="1" max="1" width="40.09765625" customWidth="1"/>
    <col min="2" max="2" width="12.3984375" customWidth="1"/>
    <col min="3" max="4" width="11.296875" customWidth="1"/>
    <col min="5" max="5" width="3.796875" customWidth="1"/>
    <col min="6" max="82" width="4.796875" customWidth="1"/>
  </cols>
  <sheetData>
    <row r="1" spans="1:170" ht="20.399999999999999" x14ac:dyDescent="0.35">
      <c r="A1" s="17" t="s">
        <v>35</v>
      </c>
    </row>
    <row r="2" spans="1:170" x14ac:dyDescent="0.25">
      <c r="A2" t="s">
        <v>36</v>
      </c>
    </row>
    <row r="3" spans="1:170" x14ac:dyDescent="0.25">
      <c r="A3" s="2"/>
      <c r="B3" s="2" t="s">
        <v>32</v>
      </c>
      <c r="C3" s="56">
        <v>45405</v>
      </c>
      <c r="D3" s="57"/>
    </row>
    <row r="4" spans="1:170" x14ac:dyDescent="0.25">
      <c r="A4" s="2"/>
      <c r="B4" s="2" t="s">
        <v>128</v>
      </c>
      <c r="C4" s="56">
        <v>45566</v>
      </c>
      <c r="D4" s="57"/>
      <c r="F4" s="55">
        <f>F5</f>
        <v>45404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>
        <f t="shared" ref="Q4" si="0">Q5</f>
        <v>45415</v>
      </c>
      <c r="R4" s="55"/>
      <c r="S4" s="55"/>
      <c r="T4" s="55"/>
      <c r="U4" s="55"/>
      <c r="V4" s="55"/>
      <c r="W4" s="55"/>
      <c r="X4" s="55"/>
      <c r="Y4" s="55"/>
      <c r="Z4" s="55"/>
      <c r="AA4" s="55"/>
      <c r="AB4" s="55">
        <f t="shared" ref="AB4" si="1">AB5</f>
        <v>45426</v>
      </c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>
        <f t="shared" ref="AM4" si="2">AM5</f>
        <v>45437</v>
      </c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>
        <f t="shared" ref="AX4" si="3">AX5</f>
        <v>45448</v>
      </c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55">
        <f t="shared" ref="BI4" si="4">BI5</f>
        <v>45459</v>
      </c>
      <c r="BJ4" s="55"/>
      <c r="BK4" s="55"/>
      <c r="BL4" s="55"/>
      <c r="BM4" s="55"/>
      <c r="BN4" s="55"/>
      <c r="BO4" s="55"/>
      <c r="BP4" s="55"/>
      <c r="BQ4" s="55"/>
      <c r="BR4" s="55"/>
      <c r="BS4" s="55"/>
      <c r="BT4" s="55">
        <f t="shared" ref="BT4" si="5">BT5</f>
        <v>45470</v>
      </c>
      <c r="BU4" s="55"/>
      <c r="BV4" s="55"/>
      <c r="BW4" s="55"/>
      <c r="BX4" s="55"/>
      <c r="BY4" s="55"/>
      <c r="BZ4" s="55"/>
      <c r="CA4" s="55"/>
      <c r="CB4" s="55"/>
      <c r="CC4" s="55"/>
      <c r="CD4" s="55"/>
      <c r="CE4" s="55">
        <f t="shared" ref="CE4" si="6">CE5</f>
        <v>45481</v>
      </c>
      <c r="CF4" s="55"/>
      <c r="CG4" s="55"/>
      <c r="CH4" s="55"/>
      <c r="CI4" s="55"/>
      <c r="CJ4" s="55"/>
      <c r="CK4" s="55"/>
      <c r="CL4" s="55"/>
      <c r="CM4" s="55"/>
      <c r="CN4" s="55"/>
      <c r="CO4" s="55"/>
      <c r="CP4" s="55">
        <f t="shared" ref="CP4" si="7">CP5</f>
        <v>45492</v>
      </c>
      <c r="CQ4" s="55"/>
      <c r="CR4" s="55"/>
      <c r="CS4" s="55"/>
      <c r="CT4" s="55"/>
      <c r="CU4" s="55"/>
      <c r="CV4" s="55"/>
      <c r="CW4" s="55"/>
      <c r="CX4" s="55"/>
      <c r="CY4" s="55"/>
      <c r="CZ4" s="55"/>
      <c r="DA4" s="55">
        <f t="shared" ref="DA4:EH4" si="8">DA5</f>
        <v>45503</v>
      </c>
      <c r="DB4" s="55"/>
      <c r="DC4" s="55"/>
      <c r="DD4" s="55"/>
      <c r="DE4" s="55"/>
      <c r="DF4" s="55"/>
      <c r="DG4" s="55"/>
      <c r="DH4" s="55"/>
      <c r="DI4" s="55"/>
      <c r="DJ4" s="55"/>
      <c r="DK4" s="55"/>
      <c r="DL4" s="55">
        <f t="shared" si="8"/>
        <v>45514</v>
      </c>
      <c r="DM4" s="55"/>
      <c r="DN4" s="55"/>
      <c r="DO4" s="55"/>
      <c r="DP4" s="55"/>
      <c r="DQ4" s="55"/>
      <c r="DR4" s="55"/>
      <c r="DS4" s="55"/>
      <c r="DT4" s="55"/>
      <c r="DU4" s="55"/>
      <c r="DV4" s="55"/>
      <c r="DW4" s="55">
        <f t="shared" si="8"/>
        <v>45525</v>
      </c>
      <c r="DX4" s="55"/>
      <c r="DY4" s="55"/>
      <c r="DZ4" s="55"/>
      <c r="EA4" s="55"/>
      <c r="EB4" s="55"/>
      <c r="EC4" s="55"/>
      <c r="ED4" s="55"/>
      <c r="EE4" s="55"/>
      <c r="EF4" s="55"/>
      <c r="EG4" s="55"/>
      <c r="EH4" s="55">
        <f t="shared" si="8"/>
        <v>45536</v>
      </c>
      <c r="EI4" s="55"/>
      <c r="EJ4" s="55"/>
      <c r="EK4" s="55"/>
      <c r="EL4" s="55"/>
      <c r="EM4" s="55"/>
      <c r="EN4" s="55"/>
      <c r="EO4" s="55"/>
      <c r="EP4" s="55"/>
      <c r="EQ4" s="55"/>
      <c r="ER4" s="55"/>
      <c r="ES4" s="55">
        <f t="shared" ref="ES4:FD4" si="9">ES5</f>
        <v>45547</v>
      </c>
      <c r="ET4" s="55"/>
      <c r="EU4" s="55"/>
      <c r="EV4" s="55"/>
      <c r="EW4" s="55"/>
      <c r="EX4" s="55"/>
      <c r="EY4" s="55"/>
      <c r="EZ4" s="55"/>
      <c r="FA4" s="55"/>
      <c r="FB4" s="55"/>
      <c r="FC4" s="55"/>
      <c r="FD4" s="55">
        <f t="shared" si="9"/>
        <v>45558</v>
      </c>
      <c r="FE4" s="55"/>
      <c r="FF4" s="55"/>
      <c r="FG4" s="55"/>
      <c r="FH4" s="55"/>
      <c r="FI4" s="55"/>
      <c r="FJ4" s="55"/>
      <c r="FK4" s="55"/>
      <c r="FL4" s="55"/>
      <c r="FM4" s="55"/>
      <c r="FN4" s="55"/>
    </row>
    <row r="5" spans="1:170" x14ac:dyDescent="0.25">
      <c r="F5" s="3">
        <f>$C$3-WEEKDAY(project_start,3)</f>
        <v>45404</v>
      </c>
      <c r="G5" s="3">
        <f>F5+1</f>
        <v>45405</v>
      </c>
      <c r="H5" s="3">
        <f t="shared" ref="H5:BS5" si="10">G5+1</f>
        <v>45406</v>
      </c>
      <c r="I5" s="3">
        <f t="shared" si="10"/>
        <v>45407</v>
      </c>
      <c r="J5" s="3">
        <f t="shared" si="10"/>
        <v>45408</v>
      </c>
      <c r="K5" s="3">
        <f t="shared" si="10"/>
        <v>45409</v>
      </c>
      <c r="L5" s="3">
        <f t="shared" si="10"/>
        <v>45410</v>
      </c>
      <c r="M5" s="3">
        <f t="shared" si="10"/>
        <v>45411</v>
      </c>
      <c r="N5" s="3">
        <f t="shared" si="10"/>
        <v>45412</v>
      </c>
      <c r="O5" s="3">
        <f t="shared" si="10"/>
        <v>45413</v>
      </c>
      <c r="P5" s="3">
        <f t="shared" si="10"/>
        <v>45414</v>
      </c>
      <c r="Q5" s="3">
        <f t="shared" si="10"/>
        <v>45415</v>
      </c>
      <c r="R5" s="3">
        <f t="shared" si="10"/>
        <v>45416</v>
      </c>
      <c r="S5" s="3">
        <f t="shared" si="10"/>
        <v>45417</v>
      </c>
      <c r="T5" s="3">
        <f t="shared" si="10"/>
        <v>45418</v>
      </c>
      <c r="U5" s="3">
        <f t="shared" si="10"/>
        <v>45419</v>
      </c>
      <c r="V5" s="3">
        <f t="shared" si="10"/>
        <v>45420</v>
      </c>
      <c r="W5" s="3">
        <f t="shared" si="10"/>
        <v>45421</v>
      </c>
      <c r="X5" s="3">
        <f t="shared" si="10"/>
        <v>45422</v>
      </c>
      <c r="Y5" s="3">
        <f t="shared" si="10"/>
        <v>45423</v>
      </c>
      <c r="Z5" s="3">
        <f t="shared" si="10"/>
        <v>45424</v>
      </c>
      <c r="AA5" s="3">
        <f t="shared" si="10"/>
        <v>45425</v>
      </c>
      <c r="AB5" s="3">
        <f t="shared" si="10"/>
        <v>45426</v>
      </c>
      <c r="AC5" s="3">
        <f t="shared" si="10"/>
        <v>45427</v>
      </c>
      <c r="AD5" s="3">
        <f t="shared" si="10"/>
        <v>45428</v>
      </c>
      <c r="AE5" s="3">
        <f t="shared" si="10"/>
        <v>45429</v>
      </c>
      <c r="AF5" s="3">
        <f t="shared" si="10"/>
        <v>45430</v>
      </c>
      <c r="AG5" s="3">
        <f t="shared" si="10"/>
        <v>45431</v>
      </c>
      <c r="AH5" s="3">
        <f t="shared" si="10"/>
        <v>45432</v>
      </c>
      <c r="AI5" s="3">
        <f t="shared" si="10"/>
        <v>45433</v>
      </c>
      <c r="AJ5" s="3">
        <f t="shared" si="10"/>
        <v>45434</v>
      </c>
      <c r="AK5" s="3">
        <f t="shared" si="10"/>
        <v>45435</v>
      </c>
      <c r="AL5" s="3">
        <f t="shared" si="10"/>
        <v>45436</v>
      </c>
      <c r="AM5" s="3">
        <f t="shared" si="10"/>
        <v>45437</v>
      </c>
      <c r="AN5" s="3">
        <f t="shared" si="10"/>
        <v>45438</v>
      </c>
      <c r="AO5" s="3">
        <f t="shared" si="10"/>
        <v>45439</v>
      </c>
      <c r="AP5" s="3">
        <f t="shared" si="10"/>
        <v>45440</v>
      </c>
      <c r="AQ5" s="3">
        <f t="shared" si="10"/>
        <v>45441</v>
      </c>
      <c r="AR5" s="3">
        <f t="shared" si="10"/>
        <v>45442</v>
      </c>
      <c r="AS5" s="3">
        <f t="shared" si="10"/>
        <v>45443</v>
      </c>
      <c r="AT5" s="3">
        <f t="shared" si="10"/>
        <v>45444</v>
      </c>
      <c r="AU5" s="3">
        <f t="shared" si="10"/>
        <v>45445</v>
      </c>
      <c r="AV5" s="3">
        <f t="shared" si="10"/>
        <v>45446</v>
      </c>
      <c r="AW5" s="3">
        <f t="shared" si="10"/>
        <v>45447</v>
      </c>
      <c r="AX5" s="3">
        <f t="shared" si="10"/>
        <v>45448</v>
      </c>
      <c r="AY5" s="3">
        <f t="shared" si="10"/>
        <v>45449</v>
      </c>
      <c r="AZ5" s="3">
        <f t="shared" si="10"/>
        <v>45450</v>
      </c>
      <c r="BA5" s="3">
        <f t="shared" si="10"/>
        <v>45451</v>
      </c>
      <c r="BB5" s="3">
        <f t="shared" si="10"/>
        <v>45452</v>
      </c>
      <c r="BC5" s="3">
        <f t="shared" si="10"/>
        <v>45453</v>
      </c>
      <c r="BD5" s="3">
        <f t="shared" si="10"/>
        <v>45454</v>
      </c>
      <c r="BE5" s="3">
        <f t="shared" si="10"/>
        <v>45455</v>
      </c>
      <c r="BF5" s="3">
        <f t="shared" si="10"/>
        <v>45456</v>
      </c>
      <c r="BG5" s="3">
        <f t="shared" si="10"/>
        <v>45457</v>
      </c>
      <c r="BH5" s="3">
        <f t="shared" si="10"/>
        <v>45458</v>
      </c>
      <c r="BI5" s="3">
        <f t="shared" si="10"/>
        <v>45459</v>
      </c>
      <c r="BJ5" s="3">
        <f t="shared" si="10"/>
        <v>45460</v>
      </c>
      <c r="BK5" s="3">
        <f t="shared" si="10"/>
        <v>45461</v>
      </c>
      <c r="BL5" s="3">
        <f t="shared" si="10"/>
        <v>45462</v>
      </c>
      <c r="BM5" s="3">
        <f t="shared" si="10"/>
        <v>45463</v>
      </c>
      <c r="BN5" s="3">
        <f t="shared" si="10"/>
        <v>45464</v>
      </c>
      <c r="BO5" s="3">
        <f t="shared" si="10"/>
        <v>45465</v>
      </c>
      <c r="BP5" s="3">
        <f t="shared" si="10"/>
        <v>45466</v>
      </c>
      <c r="BQ5" s="3">
        <f t="shared" si="10"/>
        <v>45467</v>
      </c>
      <c r="BR5" s="3">
        <f t="shared" si="10"/>
        <v>45468</v>
      </c>
      <c r="BS5" s="3">
        <f t="shared" si="10"/>
        <v>45469</v>
      </c>
      <c r="BT5" s="3">
        <f t="shared" ref="BT5:CD5" si="11">BS5+1</f>
        <v>45470</v>
      </c>
      <c r="BU5" s="3">
        <f t="shared" si="11"/>
        <v>45471</v>
      </c>
      <c r="BV5" s="3">
        <f t="shared" si="11"/>
        <v>45472</v>
      </c>
      <c r="BW5" s="3">
        <f t="shared" si="11"/>
        <v>45473</v>
      </c>
      <c r="BX5" s="3">
        <f t="shared" si="11"/>
        <v>45474</v>
      </c>
      <c r="BY5" s="3">
        <f t="shared" si="11"/>
        <v>45475</v>
      </c>
      <c r="BZ5" s="3">
        <f t="shared" si="11"/>
        <v>45476</v>
      </c>
      <c r="CA5" s="3">
        <f t="shared" si="11"/>
        <v>45477</v>
      </c>
      <c r="CB5" s="3">
        <f t="shared" si="11"/>
        <v>45478</v>
      </c>
      <c r="CC5" s="3">
        <f t="shared" si="11"/>
        <v>45479</v>
      </c>
      <c r="CD5" s="3">
        <f t="shared" si="11"/>
        <v>45480</v>
      </c>
      <c r="CE5" s="3">
        <f t="shared" ref="CE5" si="12">CD5+1</f>
        <v>45481</v>
      </c>
      <c r="CF5" s="3">
        <f t="shared" ref="CF5" si="13">CE5+1</f>
        <v>45482</v>
      </c>
      <c r="CG5" s="3">
        <f t="shared" ref="CG5" si="14">CF5+1</f>
        <v>45483</v>
      </c>
      <c r="CH5" s="3">
        <f t="shared" ref="CH5" si="15">CG5+1</f>
        <v>45484</v>
      </c>
      <c r="CI5" s="3">
        <f t="shared" ref="CI5" si="16">CH5+1</f>
        <v>45485</v>
      </c>
      <c r="CJ5" s="3">
        <f t="shared" ref="CJ5" si="17">CI5+1</f>
        <v>45486</v>
      </c>
      <c r="CK5" s="3">
        <f t="shared" ref="CK5" si="18">CJ5+1</f>
        <v>45487</v>
      </c>
      <c r="CL5" s="3">
        <f t="shared" ref="CL5" si="19">CK5+1</f>
        <v>45488</v>
      </c>
      <c r="CM5" s="3">
        <f t="shared" ref="CM5" si="20">CL5+1</f>
        <v>45489</v>
      </c>
      <c r="CN5" s="3">
        <f t="shared" ref="CN5" si="21">CM5+1</f>
        <v>45490</v>
      </c>
      <c r="CO5" s="3">
        <f t="shared" ref="CO5" si="22">CN5+1</f>
        <v>45491</v>
      </c>
      <c r="CP5" s="3">
        <f t="shared" ref="CP5" si="23">CO5+1</f>
        <v>45492</v>
      </c>
      <c r="CQ5" s="3">
        <f t="shared" ref="CQ5" si="24">CP5+1</f>
        <v>45493</v>
      </c>
      <c r="CR5" s="3">
        <f t="shared" ref="CR5" si="25">CQ5+1</f>
        <v>45494</v>
      </c>
      <c r="CS5" s="3">
        <f t="shared" ref="CS5" si="26">CR5+1</f>
        <v>45495</v>
      </c>
      <c r="CT5" s="3">
        <f t="shared" ref="CT5" si="27">CS5+1</f>
        <v>45496</v>
      </c>
      <c r="CU5" s="3">
        <f t="shared" ref="CU5" si="28">CT5+1</f>
        <v>45497</v>
      </c>
      <c r="CV5" s="3">
        <f t="shared" ref="CV5" si="29">CU5+1</f>
        <v>45498</v>
      </c>
      <c r="CW5" s="3">
        <f t="shared" ref="CW5" si="30">CV5+1</f>
        <v>45499</v>
      </c>
      <c r="CX5" s="3">
        <f t="shared" ref="CX5" si="31">CW5+1</f>
        <v>45500</v>
      </c>
      <c r="CY5" s="3">
        <f t="shared" ref="CY5" si="32">CX5+1</f>
        <v>45501</v>
      </c>
      <c r="CZ5" s="3">
        <f t="shared" ref="CZ5" si="33">CY5+1</f>
        <v>45502</v>
      </c>
      <c r="DA5" s="3">
        <f t="shared" ref="DA5" si="34">CZ5+1</f>
        <v>45503</v>
      </c>
      <c r="DB5" s="3">
        <f t="shared" ref="DB5" si="35">DA5+1</f>
        <v>45504</v>
      </c>
      <c r="DC5" s="3">
        <f t="shared" ref="DC5" si="36">DB5+1</f>
        <v>45505</v>
      </c>
      <c r="DD5" s="3">
        <f t="shared" ref="DD5" si="37">DC5+1</f>
        <v>45506</v>
      </c>
      <c r="DE5" s="3">
        <f t="shared" ref="DE5" si="38">DD5+1</f>
        <v>45507</v>
      </c>
      <c r="DF5" s="3">
        <f t="shared" ref="DF5" si="39">DE5+1</f>
        <v>45508</v>
      </c>
      <c r="DG5" s="3">
        <f t="shared" ref="DG5" si="40">DF5+1</f>
        <v>45509</v>
      </c>
      <c r="DH5" s="3">
        <f t="shared" ref="DH5" si="41">DG5+1</f>
        <v>45510</v>
      </c>
      <c r="DI5" s="3">
        <f t="shared" ref="DI5" si="42">DH5+1</f>
        <v>45511</v>
      </c>
      <c r="DJ5" s="3">
        <f t="shared" ref="DJ5" si="43">DI5+1</f>
        <v>45512</v>
      </c>
      <c r="DK5" s="3">
        <f t="shared" ref="DK5" si="44">DJ5+1</f>
        <v>45513</v>
      </c>
      <c r="DL5" s="3">
        <f t="shared" ref="DL5" si="45">DK5+1</f>
        <v>45514</v>
      </c>
      <c r="DM5" s="3">
        <f t="shared" ref="DM5" si="46">DL5+1</f>
        <v>45515</v>
      </c>
      <c r="DN5" s="3">
        <f t="shared" ref="DN5" si="47">DM5+1</f>
        <v>45516</v>
      </c>
      <c r="DO5" s="3">
        <f t="shared" ref="DO5" si="48">DN5+1</f>
        <v>45517</v>
      </c>
      <c r="DP5" s="3">
        <f t="shared" ref="DP5" si="49">DO5+1</f>
        <v>45518</v>
      </c>
      <c r="DQ5" s="3">
        <f t="shared" ref="DQ5" si="50">DP5+1</f>
        <v>45519</v>
      </c>
      <c r="DR5" s="3">
        <f t="shared" ref="DR5" si="51">DQ5+1</f>
        <v>45520</v>
      </c>
      <c r="DS5" s="3">
        <f t="shared" ref="DS5" si="52">DR5+1</f>
        <v>45521</v>
      </c>
      <c r="DT5" s="3">
        <f t="shared" ref="DT5" si="53">DS5+1</f>
        <v>45522</v>
      </c>
      <c r="DU5" s="3">
        <f t="shared" ref="DU5" si="54">DT5+1</f>
        <v>45523</v>
      </c>
      <c r="DV5" s="3">
        <f t="shared" ref="DV5" si="55">DU5+1</f>
        <v>45524</v>
      </c>
      <c r="DW5" s="3">
        <f t="shared" ref="DW5" si="56">DV5+1</f>
        <v>45525</v>
      </c>
      <c r="DX5" s="3">
        <f t="shared" ref="DX5" si="57">DW5+1</f>
        <v>45526</v>
      </c>
      <c r="DY5" s="3">
        <f t="shared" ref="DY5" si="58">DX5+1</f>
        <v>45527</v>
      </c>
      <c r="DZ5" s="3">
        <f t="shared" ref="DZ5" si="59">DY5+1</f>
        <v>45528</v>
      </c>
      <c r="EA5" s="3">
        <f t="shared" ref="EA5" si="60">DZ5+1</f>
        <v>45529</v>
      </c>
      <c r="EB5" s="3">
        <f t="shared" ref="EB5" si="61">EA5+1</f>
        <v>45530</v>
      </c>
      <c r="EC5" s="3">
        <f t="shared" ref="EC5" si="62">EB5+1</f>
        <v>45531</v>
      </c>
      <c r="ED5" s="3">
        <f t="shared" ref="ED5" si="63">EC5+1</f>
        <v>45532</v>
      </c>
      <c r="EE5" s="3">
        <f t="shared" ref="EE5" si="64">ED5+1</f>
        <v>45533</v>
      </c>
      <c r="EF5" s="3">
        <f t="shared" ref="EF5" si="65">EE5+1</f>
        <v>45534</v>
      </c>
      <c r="EG5" s="3">
        <f t="shared" ref="EG5" si="66">EF5+1</f>
        <v>45535</v>
      </c>
      <c r="EH5" s="3">
        <f t="shared" ref="EH5" si="67">EG5+1</f>
        <v>45536</v>
      </c>
      <c r="EI5" s="3">
        <f t="shared" ref="EI5" si="68">EH5+1</f>
        <v>45537</v>
      </c>
      <c r="EJ5" s="3">
        <f t="shared" ref="EJ5" si="69">EI5+1</f>
        <v>45538</v>
      </c>
      <c r="EK5" s="3">
        <f t="shared" ref="EK5" si="70">EJ5+1</f>
        <v>45539</v>
      </c>
      <c r="EL5" s="3">
        <f t="shared" ref="EL5" si="71">EK5+1</f>
        <v>45540</v>
      </c>
      <c r="EM5" s="3">
        <f t="shared" ref="EM5" si="72">EL5+1</f>
        <v>45541</v>
      </c>
      <c r="EN5" s="3">
        <f t="shared" ref="EN5" si="73">EM5+1</f>
        <v>45542</v>
      </c>
      <c r="EO5" s="3">
        <f t="shared" ref="EO5" si="74">EN5+1</f>
        <v>45543</v>
      </c>
      <c r="EP5" s="3">
        <f t="shared" ref="EP5" si="75">EO5+1</f>
        <v>45544</v>
      </c>
      <c r="EQ5" s="3">
        <f t="shared" ref="EQ5" si="76">EP5+1</f>
        <v>45545</v>
      </c>
      <c r="ER5" s="3">
        <f t="shared" ref="ER5" si="77">EQ5+1</f>
        <v>45546</v>
      </c>
      <c r="ES5" s="3">
        <f t="shared" ref="ES5" si="78">ER5+1</f>
        <v>45547</v>
      </c>
      <c r="ET5" s="3">
        <f t="shared" ref="ET5" si="79">ES5+1</f>
        <v>45548</v>
      </c>
      <c r="EU5" s="3">
        <f t="shared" ref="EU5" si="80">ET5+1</f>
        <v>45549</v>
      </c>
      <c r="EV5" s="3">
        <f t="shared" ref="EV5" si="81">EU5+1</f>
        <v>45550</v>
      </c>
      <c r="EW5" s="3">
        <f t="shared" ref="EW5" si="82">EV5+1</f>
        <v>45551</v>
      </c>
      <c r="EX5" s="3">
        <f t="shared" ref="EX5" si="83">EW5+1</f>
        <v>45552</v>
      </c>
      <c r="EY5" s="3">
        <f t="shared" ref="EY5" si="84">EX5+1</f>
        <v>45553</v>
      </c>
      <c r="EZ5" s="3">
        <f t="shared" ref="EZ5" si="85">EY5+1</f>
        <v>45554</v>
      </c>
      <c r="FA5" s="3">
        <f t="shared" ref="FA5" si="86">EZ5+1</f>
        <v>45555</v>
      </c>
      <c r="FB5" s="3">
        <f t="shared" ref="FB5" si="87">FA5+1</f>
        <v>45556</v>
      </c>
      <c r="FC5" s="3">
        <f t="shared" ref="FC5" si="88">FB5+1</f>
        <v>45557</v>
      </c>
      <c r="FD5" s="3">
        <f t="shared" ref="FD5" si="89">FC5+1</f>
        <v>45558</v>
      </c>
      <c r="FE5" s="3">
        <f t="shared" ref="FE5" si="90">FD5+1</f>
        <v>45559</v>
      </c>
      <c r="FF5" s="3">
        <f t="shared" ref="FF5" si="91">FE5+1</f>
        <v>45560</v>
      </c>
      <c r="FG5" s="3">
        <f t="shared" ref="FG5" si="92">FF5+1</f>
        <v>45561</v>
      </c>
      <c r="FH5" s="3">
        <f t="shared" ref="FH5" si="93">FG5+1</f>
        <v>45562</v>
      </c>
      <c r="FI5" s="3">
        <f t="shared" ref="FI5" si="94">FH5+1</f>
        <v>45563</v>
      </c>
      <c r="FJ5" s="3">
        <f t="shared" ref="FJ5" si="95">FI5+1</f>
        <v>45564</v>
      </c>
      <c r="FK5" s="3">
        <f t="shared" ref="FK5" si="96">FJ5+1</f>
        <v>45565</v>
      </c>
      <c r="FL5" s="3">
        <f t="shared" ref="FL5" si="97">FK5+1</f>
        <v>45566</v>
      </c>
      <c r="FM5" s="3">
        <f t="shared" ref="FM5" si="98">FL5+1</f>
        <v>45567</v>
      </c>
      <c r="FN5" s="3">
        <f t="shared" ref="FN5" si="99">FM5+1</f>
        <v>45568</v>
      </c>
    </row>
    <row r="6" spans="1:170" s="14" customFormat="1" ht="27" customHeight="1" x14ac:dyDescent="0.25">
      <c r="A6" s="11" t="s">
        <v>0</v>
      </c>
      <c r="B6" s="15" t="s">
        <v>34</v>
      </c>
      <c r="C6" s="12" t="s">
        <v>1</v>
      </c>
      <c r="D6" s="12" t="s">
        <v>2</v>
      </c>
      <c r="E6" s="11"/>
      <c r="F6" s="13" t="str">
        <f>LEFT(TEXT(F5,"ddd"),2)</f>
        <v>Mo</v>
      </c>
      <c r="G6" s="13" t="str">
        <f t="shared" ref="G6:Q6" si="100">LEFT(TEXT(G5,"ddd"),2)</f>
        <v>Tu</v>
      </c>
      <c r="H6" s="13" t="str">
        <f t="shared" si="100"/>
        <v>We</v>
      </c>
      <c r="I6" s="13" t="str">
        <f t="shared" si="100"/>
        <v>Th</v>
      </c>
      <c r="J6" s="13" t="str">
        <f t="shared" si="100"/>
        <v>Fr</v>
      </c>
      <c r="K6" s="13" t="str">
        <f t="shared" si="100"/>
        <v>Sa</v>
      </c>
      <c r="L6" s="13" t="str">
        <f t="shared" si="100"/>
        <v>Su</v>
      </c>
      <c r="M6" s="13" t="str">
        <f t="shared" si="100"/>
        <v>Mo</v>
      </c>
      <c r="N6" s="13" t="str">
        <f t="shared" si="100"/>
        <v>Tu</v>
      </c>
      <c r="O6" s="13" t="str">
        <f t="shared" si="100"/>
        <v>We</v>
      </c>
      <c r="P6" s="13" t="str">
        <f t="shared" si="100"/>
        <v>Th</v>
      </c>
      <c r="Q6" s="13" t="str">
        <f t="shared" si="100"/>
        <v>Fr</v>
      </c>
      <c r="R6" s="13" t="str">
        <f t="shared" ref="R6" si="101">LEFT(TEXT(R5,"ddd"),2)</f>
        <v>Sa</v>
      </c>
      <c r="S6" s="13" t="str">
        <f t="shared" ref="S6" si="102">LEFT(TEXT(S5,"ddd"),2)</f>
        <v>Su</v>
      </c>
      <c r="T6" s="13" t="str">
        <f t="shared" ref="T6" si="103">LEFT(TEXT(T5,"ddd"),2)</f>
        <v>Mo</v>
      </c>
      <c r="U6" s="13" t="str">
        <f t="shared" ref="U6" si="104">LEFT(TEXT(U5,"ddd"),2)</f>
        <v>Tu</v>
      </c>
      <c r="V6" s="13" t="str">
        <f t="shared" ref="V6" si="105">LEFT(TEXT(V5,"ddd"),2)</f>
        <v>We</v>
      </c>
      <c r="W6" s="13" t="str">
        <f t="shared" ref="W6" si="106">LEFT(TEXT(W5,"ddd"),2)</f>
        <v>Th</v>
      </c>
      <c r="X6" s="13" t="str">
        <f t="shared" ref="X6" si="107">LEFT(TEXT(X5,"ddd"),2)</f>
        <v>Fr</v>
      </c>
      <c r="Y6" s="13" t="str">
        <f t="shared" ref="Y6" si="108">LEFT(TEXT(Y5,"ddd"),2)</f>
        <v>Sa</v>
      </c>
      <c r="Z6" s="13" t="str">
        <f t="shared" ref="Z6" si="109">LEFT(TEXT(Z5,"ddd"),2)</f>
        <v>Su</v>
      </c>
      <c r="AA6" s="13" t="str">
        <f t="shared" ref="AA6:AB6" si="110">LEFT(TEXT(AA5,"ddd"),2)</f>
        <v>Mo</v>
      </c>
      <c r="AB6" s="13" t="str">
        <f t="shared" si="110"/>
        <v>Tu</v>
      </c>
      <c r="AC6" s="13" t="str">
        <f t="shared" ref="AC6" si="111">LEFT(TEXT(AC5,"ddd"),2)</f>
        <v>We</v>
      </c>
      <c r="AD6" s="13" t="str">
        <f t="shared" ref="AD6" si="112">LEFT(TEXT(AD5,"ddd"),2)</f>
        <v>Th</v>
      </c>
      <c r="AE6" s="13" t="str">
        <f t="shared" ref="AE6" si="113">LEFT(TEXT(AE5,"ddd"),2)</f>
        <v>Fr</v>
      </c>
      <c r="AF6" s="13" t="str">
        <f t="shared" ref="AF6" si="114">LEFT(TEXT(AF5,"ddd"),2)</f>
        <v>Sa</v>
      </c>
      <c r="AG6" s="13" t="str">
        <f t="shared" ref="AG6" si="115">LEFT(TEXT(AG5,"ddd"),2)</f>
        <v>Su</v>
      </c>
      <c r="AH6" s="13" t="str">
        <f t="shared" ref="AH6" si="116">LEFT(TEXT(AH5,"ddd"),2)</f>
        <v>Mo</v>
      </c>
      <c r="AI6" s="13" t="str">
        <f t="shared" ref="AI6" si="117">LEFT(TEXT(AI5,"ddd"),2)</f>
        <v>Tu</v>
      </c>
      <c r="AJ6" s="13" t="str">
        <f t="shared" ref="AJ6" si="118">LEFT(TEXT(AJ5,"ddd"),2)</f>
        <v>We</v>
      </c>
      <c r="AK6" s="13" t="str">
        <f t="shared" ref="AK6" si="119">LEFT(TEXT(AK5,"ddd"),2)</f>
        <v>Th</v>
      </c>
      <c r="AL6" s="13" t="str">
        <f t="shared" ref="AL6:AM6" si="120">LEFT(TEXT(AL5,"ddd"),2)</f>
        <v>Fr</v>
      </c>
      <c r="AM6" s="13" t="str">
        <f t="shared" si="120"/>
        <v>Sa</v>
      </c>
      <c r="AN6" s="13" t="str">
        <f t="shared" ref="AN6" si="121">LEFT(TEXT(AN5,"ddd"),2)</f>
        <v>Su</v>
      </c>
      <c r="AO6" s="13" t="str">
        <f t="shared" ref="AO6" si="122">LEFT(TEXT(AO5,"ddd"),2)</f>
        <v>Mo</v>
      </c>
      <c r="AP6" s="13" t="str">
        <f t="shared" ref="AP6" si="123">LEFT(TEXT(AP5,"ddd"),2)</f>
        <v>Tu</v>
      </c>
      <c r="AQ6" s="13" t="str">
        <f t="shared" ref="AQ6" si="124">LEFT(TEXT(AQ5,"ddd"),2)</f>
        <v>We</v>
      </c>
      <c r="AR6" s="13" t="str">
        <f t="shared" ref="AR6" si="125">LEFT(TEXT(AR5,"ddd"),2)</f>
        <v>Th</v>
      </c>
      <c r="AS6" s="13" t="str">
        <f t="shared" ref="AS6" si="126">LEFT(TEXT(AS5,"ddd"),2)</f>
        <v>Fr</v>
      </c>
      <c r="AT6" s="13" t="str">
        <f t="shared" ref="AT6" si="127">LEFT(TEXT(AT5,"ddd"),2)</f>
        <v>Sa</v>
      </c>
      <c r="AU6" s="13" t="str">
        <f t="shared" ref="AU6" si="128">LEFT(TEXT(AU5,"ddd"),2)</f>
        <v>Su</v>
      </c>
      <c r="AV6" s="13" t="str">
        <f t="shared" ref="AV6" si="129">LEFT(TEXT(AV5,"ddd"),2)</f>
        <v>Mo</v>
      </c>
      <c r="AW6" s="13" t="str">
        <f t="shared" ref="AW6:AX6" si="130">LEFT(TEXT(AW5,"ddd"),2)</f>
        <v>Tu</v>
      </c>
      <c r="AX6" s="13" t="str">
        <f t="shared" si="130"/>
        <v>We</v>
      </c>
      <c r="AY6" s="13" t="str">
        <f t="shared" ref="AY6" si="131">LEFT(TEXT(AY5,"ddd"),2)</f>
        <v>Th</v>
      </c>
      <c r="AZ6" s="13" t="str">
        <f t="shared" ref="AZ6" si="132">LEFT(TEXT(AZ5,"ddd"),2)</f>
        <v>Fr</v>
      </c>
      <c r="BA6" s="13" t="str">
        <f t="shared" ref="BA6" si="133">LEFT(TEXT(BA5,"ddd"),2)</f>
        <v>Sa</v>
      </c>
      <c r="BB6" s="13" t="str">
        <f t="shared" ref="BB6" si="134">LEFT(TEXT(BB5,"ddd"),2)</f>
        <v>Su</v>
      </c>
      <c r="BC6" s="13" t="str">
        <f t="shared" ref="BC6" si="135">LEFT(TEXT(BC5,"ddd"),2)</f>
        <v>Mo</v>
      </c>
      <c r="BD6" s="13" t="str">
        <f t="shared" ref="BD6" si="136">LEFT(TEXT(BD5,"ddd"),2)</f>
        <v>Tu</v>
      </c>
      <c r="BE6" s="13" t="str">
        <f t="shared" ref="BE6" si="137">LEFT(TEXT(BE5,"ddd"),2)</f>
        <v>We</v>
      </c>
      <c r="BF6" s="13" t="str">
        <f t="shared" ref="BF6" si="138">LEFT(TEXT(BF5,"ddd"),2)</f>
        <v>Th</v>
      </c>
      <c r="BG6" s="13" t="str">
        <f t="shared" ref="BG6" si="139">LEFT(TEXT(BG5,"ddd"),2)</f>
        <v>Fr</v>
      </c>
      <c r="BH6" s="13" t="str">
        <f t="shared" ref="BH6:BI6" si="140">LEFT(TEXT(BH5,"ddd"),2)</f>
        <v>Sa</v>
      </c>
      <c r="BI6" s="13" t="str">
        <f t="shared" si="140"/>
        <v>Su</v>
      </c>
      <c r="BJ6" s="13" t="str">
        <f t="shared" ref="BJ6" si="141">LEFT(TEXT(BJ5,"ddd"),2)</f>
        <v>Mo</v>
      </c>
      <c r="BK6" s="13" t="str">
        <f t="shared" ref="BK6" si="142">LEFT(TEXT(BK5,"ddd"),2)</f>
        <v>Tu</v>
      </c>
      <c r="BL6" s="13" t="str">
        <f t="shared" ref="BL6" si="143">LEFT(TEXT(BL5,"ddd"),2)</f>
        <v>We</v>
      </c>
      <c r="BM6" s="13" t="str">
        <f t="shared" ref="BM6" si="144">LEFT(TEXT(BM5,"ddd"),2)</f>
        <v>Th</v>
      </c>
      <c r="BN6" s="13" t="str">
        <f t="shared" ref="BN6" si="145">LEFT(TEXT(BN5,"ddd"),2)</f>
        <v>Fr</v>
      </c>
      <c r="BO6" s="13" t="str">
        <f t="shared" ref="BO6" si="146">LEFT(TEXT(BO5,"ddd"),2)</f>
        <v>Sa</v>
      </c>
      <c r="BP6" s="13" t="str">
        <f t="shared" ref="BP6" si="147">LEFT(TEXT(BP5,"ddd"),2)</f>
        <v>Su</v>
      </c>
      <c r="BQ6" s="13" t="str">
        <f t="shared" ref="BQ6" si="148">LEFT(TEXT(BQ5,"ddd"),2)</f>
        <v>Mo</v>
      </c>
      <c r="BR6" s="13" t="str">
        <f t="shared" ref="BR6" si="149">LEFT(TEXT(BR5,"ddd"),2)</f>
        <v>Tu</v>
      </c>
      <c r="BS6" s="13" t="str">
        <f t="shared" ref="BS6:BT6" si="150">LEFT(TEXT(BS5,"ddd"),2)</f>
        <v>We</v>
      </c>
      <c r="BT6" s="13" t="str">
        <f t="shared" si="150"/>
        <v>Th</v>
      </c>
      <c r="BU6" s="13" t="str">
        <f t="shared" ref="BU6" si="151">LEFT(TEXT(BU5,"ddd"),2)</f>
        <v>Fr</v>
      </c>
      <c r="BV6" s="13" t="str">
        <f t="shared" ref="BV6" si="152">LEFT(TEXT(BV5,"ddd"),2)</f>
        <v>Sa</v>
      </c>
      <c r="BW6" s="13" t="str">
        <f t="shared" ref="BW6" si="153">LEFT(TEXT(BW5,"ddd"),2)</f>
        <v>Su</v>
      </c>
      <c r="BX6" s="13" t="str">
        <f t="shared" ref="BX6" si="154">LEFT(TEXT(BX5,"ddd"),2)</f>
        <v>Mo</v>
      </c>
      <c r="BY6" s="13" t="str">
        <f t="shared" ref="BY6" si="155">LEFT(TEXT(BY5,"ddd"),2)</f>
        <v>Tu</v>
      </c>
      <c r="BZ6" s="13" t="str">
        <f t="shared" ref="BZ6" si="156">LEFT(TEXT(BZ5,"ddd"),2)</f>
        <v>We</v>
      </c>
      <c r="CA6" s="13" t="str">
        <f t="shared" ref="CA6" si="157">LEFT(TEXT(CA5,"ddd"),2)</f>
        <v>Th</v>
      </c>
      <c r="CB6" s="13" t="str">
        <f t="shared" ref="CB6" si="158">LEFT(TEXT(CB5,"ddd"),2)</f>
        <v>Fr</v>
      </c>
      <c r="CC6" s="13" t="str">
        <f t="shared" ref="CC6" si="159">LEFT(TEXT(CC5,"ddd"),2)</f>
        <v>Sa</v>
      </c>
      <c r="CD6" s="13" t="str">
        <f t="shared" ref="CD6:EO6" si="160">LEFT(TEXT(CD5,"ddd"),2)</f>
        <v>Su</v>
      </c>
      <c r="CE6" s="13" t="str">
        <f t="shared" si="160"/>
        <v>Mo</v>
      </c>
      <c r="CF6" s="13" t="str">
        <f t="shared" si="160"/>
        <v>Tu</v>
      </c>
      <c r="CG6" s="13" t="str">
        <f t="shared" si="160"/>
        <v>We</v>
      </c>
      <c r="CH6" s="13" t="str">
        <f t="shared" si="160"/>
        <v>Th</v>
      </c>
      <c r="CI6" s="13" t="str">
        <f t="shared" si="160"/>
        <v>Fr</v>
      </c>
      <c r="CJ6" s="13" t="str">
        <f t="shared" si="160"/>
        <v>Sa</v>
      </c>
      <c r="CK6" s="13" t="str">
        <f t="shared" si="160"/>
        <v>Su</v>
      </c>
      <c r="CL6" s="13" t="str">
        <f t="shared" si="160"/>
        <v>Mo</v>
      </c>
      <c r="CM6" s="13" t="str">
        <f t="shared" si="160"/>
        <v>Tu</v>
      </c>
      <c r="CN6" s="13" t="str">
        <f t="shared" si="160"/>
        <v>We</v>
      </c>
      <c r="CO6" s="13" t="str">
        <f t="shared" si="160"/>
        <v>Th</v>
      </c>
      <c r="CP6" s="13" t="str">
        <f t="shared" si="160"/>
        <v>Fr</v>
      </c>
      <c r="CQ6" s="13" t="str">
        <f t="shared" si="160"/>
        <v>Sa</v>
      </c>
      <c r="CR6" s="13" t="str">
        <f t="shared" si="160"/>
        <v>Su</v>
      </c>
      <c r="CS6" s="13" t="str">
        <f t="shared" si="160"/>
        <v>Mo</v>
      </c>
      <c r="CT6" s="13" t="str">
        <f t="shared" si="160"/>
        <v>Tu</v>
      </c>
      <c r="CU6" s="13" t="str">
        <f t="shared" si="160"/>
        <v>We</v>
      </c>
      <c r="CV6" s="13" t="str">
        <f t="shared" si="160"/>
        <v>Th</v>
      </c>
      <c r="CW6" s="13" t="str">
        <f t="shared" si="160"/>
        <v>Fr</v>
      </c>
      <c r="CX6" s="13" t="str">
        <f t="shared" si="160"/>
        <v>Sa</v>
      </c>
      <c r="CY6" s="13" t="str">
        <f t="shared" si="160"/>
        <v>Su</v>
      </c>
      <c r="CZ6" s="13" t="str">
        <f t="shared" si="160"/>
        <v>Mo</v>
      </c>
      <c r="DA6" s="13" t="str">
        <f t="shared" si="160"/>
        <v>Tu</v>
      </c>
      <c r="DB6" s="13" t="str">
        <f t="shared" si="160"/>
        <v>We</v>
      </c>
      <c r="DC6" s="13" t="str">
        <f t="shared" si="160"/>
        <v>Th</v>
      </c>
      <c r="DD6" s="13" t="str">
        <f t="shared" si="160"/>
        <v>Fr</v>
      </c>
      <c r="DE6" s="13" t="str">
        <f t="shared" si="160"/>
        <v>Sa</v>
      </c>
      <c r="DF6" s="13" t="str">
        <f t="shared" si="160"/>
        <v>Su</v>
      </c>
      <c r="DG6" s="13" t="str">
        <f t="shared" si="160"/>
        <v>Mo</v>
      </c>
      <c r="DH6" s="13" t="str">
        <f t="shared" si="160"/>
        <v>Tu</v>
      </c>
      <c r="DI6" s="13" t="str">
        <f t="shared" si="160"/>
        <v>We</v>
      </c>
      <c r="DJ6" s="13" t="str">
        <f t="shared" si="160"/>
        <v>Th</v>
      </c>
      <c r="DK6" s="13" t="str">
        <f t="shared" si="160"/>
        <v>Fr</v>
      </c>
      <c r="DL6" s="13" t="str">
        <f t="shared" si="160"/>
        <v>Sa</v>
      </c>
      <c r="DM6" s="13" t="str">
        <f t="shared" si="160"/>
        <v>Su</v>
      </c>
      <c r="DN6" s="13" t="str">
        <f t="shared" si="160"/>
        <v>Mo</v>
      </c>
      <c r="DO6" s="13" t="str">
        <f t="shared" si="160"/>
        <v>Tu</v>
      </c>
      <c r="DP6" s="13" t="str">
        <f t="shared" si="160"/>
        <v>We</v>
      </c>
      <c r="DQ6" s="13" t="str">
        <f t="shared" si="160"/>
        <v>Th</v>
      </c>
      <c r="DR6" s="13" t="str">
        <f t="shared" si="160"/>
        <v>Fr</v>
      </c>
      <c r="DS6" s="13" t="str">
        <f t="shared" si="160"/>
        <v>Sa</v>
      </c>
      <c r="DT6" s="13" t="str">
        <f t="shared" si="160"/>
        <v>Su</v>
      </c>
      <c r="DU6" s="13" t="str">
        <f t="shared" si="160"/>
        <v>Mo</v>
      </c>
      <c r="DV6" s="13" t="str">
        <f t="shared" si="160"/>
        <v>Tu</v>
      </c>
      <c r="DW6" s="13" t="str">
        <f t="shared" si="160"/>
        <v>We</v>
      </c>
      <c r="DX6" s="13" t="str">
        <f t="shared" si="160"/>
        <v>Th</v>
      </c>
      <c r="DY6" s="13" t="str">
        <f t="shared" si="160"/>
        <v>Fr</v>
      </c>
      <c r="DZ6" s="13" t="str">
        <f t="shared" si="160"/>
        <v>Sa</v>
      </c>
      <c r="EA6" s="13" t="str">
        <f t="shared" si="160"/>
        <v>Su</v>
      </c>
      <c r="EB6" s="13" t="str">
        <f t="shared" si="160"/>
        <v>Mo</v>
      </c>
      <c r="EC6" s="13" t="str">
        <f t="shared" si="160"/>
        <v>Tu</v>
      </c>
      <c r="ED6" s="13" t="str">
        <f t="shared" si="160"/>
        <v>We</v>
      </c>
      <c r="EE6" s="13" t="str">
        <f t="shared" si="160"/>
        <v>Th</v>
      </c>
      <c r="EF6" s="13" t="str">
        <f t="shared" si="160"/>
        <v>Fr</v>
      </c>
      <c r="EG6" s="13" t="str">
        <f t="shared" si="160"/>
        <v>Sa</v>
      </c>
      <c r="EH6" s="13" t="str">
        <f t="shared" si="160"/>
        <v>Su</v>
      </c>
      <c r="EI6" s="13" t="str">
        <f t="shared" si="160"/>
        <v>Mo</v>
      </c>
      <c r="EJ6" s="13" t="str">
        <f t="shared" si="160"/>
        <v>Tu</v>
      </c>
      <c r="EK6" s="13" t="str">
        <f t="shared" si="160"/>
        <v>We</v>
      </c>
      <c r="EL6" s="13" t="str">
        <f t="shared" si="160"/>
        <v>Th</v>
      </c>
      <c r="EM6" s="13" t="str">
        <f t="shared" si="160"/>
        <v>Fr</v>
      </c>
      <c r="EN6" s="13" t="str">
        <f t="shared" si="160"/>
        <v>Sa</v>
      </c>
      <c r="EO6" s="13" t="str">
        <f t="shared" si="160"/>
        <v>Su</v>
      </c>
      <c r="EP6" s="13" t="str">
        <f t="shared" ref="EP6:FN6" si="161">LEFT(TEXT(EP5,"ddd"),2)</f>
        <v>Mo</v>
      </c>
      <c r="EQ6" s="13" t="str">
        <f t="shared" si="161"/>
        <v>Tu</v>
      </c>
      <c r="ER6" s="13" t="str">
        <f t="shared" si="161"/>
        <v>We</v>
      </c>
      <c r="ES6" s="13" t="str">
        <f t="shared" si="161"/>
        <v>Th</v>
      </c>
      <c r="ET6" s="13" t="str">
        <f t="shared" si="161"/>
        <v>Fr</v>
      </c>
      <c r="EU6" s="13" t="str">
        <f t="shared" si="161"/>
        <v>Sa</v>
      </c>
      <c r="EV6" s="13" t="str">
        <f t="shared" si="161"/>
        <v>Su</v>
      </c>
      <c r="EW6" s="13" t="str">
        <f t="shared" si="161"/>
        <v>Mo</v>
      </c>
      <c r="EX6" s="13" t="str">
        <f t="shared" si="161"/>
        <v>Tu</v>
      </c>
      <c r="EY6" s="13" t="str">
        <f t="shared" si="161"/>
        <v>We</v>
      </c>
      <c r="EZ6" s="13" t="str">
        <f t="shared" si="161"/>
        <v>Th</v>
      </c>
      <c r="FA6" s="13" t="str">
        <f t="shared" si="161"/>
        <v>Fr</v>
      </c>
      <c r="FB6" s="13" t="str">
        <f t="shared" si="161"/>
        <v>Sa</v>
      </c>
      <c r="FC6" s="13" t="str">
        <f t="shared" si="161"/>
        <v>Su</v>
      </c>
      <c r="FD6" s="13" t="str">
        <f t="shared" si="161"/>
        <v>Mo</v>
      </c>
      <c r="FE6" s="13" t="str">
        <f t="shared" si="161"/>
        <v>Tu</v>
      </c>
      <c r="FF6" s="13" t="str">
        <f t="shared" si="161"/>
        <v>We</v>
      </c>
      <c r="FG6" s="13" t="str">
        <f t="shared" si="161"/>
        <v>Th</v>
      </c>
      <c r="FH6" s="13" t="str">
        <f t="shared" si="161"/>
        <v>Fr</v>
      </c>
      <c r="FI6" s="13" t="str">
        <f t="shared" si="161"/>
        <v>Sa</v>
      </c>
      <c r="FJ6" s="13" t="str">
        <f t="shared" si="161"/>
        <v>Su</v>
      </c>
      <c r="FK6" s="13" t="str">
        <f t="shared" si="161"/>
        <v>Mo</v>
      </c>
      <c r="FL6" s="13" t="str">
        <f t="shared" si="161"/>
        <v>Tu</v>
      </c>
      <c r="FM6" s="13" t="str">
        <f t="shared" si="161"/>
        <v>We</v>
      </c>
      <c r="FN6" s="13" t="str">
        <f t="shared" si="161"/>
        <v>Th</v>
      </c>
    </row>
    <row r="7" spans="1:170" x14ac:dyDescent="0.25">
      <c r="A7" s="18" t="s">
        <v>3</v>
      </c>
      <c r="B7" s="20">
        <f>(B8+B9+B10+B11+B12+B13+B14+B15+B16)/900*100</f>
        <v>1</v>
      </c>
      <c r="C7" s="19">
        <v>45405</v>
      </c>
      <c r="D7" s="19">
        <v>45416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</row>
    <row r="8" spans="1:170" x14ac:dyDescent="0.25">
      <c r="A8" s="5" t="s">
        <v>4</v>
      </c>
      <c r="B8" s="16">
        <v>1</v>
      </c>
      <c r="C8" s="6">
        <v>45412</v>
      </c>
      <c r="D8" s="6">
        <v>45415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</row>
    <row r="9" spans="1:170" x14ac:dyDescent="0.25">
      <c r="A9" s="5" t="s">
        <v>5</v>
      </c>
      <c r="B9" s="16">
        <v>1</v>
      </c>
      <c r="C9" s="6">
        <v>45405</v>
      </c>
      <c r="D9" s="6">
        <v>45412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</row>
    <row r="10" spans="1:170" x14ac:dyDescent="0.25">
      <c r="A10" s="5" t="s">
        <v>6</v>
      </c>
      <c r="B10" s="16">
        <v>1</v>
      </c>
      <c r="C10" s="6">
        <v>45405</v>
      </c>
      <c r="D10" s="6">
        <v>45412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</row>
    <row r="11" spans="1:170" x14ac:dyDescent="0.25">
      <c r="A11" s="5" t="s">
        <v>7</v>
      </c>
      <c r="B11" s="16">
        <v>1</v>
      </c>
      <c r="C11" s="6">
        <v>45405</v>
      </c>
      <c r="D11" s="6">
        <v>45412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</row>
    <row r="12" spans="1:170" x14ac:dyDescent="0.25">
      <c r="A12" s="5" t="s">
        <v>8</v>
      </c>
      <c r="B12" s="16">
        <v>1</v>
      </c>
      <c r="C12" s="6">
        <v>45405</v>
      </c>
      <c r="D12" s="6">
        <v>45412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</row>
    <row r="13" spans="1:170" x14ac:dyDescent="0.25">
      <c r="A13" s="5" t="s">
        <v>9</v>
      </c>
      <c r="B13" s="16">
        <v>1</v>
      </c>
      <c r="C13" s="6">
        <v>45405</v>
      </c>
      <c r="D13" s="6">
        <v>45412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</row>
    <row r="14" spans="1:170" x14ac:dyDescent="0.25">
      <c r="A14" s="5" t="s">
        <v>10</v>
      </c>
      <c r="B14" s="16">
        <v>1</v>
      </c>
      <c r="C14" s="6">
        <v>45405</v>
      </c>
      <c r="D14" s="6">
        <v>45412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</row>
    <row r="15" spans="1:170" x14ac:dyDescent="0.25">
      <c r="A15" s="5" t="s">
        <v>11</v>
      </c>
      <c r="B15" s="16">
        <v>1</v>
      </c>
      <c r="C15" s="6">
        <v>45405</v>
      </c>
      <c r="D15" s="6">
        <v>45412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</row>
    <row r="16" spans="1:170" x14ac:dyDescent="0.25">
      <c r="A16" s="5" t="s">
        <v>12</v>
      </c>
      <c r="B16" s="16">
        <v>1</v>
      </c>
      <c r="C16" s="6">
        <v>45412</v>
      </c>
      <c r="D16" s="6">
        <v>45415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</row>
    <row r="17" spans="1:170" x14ac:dyDescent="0.25">
      <c r="A17" s="18" t="s">
        <v>13</v>
      </c>
      <c r="B17" s="20">
        <f>(B18+B19+B20+B21+B22+B23+B24+B25)/800*100</f>
        <v>1</v>
      </c>
      <c r="C17" s="19">
        <v>45418</v>
      </c>
      <c r="D17" s="19">
        <v>45427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</row>
    <row r="18" spans="1:170" x14ac:dyDescent="0.25">
      <c r="A18" s="5" t="s">
        <v>14</v>
      </c>
      <c r="B18" s="16">
        <v>1</v>
      </c>
      <c r="C18" s="6">
        <v>45424</v>
      </c>
      <c r="D18" s="6">
        <v>45426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</row>
    <row r="19" spans="1:170" x14ac:dyDescent="0.25">
      <c r="A19" s="5" t="s">
        <v>15</v>
      </c>
      <c r="B19" s="16">
        <v>1</v>
      </c>
      <c r="C19" s="6">
        <v>45424</v>
      </c>
      <c r="D19" s="6">
        <v>45426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</row>
    <row r="20" spans="1:170" x14ac:dyDescent="0.25">
      <c r="A20" s="5" t="s">
        <v>16</v>
      </c>
      <c r="B20" s="16">
        <v>1</v>
      </c>
      <c r="C20" s="6">
        <v>45418</v>
      </c>
      <c r="D20" s="6">
        <v>45425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</row>
    <row r="21" spans="1:170" x14ac:dyDescent="0.25">
      <c r="A21" s="5" t="s">
        <v>17</v>
      </c>
      <c r="B21" s="16">
        <v>1</v>
      </c>
      <c r="C21" s="6">
        <v>45418</v>
      </c>
      <c r="D21" s="6">
        <v>45423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</row>
    <row r="22" spans="1:170" x14ac:dyDescent="0.25">
      <c r="A22" s="5" t="s">
        <v>18</v>
      </c>
      <c r="B22" s="16">
        <v>1</v>
      </c>
      <c r="C22" s="6">
        <v>45418</v>
      </c>
      <c r="D22" s="6">
        <v>45425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</row>
    <row r="23" spans="1:170" x14ac:dyDescent="0.25">
      <c r="A23" s="5" t="s">
        <v>19</v>
      </c>
      <c r="B23" s="16">
        <v>1</v>
      </c>
      <c r="C23" s="6">
        <v>45418</v>
      </c>
      <c r="D23" s="6">
        <v>45425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</row>
    <row r="24" spans="1:170" x14ac:dyDescent="0.25">
      <c r="A24" s="5" t="s">
        <v>20</v>
      </c>
      <c r="B24" s="16">
        <v>1</v>
      </c>
      <c r="C24" s="6">
        <v>45418</v>
      </c>
      <c r="D24" s="6">
        <v>45425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</row>
    <row r="25" spans="1:170" x14ac:dyDescent="0.25">
      <c r="A25" s="5" t="s">
        <v>21</v>
      </c>
      <c r="B25" s="16">
        <v>1</v>
      </c>
      <c r="C25" s="6">
        <v>45418</v>
      </c>
      <c r="D25" s="6">
        <v>45425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</row>
    <row r="26" spans="1:170" x14ac:dyDescent="0.25">
      <c r="A26" s="5" t="s">
        <v>101</v>
      </c>
      <c r="B26" s="16">
        <v>1</v>
      </c>
      <c r="C26" s="6">
        <v>45418</v>
      </c>
      <c r="D26" s="6">
        <v>45426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</row>
    <row r="27" spans="1:170" x14ac:dyDescent="0.25">
      <c r="A27" s="18" t="s">
        <v>22</v>
      </c>
      <c r="B27" s="20">
        <f>(B28+B29+B30+B31+B32+B33+B34+B35+B36)/900*100</f>
        <v>0.55555555555555558</v>
      </c>
      <c r="C27" s="19">
        <v>45427</v>
      </c>
      <c r="D27" s="19">
        <v>45485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</row>
    <row r="28" spans="1:170" x14ac:dyDescent="0.25">
      <c r="A28" s="5" t="s">
        <v>23</v>
      </c>
      <c r="B28" s="16">
        <v>0</v>
      </c>
      <c r="C28" s="6">
        <v>45427</v>
      </c>
      <c r="D28" s="6">
        <v>45485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</row>
    <row r="29" spans="1:170" x14ac:dyDescent="0.25">
      <c r="A29" s="5" t="s">
        <v>24</v>
      </c>
      <c r="B29" s="16">
        <v>0</v>
      </c>
      <c r="C29" s="6">
        <v>45427</v>
      </c>
      <c r="D29" s="6">
        <v>45485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</row>
    <row r="30" spans="1:170" x14ac:dyDescent="0.25">
      <c r="A30" s="5" t="s">
        <v>25</v>
      </c>
      <c r="B30" s="16">
        <v>1</v>
      </c>
      <c r="C30" s="6">
        <v>45427</v>
      </c>
      <c r="D30" s="6">
        <v>45482</v>
      </c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</row>
    <row r="31" spans="1:170" x14ac:dyDescent="0.25">
      <c r="A31" s="5" t="s">
        <v>26</v>
      </c>
      <c r="B31" s="16">
        <v>0</v>
      </c>
      <c r="C31" s="6">
        <v>45427</v>
      </c>
      <c r="D31" s="6">
        <v>45482</v>
      </c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</row>
    <row r="32" spans="1:170" x14ac:dyDescent="0.25">
      <c r="A32" s="5" t="s">
        <v>27</v>
      </c>
      <c r="B32" s="16">
        <v>1</v>
      </c>
      <c r="C32" s="6">
        <v>45427</v>
      </c>
      <c r="D32" s="6">
        <v>45482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</row>
    <row r="33" spans="1:170" x14ac:dyDescent="0.25">
      <c r="A33" s="5" t="s">
        <v>28</v>
      </c>
      <c r="B33" s="16">
        <v>1</v>
      </c>
      <c r="C33" s="6">
        <v>45427</v>
      </c>
      <c r="D33" s="6">
        <v>45482</v>
      </c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</row>
    <row r="34" spans="1:170" x14ac:dyDescent="0.25">
      <c r="A34" s="5" t="s">
        <v>29</v>
      </c>
      <c r="B34" s="16">
        <v>1</v>
      </c>
      <c r="C34" s="6">
        <v>45427</v>
      </c>
      <c r="D34" s="6">
        <v>45482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</row>
    <row r="35" spans="1:170" x14ac:dyDescent="0.25">
      <c r="A35" s="7" t="s">
        <v>30</v>
      </c>
      <c r="B35" s="16">
        <v>0</v>
      </c>
      <c r="C35" s="6">
        <v>45427</v>
      </c>
      <c r="D35" s="6">
        <v>45482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</row>
    <row r="36" spans="1:170" x14ac:dyDescent="0.25">
      <c r="A36" s="9" t="s">
        <v>31</v>
      </c>
      <c r="B36" s="16">
        <v>1</v>
      </c>
      <c r="C36" s="6">
        <v>45427</v>
      </c>
      <c r="D36" s="6">
        <v>45482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0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</row>
    <row r="37" spans="1:170" x14ac:dyDescent="0.25">
      <c r="A37" s="37" t="s">
        <v>33</v>
      </c>
      <c r="B37" s="31">
        <f>(B38+B39+B40)/300*100</f>
        <v>1</v>
      </c>
      <c r="C37" s="32">
        <v>45432</v>
      </c>
      <c r="D37" s="32">
        <v>45455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</row>
    <row r="38" spans="1:170" x14ac:dyDescent="0.25">
      <c r="A38" s="34" t="s">
        <v>118</v>
      </c>
      <c r="B38" s="35">
        <v>1</v>
      </c>
      <c r="C38" s="36">
        <v>45432</v>
      </c>
      <c r="D38" s="36">
        <v>45453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</row>
    <row r="39" spans="1:170" x14ac:dyDescent="0.25">
      <c r="A39" s="34" t="s">
        <v>119</v>
      </c>
      <c r="B39" s="35">
        <v>1</v>
      </c>
      <c r="C39" s="36">
        <v>45432</v>
      </c>
      <c r="D39" s="36">
        <v>45453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</row>
    <row r="40" spans="1:170" x14ac:dyDescent="0.25">
      <c r="A40" s="34" t="s">
        <v>120</v>
      </c>
      <c r="B40" s="35">
        <v>1</v>
      </c>
      <c r="C40" s="36">
        <v>45432</v>
      </c>
      <c r="D40" s="36">
        <v>45453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</row>
    <row r="41" spans="1:170" x14ac:dyDescent="0.25">
      <c r="A41" s="37" t="s">
        <v>129</v>
      </c>
      <c r="B41" s="38"/>
      <c r="C41" s="39">
        <v>45457</v>
      </c>
      <c r="D41" s="32">
        <v>45566</v>
      </c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</row>
    <row r="42" spans="1:170" x14ac:dyDescent="0.25">
      <c r="A42" s="41"/>
      <c r="B42" s="41"/>
      <c r="C42" s="41"/>
      <c r="D42" s="4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</row>
    <row r="43" spans="1:17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</row>
    <row r="44" spans="1:17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</row>
    <row r="45" spans="1:17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</row>
    <row r="46" spans="1:17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</row>
    <row r="47" spans="1:17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</row>
    <row r="48" spans="1:17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</row>
    <row r="49" spans="1:17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</row>
    <row r="50" spans="1:17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</row>
    <row r="51" spans="1:17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</row>
    <row r="52" spans="1:17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</row>
    <row r="53" spans="1:170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</row>
    <row r="54" spans="1:170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</row>
    <row r="55" spans="1:170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</row>
    <row r="56" spans="1:170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</row>
    <row r="57" spans="1:170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</row>
    <row r="58" spans="1:170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</row>
    <row r="59" spans="1:170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</row>
    <row r="60" spans="1:170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</row>
    <row r="61" spans="1:170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</row>
    <row r="62" spans="1:170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</row>
    <row r="63" spans="1:170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</row>
    <row r="64" spans="1:170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</row>
    <row r="65" spans="1:17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</row>
    <row r="66" spans="1:17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</row>
    <row r="67" spans="1:170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</row>
    <row r="68" spans="1:170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</row>
    <row r="69" spans="1:170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</row>
    <row r="70" spans="1:170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</row>
    <row r="71" spans="1:170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</row>
    <row r="72" spans="1:170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</row>
    <row r="73" spans="1:170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</row>
    <row r="74" spans="1:170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</row>
  </sheetData>
  <mergeCells count="17">
    <mergeCell ref="EH4:ER4"/>
    <mergeCell ref="ES4:FC4"/>
    <mergeCell ref="FD4:FN4"/>
    <mergeCell ref="CE4:CO4"/>
    <mergeCell ref="CP4:CZ4"/>
    <mergeCell ref="DA4:DK4"/>
    <mergeCell ref="DL4:DV4"/>
    <mergeCell ref="DW4:EG4"/>
    <mergeCell ref="BT4:CD4"/>
    <mergeCell ref="C3:D3"/>
    <mergeCell ref="F4:P4"/>
    <mergeCell ref="Q4:AA4"/>
    <mergeCell ref="AB4:AL4"/>
    <mergeCell ref="AM4:AW4"/>
    <mergeCell ref="AX4:BH4"/>
    <mergeCell ref="BI4:BS4"/>
    <mergeCell ref="C4:D4"/>
  </mergeCells>
  <phoneticPr fontId="1" type="noConversion"/>
  <conditionalFormatting sqref="B8:B16">
    <cfRule type="dataBar" priority="5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{2B93CFB9-6582-478B-ADC6-8C6E3E4B6640}</x14:id>
        </ext>
      </extLst>
    </cfRule>
  </conditionalFormatting>
  <conditionalFormatting sqref="B18:B26">
    <cfRule type="dataBar" priority="4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{D6E790AB-1642-466B-8A38-3BB06026F509}</x14:id>
        </ext>
      </extLst>
    </cfRule>
  </conditionalFormatting>
  <conditionalFormatting sqref="B28:B36">
    <cfRule type="dataBar" priority="3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{7224E42F-584C-4FDE-B77B-1311D6829EC7}</x14:id>
        </ext>
      </extLst>
    </cfRule>
  </conditionalFormatting>
  <conditionalFormatting sqref="B38:B40">
    <cfRule type="dataBar" priority="1">
      <dataBar>
        <cfvo type="min"/>
        <cfvo type="max"/>
        <color rgb="FF556246"/>
      </dataBar>
      <extLst>
        <ext xmlns:x14="http://schemas.microsoft.com/office/spreadsheetml/2009/9/main" uri="{B025F937-C7B1-47D3-B67F-A62EFF666E3E}">
          <x14:id>{D5156618-6C62-4B59-902A-50AE65D2FB36}</x14:id>
        </ext>
      </extLst>
    </cfRule>
  </conditionalFormatting>
  <conditionalFormatting sqref="F7:FN59">
    <cfRule type="expression" dxfId="2" priority="7">
      <formula>AND(F$5&gt;=$C7,F$5&lt;=$D7)</formula>
    </cfRule>
  </conditionalFormatting>
  <conditionalFormatting sqref="G7:FN59">
    <cfRule type="expression" dxfId="1" priority="2">
      <formula>1*AND(G$5&gt;=task_start,G$5&lt;=task_start+(task_progress*(task_end-task_start+2))-2)</formula>
    </cfRule>
  </conditionalFormatting>
  <conditionalFormatting sqref="CE6:FN6 F6:CD40">
    <cfRule type="expression" dxfId="0" priority="6">
      <formula>F$5=TODAY()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93CFB9-6582-478B-ADC6-8C6E3E4B664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B8:B16</xm:sqref>
        </x14:conditionalFormatting>
        <x14:conditionalFormatting xmlns:xm="http://schemas.microsoft.com/office/excel/2006/main">
          <x14:cfRule type="dataBar" id="{D6E790AB-1642-466B-8A38-3BB06026F50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B18:B26</xm:sqref>
        </x14:conditionalFormatting>
        <x14:conditionalFormatting xmlns:xm="http://schemas.microsoft.com/office/excel/2006/main">
          <x14:cfRule type="dataBar" id="{7224E42F-584C-4FDE-B77B-1311D6829EC7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B28:B36</xm:sqref>
        </x14:conditionalFormatting>
        <x14:conditionalFormatting xmlns:xm="http://schemas.microsoft.com/office/excel/2006/main">
          <x14:cfRule type="dataBar" id="{D5156618-6C62-4B59-902A-50AE65D2FB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B38:B40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52E99-2D6D-4DB2-97D2-C3F4BAD776CE}">
  <dimension ref="A1:H37"/>
  <sheetViews>
    <sheetView zoomScaleNormal="100" workbookViewId="0">
      <selection activeCell="B3" sqref="B3"/>
    </sheetView>
  </sheetViews>
  <sheetFormatPr defaultRowHeight="13.8" x14ac:dyDescent="0.25"/>
  <cols>
    <col min="1" max="1" width="15.8984375" customWidth="1"/>
    <col min="2" max="2" width="31.59765625" customWidth="1"/>
    <col min="3" max="3" width="16.19921875" customWidth="1"/>
    <col min="4" max="4" width="12.59765625" customWidth="1"/>
    <col min="5" max="5" width="11.09765625" customWidth="1"/>
    <col min="6" max="6" width="11.69921875" customWidth="1"/>
    <col min="8" max="8" width="18.19921875" customWidth="1"/>
  </cols>
  <sheetData>
    <row r="1" spans="1:8" ht="44.4" customHeight="1" x14ac:dyDescent="0.25">
      <c r="A1" s="58" t="s">
        <v>71</v>
      </c>
      <c r="B1" s="58"/>
      <c r="C1" s="58"/>
      <c r="D1" s="58"/>
      <c r="E1" s="58"/>
      <c r="F1" s="58"/>
      <c r="G1" s="58"/>
      <c r="H1" s="58"/>
    </row>
    <row r="2" spans="1:8" ht="15" x14ac:dyDescent="0.25">
      <c r="A2" s="23" t="s">
        <v>66</v>
      </c>
      <c r="B2" s="23" t="s">
        <v>63</v>
      </c>
      <c r="C2" s="23" t="s">
        <v>64</v>
      </c>
      <c r="D2" s="23" t="s">
        <v>65</v>
      </c>
      <c r="E2" s="23" t="s">
        <v>67</v>
      </c>
      <c r="F2" s="23" t="s">
        <v>68</v>
      </c>
      <c r="G2" s="23" t="s">
        <v>69</v>
      </c>
      <c r="H2" s="23" t="s">
        <v>70</v>
      </c>
    </row>
    <row r="3" spans="1:8" x14ac:dyDescent="0.25">
      <c r="A3" s="24">
        <v>1</v>
      </c>
      <c r="B3" s="25" t="s">
        <v>72</v>
      </c>
      <c r="C3" s="25"/>
      <c r="D3" s="26">
        <f>'Gantt Chart'!B7</f>
        <v>1</v>
      </c>
      <c r="E3" s="27">
        <f>'Gantt Chart'!C7</f>
        <v>45405</v>
      </c>
      <c r="F3" s="27">
        <f>'Gantt Chart'!D7</f>
        <v>45416</v>
      </c>
      <c r="G3" s="25"/>
      <c r="H3" s="25"/>
    </row>
    <row r="4" spans="1:8" x14ac:dyDescent="0.25">
      <c r="A4" s="21" t="s">
        <v>37</v>
      </c>
      <c r="B4" s="21" t="s">
        <v>73</v>
      </c>
      <c r="C4" t="s">
        <v>107</v>
      </c>
      <c r="D4" s="22">
        <f>'Gantt Chart'!B8</f>
        <v>1</v>
      </c>
      <c r="E4" s="28">
        <f>'Gantt Chart'!C8</f>
        <v>45412</v>
      </c>
      <c r="F4" s="28">
        <f>'Gantt Chart'!D8</f>
        <v>45415</v>
      </c>
      <c r="G4" s="40" t="s">
        <v>106</v>
      </c>
      <c r="H4" t="s">
        <v>104</v>
      </c>
    </row>
    <row r="5" spans="1:8" x14ac:dyDescent="0.25">
      <c r="A5" s="21" t="s">
        <v>38</v>
      </c>
      <c r="B5" s="21" t="s">
        <v>74</v>
      </c>
      <c r="C5" t="s">
        <v>114</v>
      </c>
      <c r="D5" s="22">
        <f>'Gantt Chart'!B9</f>
        <v>1</v>
      </c>
      <c r="E5" s="28">
        <f>'Gantt Chart'!C9</f>
        <v>45405</v>
      </c>
      <c r="F5" s="28">
        <f>'Gantt Chart'!D9</f>
        <v>45412</v>
      </c>
      <c r="G5" s="40" t="s">
        <v>106</v>
      </c>
    </row>
    <row r="6" spans="1:8" x14ac:dyDescent="0.25">
      <c r="A6" s="21" t="s">
        <v>39</v>
      </c>
      <c r="B6" s="21" t="s">
        <v>75</v>
      </c>
      <c r="C6" t="s">
        <v>113</v>
      </c>
      <c r="D6" s="22">
        <f>'Gantt Chart'!B10</f>
        <v>1</v>
      </c>
      <c r="E6" s="28">
        <f>'Gantt Chart'!C10</f>
        <v>45405</v>
      </c>
      <c r="F6" s="28">
        <f>'Gantt Chart'!D10</f>
        <v>45412</v>
      </c>
      <c r="G6" s="40" t="s">
        <v>106</v>
      </c>
    </row>
    <row r="7" spans="1:8" x14ac:dyDescent="0.25">
      <c r="A7" s="21" t="s">
        <v>40</v>
      </c>
      <c r="B7" s="21" t="s">
        <v>76</v>
      </c>
      <c r="C7" t="s">
        <v>117</v>
      </c>
      <c r="D7" s="22">
        <f>'Gantt Chart'!B11</f>
        <v>1</v>
      </c>
      <c r="E7" s="28">
        <f>'Gantt Chart'!C11</f>
        <v>45405</v>
      </c>
      <c r="F7" s="28">
        <f>'Gantt Chart'!D11</f>
        <v>45412</v>
      </c>
      <c r="G7" s="40" t="s">
        <v>106</v>
      </c>
    </row>
    <row r="8" spans="1:8" x14ac:dyDescent="0.25">
      <c r="A8" s="21" t="s">
        <v>41</v>
      </c>
      <c r="B8" s="21" t="s">
        <v>77</v>
      </c>
      <c r="C8" t="s">
        <v>112</v>
      </c>
      <c r="D8" s="22">
        <f>'Gantt Chart'!B12</f>
        <v>1</v>
      </c>
      <c r="E8" s="28">
        <f>'Gantt Chart'!C12</f>
        <v>45405</v>
      </c>
      <c r="F8" s="28">
        <f>'Gantt Chart'!D12</f>
        <v>45412</v>
      </c>
      <c r="G8" s="40" t="s">
        <v>106</v>
      </c>
    </row>
    <row r="9" spans="1:8" x14ac:dyDescent="0.25">
      <c r="A9" s="21" t="s">
        <v>42</v>
      </c>
      <c r="B9" s="21" t="s">
        <v>78</v>
      </c>
      <c r="C9" t="s">
        <v>115</v>
      </c>
      <c r="D9" s="22">
        <f>'Gantt Chart'!B13</f>
        <v>1</v>
      </c>
      <c r="E9" s="28">
        <f>'Gantt Chart'!C13</f>
        <v>45405</v>
      </c>
      <c r="F9" s="28">
        <f>'Gantt Chart'!D13</f>
        <v>45412</v>
      </c>
      <c r="G9" s="40" t="s">
        <v>106</v>
      </c>
    </row>
    <row r="10" spans="1:8" x14ac:dyDescent="0.25">
      <c r="A10" s="21" t="s">
        <v>43</v>
      </c>
      <c r="B10" s="21" t="s">
        <v>79</v>
      </c>
      <c r="C10" t="s">
        <v>109</v>
      </c>
      <c r="D10" s="22">
        <f>'Gantt Chart'!B14</f>
        <v>1</v>
      </c>
      <c r="E10" s="28">
        <f>'Gantt Chart'!C14</f>
        <v>45405</v>
      </c>
      <c r="F10" s="28">
        <f>'Gantt Chart'!D14</f>
        <v>45412</v>
      </c>
      <c r="G10" s="40" t="s">
        <v>106</v>
      </c>
    </row>
    <row r="11" spans="1:8" x14ac:dyDescent="0.25">
      <c r="A11" s="21" t="s">
        <v>44</v>
      </c>
      <c r="B11" s="21" t="s">
        <v>80</v>
      </c>
      <c r="C11" t="s">
        <v>110</v>
      </c>
      <c r="D11" s="22">
        <f>'Gantt Chart'!B15</f>
        <v>1</v>
      </c>
      <c r="E11" s="28">
        <f>'Gantt Chart'!C15</f>
        <v>45405</v>
      </c>
      <c r="F11" s="28">
        <f>'Gantt Chart'!D15</f>
        <v>45412</v>
      </c>
      <c r="G11" s="40" t="s">
        <v>106</v>
      </c>
    </row>
    <row r="12" spans="1:8" x14ac:dyDescent="0.25">
      <c r="A12" s="21" t="s">
        <v>45</v>
      </c>
      <c r="B12" s="21" t="s">
        <v>81</v>
      </c>
      <c r="C12" t="s">
        <v>116</v>
      </c>
      <c r="D12" s="22">
        <f>'Gantt Chart'!B16</f>
        <v>1</v>
      </c>
      <c r="E12" s="28">
        <f>'Gantt Chart'!C16</f>
        <v>45412</v>
      </c>
      <c r="F12" s="28">
        <f>'Gantt Chart'!D16</f>
        <v>45415</v>
      </c>
      <c r="G12" s="40" t="s">
        <v>106</v>
      </c>
    </row>
    <row r="13" spans="1:8" x14ac:dyDescent="0.25">
      <c r="A13" s="24">
        <v>2</v>
      </c>
      <c r="B13" s="24" t="s">
        <v>82</v>
      </c>
      <c r="C13" s="25"/>
      <c r="D13" s="26">
        <f>'Gantt Chart'!B17</f>
        <v>1</v>
      </c>
      <c r="E13" s="27">
        <f>'Gantt Chart'!C17</f>
        <v>45418</v>
      </c>
      <c r="F13" s="27">
        <f>'Gantt Chart'!D17</f>
        <v>45427</v>
      </c>
      <c r="G13" s="42"/>
      <c r="H13" s="25"/>
    </row>
    <row r="14" spans="1:8" x14ac:dyDescent="0.25">
      <c r="A14" s="21" t="s">
        <v>46</v>
      </c>
      <c r="B14" s="21" t="s">
        <v>85</v>
      </c>
      <c r="C14" t="s">
        <v>107</v>
      </c>
      <c r="D14" s="22">
        <f>'Gantt Chart'!B18</f>
        <v>1</v>
      </c>
      <c r="E14" s="28">
        <f>'Gantt Chart'!C18</f>
        <v>45424</v>
      </c>
      <c r="F14" s="28">
        <f>'Gantt Chart'!D18</f>
        <v>45426</v>
      </c>
      <c r="G14" s="40" t="s">
        <v>106</v>
      </c>
      <c r="H14" t="s">
        <v>105</v>
      </c>
    </row>
    <row r="15" spans="1:8" x14ac:dyDescent="0.25">
      <c r="A15" s="21" t="s">
        <v>47</v>
      </c>
      <c r="B15" s="21" t="s">
        <v>86</v>
      </c>
      <c r="C15" t="s">
        <v>107</v>
      </c>
      <c r="D15" s="22">
        <f>'Gantt Chart'!B19</f>
        <v>1</v>
      </c>
      <c r="E15" s="28">
        <f>'Gantt Chart'!C19</f>
        <v>45424</v>
      </c>
      <c r="F15" s="28">
        <f>'Gantt Chart'!D19</f>
        <v>45426</v>
      </c>
      <c r="G15" s="40" t="s">
        <v>106</v>
      </c>
      <c r="H15" t="s">
        <v>105</v>
      </c>
    </row>
    <row r="16" spans="1:8" x14ac:dyDescent="0.25">
      <c r="A16" s="21" t="s">
        <v>48</v>
      </c>
      <c r="B16" s="21" t="s">
        <v>87</v>
      </c>
      <c r="C16" t="s">
        <v>112</v>
      </c>
      <c r="D16" s="22">
        <v>1</v>
      </c>
      <c r="E16" s="28">
        <f>'Gantt Chart'!C20</f>
        <v>45418</v>
      </c>
      <c r="F16" s="28">
        <f>'Gantt Chart'!D20</f>
        <v>45425</v>
      </c>
      <c r="G16" s="40" t="s">
        <v>106</v>
      </c>
    </row>
    <row r="17" spans="1:8" x14ac:dyDescent="0.25">
      <c r="A17" s="21" t="s">
        <v>49</v>
      </c>
      <c r="B17" s="21" t="s">
        <v>88</v>
      </c>
      <c r="C17" t="s">
        <v>117</v>
      </c>
      <c r="D17" s="22">
        <f>'Gantt Chart'!B21</f>
        <v>1</v>
      </c>
      <c r="E17" s="28">
        <f>'Gantt Chart'!C21</f>
        <v>45418</v>
      </c>
      <c r="F17" s="28">
        <f>'Gantt Chart'!D21</f>
        <v>45423</v>
      </c>
      <c r="G17" s="40" t="s">
        <v>106</v>
      </c>
    </row>
    <row r="18" spans="1:8" x14ac:dyDescent="0.25">
      <c r="A18" s="21" t="s">
        <v>50</v>
      </c>
      <c r="B18" s="21" t="s">
        <v>89</v>
      </c>
      <c r="C18" t="s">
        <v>114</v>
      </c>
      <c r="D18" s="22">
        <f>'Gantt Chart'!B22</f>
        <v>1</v>
      </c>
      <c r="E18" s="28">
        <f>'Gantt Chart'!C22</f>
        <v>45418</v>
      </c>
      <c r="F18" s="28">
        <f>'Gantt Chart'!D22</f>
        <v>45425</v>
      </c>
      <c r="G18" s="40" t="s">
        <v>106</v>
      </c>
    </row>
    <row r="19" spans="1:8" x14ac:dyDescent="0.25">
      <c r="A19" s="21" t="s">
        <v>51</v>
      </c>
      <c r="B19" s="21" t="s">
        <v>90</v>
      </c>
      <c r="C19" t="s">
        <v>113</v>
      </c>
      <c r="D19" s="22">
        <f>'Gantt Chart'!B23</f>
        <v>1</v>
      </c>
      <c r="E19" s="28">
        <f>'Gantt Chart'!C23</f>
        <v>45418</v>
      </c>
      <c r="F19" s="28">
        <f>'Gantt Chart'!D23</f>
        <v>45425</v>
      </c>
      <c r="G19" s="40" t="s">
        <v>106</v>
      </c>
    </row>
    <row r="20" spans="1:8" x14ac:dyDescent="0.25">
      <c r="A20" s="21" t="s">
        <v>52</v>
      </c>
      <c r="B20" s="21" t="s">
        <v>91</v>
      </c>
      <c r="C20" t="s">
        <v>115</v>
      </c>
      <c r="D20" s="22">
        <f>'Gantt Chart'!B24</f>
        <v>1</v>
      </c>
      <c r="E20" s="28">
        <f>'Gantt Chart'!C24</f>
        <v>45418</v>
      </c>
      <c r="F20" s="28">
        <f>'Gantt Chart'!D24</f>
        <v>45425</v>
      </c>
      <c r="G20" s="40" t="s">
        <v>106</v>
      </c>
      <c r="H20" t="s">
        <v>49</v>
      </c>
    </row>
    <row r="21" spans="1:8" x14ac:dyDescent="0.25">
      <c r="A21" s="21" t="s">
        <v>53</v>
      </c>
      <c r="B21" s="21" t="s">
        <v>92</v>
      </c>
      <c r="C21" t="s">
        <v>110</v>
      </c>
      <c r="D21" s="22">
        <f>'Gantt Chart'!B25</f>
        <v>1</v>
      </c>
      <c r="E21" s="28">
        <f>'Gantt Chart'!C25</f>
        <v>45418</v>
      </c>
      <c r="F21" s="28">
        <f>'Gantt Chart'!D25</f>
        <v>45425</v>
      </c>
      <c r="G21" s="40" t="s">
        <v>106</v>
      </c>
    </row>
    <row r="22" spans="1:8" x14ac:dyDescent="0.25">
      <c r="A22" s="21" t="s">
        <v>102</v>
      </c>
      <c r="B22" s="21" t="s">
        <v>103</v>
      </c>
      <c r="C22" t="s">
        <v>114</v>
      </c>
      <c r="D22" s="22">
        <f>'Gantt Chart'!B26</f>
        <v>1</v>
      </c>
      <c r="E22" s="28">
        <f>'Gantt Chart'!C26</f>
        <v>45418</v>
      </c>
      <c r="F22" s="28">
        <f>'Gantt Chart'!D26</f>
        <v>45426</v>
      </c>
      <c r="G22" s="40" t="s">
        <v>106</v>
      </c>
      <c r="H22" t="s">
        <v>104</v>
      </c>
    </row>
    <row r="23" spans="1:8" x14ac:dyDescent="0.25">
      <c r="A23" s="24">
        <v>3</v>
      </c>
      <c r="B23" s="25" t="s">
        <v>83</v>
      </c>
      <c r="C23" s="25"/>
      <c r="D23" s="26">
        <f>'Gantt Chart'!B27</f>
        <v>0.55555555555555558</v>
      </c>
      <c r="E23" s="27">
        <f>'Gantt Chart'!C27</f>
        <v>45427</v>
      </c>
      <c r="F23" s="27">
        <f>'Gantt Chart'!D27</f>
        <v>45485</v>
      </c>
      <c r="G23" s="42"/>
      <c r="H23" s="25"/>
    </row>
    <row r="24" spans="1:8" x14ac:dyDescent="0.25">
      <c r="A24" s="21" t="s">
        <v>54</v>
      </c>
      <c r="B24" s="21" t="s">
        <v>73</v>
      </c>
      <c r="C24" t="s">
        <v>107</v>
      </c>
      <c r="D24" s="22">
        <f>'Gantt Chart'!B28</f>
        <v>0</v>
      </c>
      <c r="E24" s="28">
        <f>'Gantt Chart'!C28</f>
        <v>45427</v>
      </c>
      <c r="F24" s="28">
        <f>'Gantt Chart'!D28</f>
        <v>45485</v>
      </c>
      <c r="G24" s="40" t="s">
        <v>106</v>
      </c>
      <c r="H24" t="s">
        <v>104</v>
      </c>
    </row>
    <row r="25" spans="1:8" x14ac:dyDescent="0.25">
      <c r="A25" s="21" t="s">
        <v>55</v>
      </c>
      <c r="B25" s="21" t="s">
        <v>93</v>
      </c>
      <c r="C25" t="s">
        <v>108</v>
      </c>
      <c r="D25" s="22">
        <f>'Gantt Chart'!B29</f>
        <v>0</v>
      </c>
      <c r="E25" s="28">
        <f>'Gantt Chart'!C29</f>
        <v>45427</v>
      </c>
      <c r="F25" s="28">
        <f>'Gantt Chart'!D29</f>
        <v>45485</v>
      </c>
      <c r="G25" s="40" t="s">
        <v>106</v>
      </c>
    </row>
    <row r="26" spans="1:8" x14ac:dyDescent="0.25">
      <c r="A26" s="21" t="s">
        <v>56</v>
      </c>
      <c r="B26" s="21" t="s">
        <v>94</v>
      </c>
      <c r="C26" t="s">
        <v>114</v>
      </c>
      <c r="D26" s="22">
        <f>'Gantt Chart'!B30</f>
        <v>1</v>
      </c>
      <c r="E26" s="28">
        <f>'Gantt Chart'!C30</f>
        <v>45427</v>
      </c>
      <c r="F26" s="28">
        <f>'Gantt Chart'!D30</f>
        <v>45482</v>
      </c>
      <c r="G26" s="40" t="s">
        <v>106</v>
      </c>
    </row>
    <row r="27" spans="1:8" x14ac:dyDescent="0.25">
      <c r="A27" s="21" t="s">
        <v>57</v>
      </c>
      <c r="B27" s="21" t="s">
        <v>95</v>
      </c>
      <c r="C27" t="s">
        <v>110</v>
      </c>
      <c r="D27" s="22">
        <f>'Gantt Chart'!B31</f>
        <v>0</v>
      </c>
      <c r="E27" s="28">
        <f>'Gantt Chart'!C31</f>
        <v>45427</v>
      </c>
      <c r="F27" s="28">
        <f>'Gantt Chart'!D31</f>
        <v>45482</v>
      </c>
      <c r="G27" s="40" t="s">
        <v>106</v>
      </c>
    </row>
    <row r="28" spans="1:8" x14ac:dyDescent="0.25">
      <c r="A28" s="21" t="s">
        <v>58</v>
      </c>
      <c r="B28" s="21" t="s">
        <v>96</v>
      </c>
      <c r="C28" t="s">
        <v>109</v>
      </c>
      <c r="D28" s="22">
        <f>'Gantt Chart'!B32</f>
        <v>1</v>
      </c>
      <c r="E28" s="28">
        <f>'Gantt Chart'!C32</f>
        <v>45427</v>
      </c>
      <c r="F28" s="28">
        <f>'Gantt Chart'!D32</f>
        <v>45482</v>
      </c>
      <c r="G28" s="40" t="s">
        <v>106</v>
      </c>
    </row>
    <row r="29" spans="1:8" x14ac:dyDescent="0.25">
      <c r="A29" s="21" t="s">
        <v>59</v>
      </c>
      <c r="B29" s="21" t="s">
        <v>98</v>
      </c>
      <c r="C29" t="s">
        <v>117</v>
      </c>
      <c r="D29" s="22">
        <f>'Gantt Chart'!B33</f>
        <v>1</v>
      </c>
      <c r="E29" s="28">
        <f>'Gantt Chart'!C33</f>
        <v>45427</v>
      </c>
      <c r="F29" s="28">
        <f>'Gantt Chart'!D33</f>
        <v>45482</v>
      </c>
      <c r="G29" s="40" t="s">
        <v>106</v>
      </c>
    </row>
    <row r="30" spans="1:8" x14ac:dyDescent="0.25">
      <c r="A30" s="21" t="s">
        <v>60</v>
      </c>
      <c r="B30" s="21" t="s">
        <v>97</v>
      </c>
      <c r="C30" t="s">
        <v>112</v>
      </c>
      <c r="D30" s="22">
        <f>'Gantt Chart'!B34</f>
        <v>1</v>
      </c>
      <c r="E30" s="28">
        <f>'Gantt Chart'!C34</f>
        <v>45427</v>
      </c>
      <c r="F30" s="28">
        <f>'Gantt Chart'!D34</f>
        <v>45482</v>
      </c>
      <c r="G30" s="40" t="s">
        <v>106</v>
      </c>
    </row>
    <row r="31" spans="1:8" x14ac:dyDescent="0.25">
      <c r="A31" s="21" t="s">
        <v>61</v>
      </c>
      <c r="B31" s="21" t="s">
        <v>99</v>
      </c>
      <c r="C31" t="s">
        <v>111</v>
      </c>
      <c r="D31" s="22">
        <f>'Gantt Chart'!B35</f>
        <v>0</v>
      </c>
      <c r="E31" s="28">
        <f>'Gantt Chart'!C35</f>
        <v>45427</v>
      </c>
      <c r="F31" s="28">
        <f>'Gantt Chart'!D35</f>
        <v>45482</v>
      </c>
      <c r="G31" s="40" t="s">
        <v>106</v>
      </c>
    </row>
    <row r="32" spans="1:8" x14ac:dyDescent="0.25">
      <c r="A32" s="21" t="s">
        <v>62</v>
      </c>
      <c r="B32" s="21" t="s">
        <v>100</v>
      </c>
      <c r="C32" t="s">
        <v>113</v>
      </c>
      <c r="D32" s="22">
        <f>'Gantt Chart'!B36</f>
        <v>1</v>
      </c>
      <c r="E32" s="28">
        <f>'Gantt Chart'!C36</f>
        <v>45427</v>
      </c>
      <c r="F32" s="28">
        <f>'Gantt Chart'!D36</f>
        <v>45482</v>
      </c>
      <c r="G32" s="40" t="s">
        <v>106</v>
      </c>
    </row>
    <row r="33" spans="1:8" x14ac:dyDescent="0.25">
      <c r="A33" s="24">
        <v>4</v>
      </c>
      <c r="B33" s="25" t="s">
        <v>84</v>
      </c>
      <c r="C33" s="25"/>
      <c r="D33" s="26">
        <f>'Gantt Chart'!B37</f>
        <v>1</v>
      </c>
      <c r="E33" s="27">
        <f>'Gantt Chart'!C37</f>
        <v>45432</v>
      </c>
      <c r="F33" s="27">
        <f>'Gantt Chart'!D37</f>
        <v>45455</v>
      </c>
      <c r="G33" s="42"/>
      <c r="H33" s="25"/>
    </row>
    <row r="34" spans="1:8" x14ac:dyDescent="0.25">
      <c r="A34" s="21" t="s">
        <v>121</v>
      </c>
      <c r="B34" s="21" t="s">
        <v>124</v>
      </c>
      <c r="D34" s="29">
        <f>'Gantt Chart'!B38</f>
        <v>1</v>
      </c>
      <c r="E34" s="30">
        <f>'Gantt Chart'!C38</f>
        <v>45432</v>
      </c>
      <c r="F34" s="28">
        <f>'Gantt Chart'!D38</f>
        <v>45453</v>
      </c>
      <c r="G34" s="40" t="s">
        <v>127</v>
      </c>
    </row>
    <row r="35" spans="1:8" x14ac:dyDescent="0.25">
      <c r="A35" s="21" t="s">
        <v>122</v>
      </c>
      <c r="B35" s="21" t="s">
        <v>125</v>
      </c>
      <c r="D35" s="29">
        <f>'Gantt Chart'!B39</f>
        <v>1</v>
      </c>
      <c r="E35" s="30">
        <f>'Gantt Chart'!C39</f>
        <v>45432</v>
      </c>
      <c r="F35" s="28">
        <f>'Gantt Chart'!D39</f>
        <v>45453</v>
      </c>
      <c r="G35" s="40" t="s">
        <v>127</v>
      </c>
    </row>
    <row r="36" spans="1:8" x14ac:dyDescent="0.25">
      <c r="A36" s="21" t="s">
        <v>123</v>
      </c>
      <c r="B36" s="21" t="s">
        <v>126</v>
      </c>
      <c r="D36" s="29">
        <f>'Gantt Chart'!B40</f>
        <v>1</v>
      </c>
      <c r="E36" s="30">
        <f>'Gantt Chart'!C40</f>
        <v>45432</v>
      </c>
      <c r="F36" s="28">
        <f>'Gantt Chart'!D40</f>
        <v>45453</v>
      </c>
      <c r="G36" s="40" t="s">
        <v>127</v>
      </c>
    </row>
    <row r="37" spans="1:8" x14ac:dyDescent="0.25">
      <c r="A37" s="44">
        <v>5</v>
      </c>
      <c r="B37" s="44" t="s">
        <v>130</v>
      </c>
      <c r="C37" s="44"/>
      <c r="D37" s="44"/>
      <c r="E37" s="43">
        <f>'Gantt Chart'!C41</f>
        <v>45457</v>
      </c>
      <c r="F37" s="43">
        <f>'Gantt Chart'!D41</f>
        <v>45566</v>
      </c>
      <c r="G37" s="44"/>
      <c r="H37" s="44"/>
    </row>
  </sheetData>
  <mergeCells count="1">
    <mergeCell ref="A1:H1"/>
  </mergeCells>
  <conditionalFormatting sqref="D4:D12 D14:D22 D24:D32">
    <cfRule type="dataBar" priority="2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{BCDE4566-67DA-4BF6-8AA7-7906B150DBF1}</x14:id>
        </ext>
      </extLst>
    </cfRule>
  </conditionalFormatting>
  <conditionalFormatting sqref="D34:D36">
    <cfRule type="dataBar" priority="1">
      <dataBar>
        <cfvo type="num" val="0"/>
        <cfvo type="num" val="1"/>
        <color rgb="FF556246"/>
      </dataBar>
      <extLst>
        <ext xmlns:x14="http://schemas.microsoft.com/office/spreadsheetml/2009/9/main" uri="{B025F937-C7B1-47D3-B67F-A62EFF666E3E}">
          <x14:id>{362CB9C9-C6AE-4F88-A181-09AE84A7DA3F}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CDE4566-67DA-4BF6-8AA7-7906B150DBF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D4:D12 D14:D22 D24:D32</xm:sqref>
        </x14:conditionalFormatting>
        <x14:conditionalFormatting xmlns:xm="http://schemas.microsoft.com/office/excel/2006/main">
          <x14:cfRule type="dataBar" id="{362CB9C9-C6AE-4F88-A181-09AE84A7DA3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D34:D36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CF5E6-E34E-4E32-9591-9F540A1D20E0}">
  <dimension ref="A1:G27"/>
  <sheetViews>
    <sheetView tabSelected="1" zoomScale="85" zoomScaleNormal="85" workbookViewId="0">
      <selection activeCell="D25" sqref="D25"/>
    </sheetView>
  </sheetViews>
  <sheetFormatPr defaultRowHeight="13.8" x14ac:dyDescent="0.25"/>
  <cols>
    <col min="1" max="1" width="10" customWidth="1"/>
    <col min="2" max="2" width="30.5" customWidth="1"/>
    <col min="3" max="3" width="23.5" customWidth="1"/>
    <col min="4" max="4" width="14.3984375" customWidth="1"/>
    <col min="5" max="5" width="13.5" customWidth="1"/>
    <col min="6" max="6" width="14.796875" customWidth="1"/>
    <col min="7" max="7" width="56.59765625" customWidth="1"/>
  </cols>
  <sheetData>
    <row r="1" spans="1:7" ht="40.200000000000003" customHeight="1" x14ac:dyDescent="0.45">
      <c r="A1" s="64" t="s">
        <v>148</v>
      </c>
      <c r="B1" s="64"/>
      <c r="C1" s="64"/>
      <c r="D1" s="64"/>
      <c r="E1" s="64"/>
      <c r="F1" s="64"/>
      <c r="G1" s="64"/>
    </row>
    <row r="2" spans="1:7" ht="17.399999999999999" x14ac:dyDescent="0.3">
      <c r="A2" s="63" t="s">
        <v>131</v>
      </c>
      <c r="B2" s="63"/>
      <c r="C2" s="50" t="s">
        <v>132</v>
      </c>
      <c r="D2" s="50" t="s">
        <v>146</v>
      </c>
      <c r="E2" s="50" t="s">
        <v>133</v>
      </c>
      <c r="F2" s="50" t="s">
        <v>134</v>
      </c>
      <c r="G2" s="49" t="s">
        <v>135</v>
      </c>
    </row>
    <row r="3" spans="1:7" x14ac:dyDescent="0.25">
      <c r="A3" s="62" t="s">
        <v>136</v>
      </c>
      <c r="B3" s="62"/>
      <c r="C3" s="51"/>
      <c r="D3" s="47"/>
      <c r="E3" s="47"/>
      <c r="F3" s="47"/>
      <c r="G3" s="47"/>
    </row>
    <row r="4" spans="1:7" x14ac:dyDescent="0.25">
      <c r="A4" s="60" t="s">
        <v>137</v>
      </c>
      <c r="B4" s="60"/>
      <c r="C4" s="40" t="s">
        <v>144</v>
      </c>
      <c r="D4" s="52">
        <v>2000</v>
      </c>
      <c r="E4" s="52">
        <v>0</v>
      </c>
      <c r="F4" s="52">
        <f>SUM(D4:E4)</f>
        <v>2000</v>
      </c>
    </row>
    <row r="5" spans="1:7" x14ac:dyDescent="0.25">
      <c r="A5" s="60" t="s">
        <v>13</v>
      </c>
      <c r="B5" s="60"/>
      <c r="C5" s="40" t="s">
        <v>144</v>
      </c>
      <c r="D5" s="52">
        <v>2000</v>
      </c>
      <c r="E5" s="52">
        <v>0</v>
      </c>
      <c r="F5" s="52">
        <f t="shared" ref="F5:F6" si="0">SUM(D5:E5)</f>
        <v>2000</v>
      </c>
    </row>
    <row r="6" spans="1:7" x14ac:dyDescent="0.25">
      <c r="A6" s="60" t="s">
        <v>22</v>
      </c>
      <c r="B6" s="60"/>
      <c r="C6" s="40" t="s">
        <v>144</v>
      </c>
      <c r="D6" s="52">
        <v>2000</v>
      </c>
      <c r="E6" s="52">
        <v>0</v>
      </c>
      <c r="F6" s="52">
        <f t="shared" si="0"/>
        <v>2000</v>
      </c>
    </row>
    <row r="7" spans="1:7" x14ac:dyDescent="0.25">
      <c r="A7" s="59" t="s">
        <v>145</v>
      </c>
      <c r="B7" s="59"/>
      <c r="C7" s="48"/>
      <c r="D7" s="53">
        <f>SUM(D4:D6)</f>
        <v>6000</v>
      </c>
      <c r="E7" s="53">
        <f>SUM(E4:E6)</f>
        <v>0</v>
      </c>
      <c r="F7" s="53">
        <f>SUM(F4:F6)</f>
        <v>6000</v>
      </c>
      <c r="G7" s="45"/>
    </row>
    <row r="8" spans="1:7" x14ac:dyDescent="0.25">
      <c r="A8" s="65" t="s">
        <v>138</v>
      </c>
      <c r="B8" s="65"/>
      <c r="C8" s="51"/>
      <c r="D8" s="47"/>
      <c r="E8" s="47"/>
      <c r="F8" s="47"/>
      <c r="G8" s="47"/>
    </row>
    <row r="9" spans="1:7" x14ac:dyDescent="0.25">
      <c r="A9" s="60" t="s">
        <v>139</v>
      </c>
      <c r="B9" s="60"/>
      <c r="C9" s="40" t="s">
        <v>144</v>
      </c>
      <c r="D9" s="52">
        <v>2000</v>
      </c>
      <c r="E9" s="52">
        <v>0</v>
      </c>
      <c r="F9" s="52">
        <f>SUM(D9:E9)</f>
        <v>2000</v>
      </c>
    </row>
    <row r="10" spans="1:7" x14ac:dyDescent="0.25">
      <c r="A10" s="60" t="s">
        <v>129</v>
      </c>
      <c r="B10" s="60"/>
      <c r="C10" s="40" t="s">
        <v>144</v>
      </c>
      <c r="D10" s="52">
        <v>8000</v>
      </c>
      <c r="E10" s="52">
        <v>2500</v>
      </c>
      <c r="F10" s="52">
        <f>SUM(D10:E10)</f>
        <v>10500</v>
      </c>
    </row>
    <row r="11" spans="1:7" x14ac:dyDescent="0.25">
      <c r="A11" s="59" t="s">
        <v>145</v>
      </c>
      <c r="B11" s="59"/>
      <c r="C11" s="48"/>
      <c r="D11" s="53">
        <f t="shared" ref="D11:E11" si="1">SUM(D9:D10)</f>
        <v>10000</v>
      </c>
      <c r="E11" s="53">
        <f t="shared" si="1"/>
        <v>2500</v>
      </c>
      <c r="F11" s="53">
        <f>SUM(F9:F10)</f>
        <v>12500</v>
      </c>
      <c r="G11" s="45"/>
    </row>
    <row r="12" spans="1:7" x14ac:dyDescent="0.25">
      <c r="A12" s="62" t="s">
        <v>140</v>
      </c>
      <c r="B12" s="62"/>
      <c r="C12" s="51"/>
      <c r="D12" s="47"/>
      <c r="E12" s="47"/>
      <c r="F12" s="47"/>
      <c r="G12" s="47"/>
    </row>
    <row r="13" spans="1:7" x14ac:dyDescent="0.25">
      <c r="A13" s="60" t="s">
        <v>139</v>
      </c>
      <c r="B13" s="60"/>
      <c r="C13" s="40" t="s">
        <v>144</v>
      </c>
      <c r="D13" s="52">
        <v>2500</v>
      </c>
      <c r="E13" s="52">
        <v>0</v>
      </c>
      <c r="F13" s="52">
        <f>SUM(D13:E13)</f>
        <v>2500</v>
      </c>
    </row>
    <row r="14" spans="1:7" x14ac:dyDescent="0.25">
      <c r="A14" s="60" t="s">
        <v>129</v>
      </c>
      <c r="B14" s="60"/>
      <c r="C14" s="40" t="s">
        <v>144</v>
      </c>
      <c r="D14" s="52">
        <v>12500</v>
      </c>
      <c r="E14" s="52">
        <v>0</v>
      </c>
      <c r="F14" s="52">
        <f>SUM(D14:E14)</f>
        <v>12500</v>
      </c>
    </row>
    <row r="15" spans="1:7" x14ac:dyDescent="0.25">
      <c r="A15" s="59" t="s">
        <v>145</v>
      </c>
      <c r="B15" s="59"/>
      <c r="C15" s="48"/>
      <c r="D15" s="53">
        <f>SUM(D13:D14)</f>
        <v>15000</v>
      </c>
      <c r="E15" s="53">
        <f t="shared" ref="E15:F15" si="2">SUM(E13:E14)</f>
        <v>0</v>
      </c>
      <c r="F15" s="53">
        <f t="shared" si="2"/>
        <v>15000</v>
      </c>
      <c r="G15" s="45"/>
    </row>
    <row r="16" spans="1:7" x14ac:dyDescent="0.25">
      <c r="A16" s="62" t="s">
        <v>141</v>
      </c>
      <c r="B16" s="62"/>
      <c r="C16" s="51"/>
      <c r="D16" s="47"/>
      <c r="E16" s="47"/>
      <c r="F16" s="47"/>
      <c r="G16" s="47"/>
    </row>
    <row r="17" spans="1:7" x14ac:dyDescent="0.25">
      <c r="A17" s="60" t="s">
        <v>139</v>
      </c>
      <c r="B17" s="60"/>
      <c r="C17" s="40" t="s">
        <v>144</v>
      </c>
      <c r="D17" s="52">
        <v>1500</v>
      </c>
      <c r="E17" s="52">
        <v>0</v>
      </c>
      <c r="F17" s="52">
        <f>SUM(D17:E17)</f>
        <v>1500</v>
      </c>
    </row>
    <row r="18" spans="1:7" x14ac:dyDescent="0.25">
      <c r="A18" s="60" t="s">
        <v>129</v>
      </c>
      <c r="B18" s="60"/>
      <c r="C18" s="40" t="s">
        <v>144</v>
      </c>
      <c r="D18" s="52">
        <v>3500</v>
      </c>
      <c r="E18" s="52">
        <v>0</v>
      </c>
      <c r="F18" s="52">
        <f>SUM(D18:E18)</f>
        <v>3500</v>
      </c>
    </row>
    <row r="19" spans="1:7" x14ac:dyDescent="0.25">
      <c r="A19" s="59" t="s">
        <v>145</v>
      </c>
      <c r="B19" s="59"/>
      <c r="C19" s="48"/>
      <c r="D19" s="53">
        <f t="shared" ref="D19:E19" si="3">SUM(D17:D18)</f>
        <v>5000</v>
      </c>
      <c r="E19" s="53">
        <f t="shared" si="3"/>
        <v>0</v>
      </c>
      <c r="F19" s="53">
        <f>SUM(F17:F18)</f>
        <v>5000</v>
      </c>
      <c r="G19" s="45"/>
    </row>
    <row r="20" spans="1:7" x14ac:dyDescent="0.25">
      <c r="A20" s="62" t="s">
        <v>142</v>
      </c>
      <c r="B20" s="62"/>
      <c r="C20" s="51"/>
      <c r="D20" s="47"/>
      <c r="E20" s="47"/>
      <c r="F20" s="47"/>
      <c r="G20" s="47"/>
    </row>
    <row r="21" spans="1:7" x14ac:dyDescent="0.25">
      <c r="A21" s="60" t="s">
        <v>139</v>
      </c>
      <c r="B21" s="60"/>
      <c r="C21" s="40" t="s">
        <v>144</v>
      </c>
      <c r="D21" s="52">
        <v>500</v>
      </c>
      <c r="E21" s="52">
        <v>0</v>
      </c>
      <c r="F21" s="52">
        <f>SUM(D21:E21)</f>
        <v>500</v>
      </c>
    </row>
    <row r="22" spans="1:7" x14ac:dyDescent="0.25">
      <c r="A22" s="60" t="s">
        <v>129</v>
      </c>
      <c r="B22" s="60"/>
      <c r="C22" s="40" t="s">
        <v>144</v>
      </c>
      <c r="D22" s="52">
        <v>3500</v>
      </c>
      <c r="E22" s="52">
        <v>0</v>
      </c>
      <c r="F22" s="52">
        <f>SUM(D22:E22)</f>
        <v>3500</v>
      </c>
    </row>
    <row r="23" spans="1:7" x14ac:dyDescent="0.25">
      <c r="A23" s="59" t="s">
        <v>145</v>
      </c>
      <c r="B23" s="59"/>
      <c r="C23" s="48"/>
      <c r="D23" s="53">
        <f t="shared" ref="D23:E23" si="4">SUM(D21:D22)</f>
        <v>4000</v>
      </c>
      <c r="E23" s="53">
        <f t="shared" si="4"/>
        <v>0</v>
      </c>
      <c r="F23" s="53">
        <f>SUM(F21:F22)</f>
        <v>4000</v>
      </c>
      <c r="G23" s="45"/>
    </row>
    <row r="24" spans="1:7" x14ac:dyDescent="0.25">
      <c r="A24" s="62" t="s">
        <v>143</v>
      </c>
      <c r="B24" s="62"/>
      <c r="C24" s="51"/>
      <c r="D24" s="47"/>
      <c r="E24" s="47"/>
      <c r="F24" s="47"/>
      <c r="G24" s="47"/>
    </row>
    <row r="25" spans="1:7" x14ac:dyDescent="0.25">
      <c r="A25" s="60" t="s">
        <v>129</v>
      </c>
      <c r="B25" s="60"/>
      <c r="C25" s="40" t="s">
        <v>144</v>
      </c>
      <c r="D25" s="52">
        <v>10000</v>
      </c>
      <c r="E25" s="52">
        <v>10000</v>
      </c>
      <c r="F25" s="52">
        <f>SUM(D25:E25)</f>
        <v>20000</v>
      </c>
    </row>
    <row r="26" spans="1:7" x14ac:dyDescent="0.25">
      <c r="A26" s="59" t="s">
        <v>145</v>
      </c>
      <c r="B26" s="59"/>
      <c r="C26" s="48"/>
      <c r="D26" s="53">
        <f>SUM(D25)</f>
        <v>10000</v>
      </c>
      <c r="E26" s="53">
        <f>SUM(E25)</f>
        <v>10000</v>
      </c>
      <c r="F26" s="53">
        <f>SUM(F25)</f>
        <v>20000</v>
      </c>
      <c r="G26" s="45"/>
    </row>
    <row r="27" spans="1:7" ht="15" x14ac:dyDescent="0.25">
      <c r="A27" s="61" t="s">
        <v>147</v>
      </c>
      <c r="B27" s="61"/>
      <c r="C27" s="46"/>
      <c r="D27" s="54">
        <f>SUM(D7,D11,D15,D19,D23,D26)</f>
        <v>50000</v>
      </c>
      <c r="E27" s="54">
        <f>SUM(E7,E11,E15,E19,E23,E26)</f>
        <v>12500</v>
      </c>
      <c r="F27" s="54">
        <f>SUM(F7,F11,F15,F19,F23,F26)</f>
        <v>62500</v>
      </c>
      <c r="G27" s="23"/>
    </row>
  </sheetData>
  <mergeCells count="27">
    <mergeCell ref="A6:B6"/>
    <mergeCell ref="A8:B8"/>
    <mergeCell ref="A2:B2"/>
    <mergeCell ref="A1:G1"/>
    <mergeCell ref="A3:B3"/>
    <mergeCell ref="A4:B4"/>
    <mergeCell ref="A5:B5"/>
    <mergeCell ref="A27:B27"/>
    <mergeCell ref="A26:B26"/>
    <mergeCell ref="A9:B9"/>
    <mergeCell ref="A16:B16"/>
    <mergeCell ref="A12:B12"/>
    <mergeCell ref="A20:B20"/>
    <mergeCell ref="A24:B24"/>
    <mergeCell ref="A25:B25"/>
    <mergeCell ref="A7:B7"/>
    <mergeCell ref="A19:B19"/>
    <mergeCell ref="A23:B23"/>
    <mergeCell ref="A11:B11"/>
    <mergeCell ref="A14:B14"/>
    <mergeCell ref="A18:B18"/>
    <mergeCell ref="A10:B10"/>
    <mergeCell ref="A13:B13"/>
    <mergeCell ref="A17:B17"/>
    <mergeCell ref="A21:B21"/>
    <mergeCell ref="A15:B15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Gantt Chart</vt:lpstr>
      <vt:lpstr>WBS</vt:lpstr>
      <vt:lpstr>Project Estimates</vt:lpstr>
      <vt:lpstr>display_week</vt:lpstr>
      <vt:lpstr>project_start</vt:lpstr>
      <vt:lpstr>'Gantt Chart'!task_end</vt:lpstr>
      <vt:lpstr>'Gantt Chart'!task_progress</vt:lpstr>
      <vt:lpstr>'Gantt Chart'!task_start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Masu</dc:creator>
  <cp:lastModifiedBy>Sarah Masu</cp:lastModifiedBy>
  <dcterms:created xsi:type="dcterms:W3CDTF">2024-04-29T13:50:05Z</dcterms:created>
  <dcterms:modified xsi:type="dcterms:W3CDTF">2024-07-11T15:52:12Z</dcterms:modified>
</cp:coreProperties>
</file>