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hkuhk-my.sharepoint.com/personal/dbishai_hku_hk/Documents/HKU-Director/ActiveResearchHKU/Heat/"/>
    </mc:Choice>
  </mc:AlternateContent>
  <xr:revisionPtr revIDLastSave="4" documentId="8_{14C1BC67-D0A6-6C4A-B211-CBF3937CC79E}" xr6:coauthVersionLast="47" xr6:coauthVersionMax="47" xr10:uidLastSave="{CECBA0BC-BF96-4CF5-A361-65925291587A}"/>
  <bookViews>
    <workbookView xWindow="0" yWindow="760" windowWidth="29040" windowHeight="15840" xr2:uid="{00000000-000D-0000-FFFF-FFFF00000000}"/>
  </bookViews>
  <sheets>
    <sheet name="Table_IDDS" sheetId="1" r:id="rId1"/>
    <sheet name="Male HK Life Table 2021" sheetId="2" r:id="rId2"/>
    <sheet name="Female HK Life Table 202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Z43" i="1"/>
  <c r="U43" i="1"/>
  <c r="P43" i="1"/>
  <c r="K43" i="1"/>
  <c r="Z42" i="1"/>
  <c r="U42" i="1"/>
  <c r="P42" i="1"/>
  <c r="K42" i="1"/>
  <c r="Z41" i="1"/>
  <c r="U41" i="1"/>
  <c r="P41" i="1"/>
  <c r="K41" i="1"/>
  <c r="Z40" i="1"/>
  <c r="U40" i="1"/>
  <c r="P40" i="1"/>
  <c r="K40" i="1"/>
  <c r="Z39" i="1"/>
  <c r="U39" i="1"/>
  <c r="P39" i="1"/>
  <c r="K39" i="1"/>
  <c r="Z38" i="1"/>
  <c r="U38" i="1"/>
  <c r="P38" i="1"/>
  <c r="K38" i="1"/>
  <c r="Z37" i="1"/>
  <c r="U37" i="1"/>
  <c r="P37" i="1"/>
  <c r="K37" i="1"/>
  <c r="Z36" i="1"/>
  <c r="U36" i="1"/>
  <c r="P36" i="1"/>
  <c r="K36" i="1"/>
  <c r="Z35" i="1"/>
  <c r="U35" i="1"/>
  <c r="P35" i="1"/>
  <c r="K35" i="1"/>
  <c r="Z34" i="1"/>
  <c r="U34" i="1"/>
  <c r="P34" i="1"/>
  <c r="K34" i="1"/>
  <c r="Z33" i="1"/>
  <c r="U33" i="1"/>
  <c r="P33" i="1"/>
  <c r="K33" i="1"/>
  <c r="Z32" i="1"/>
  <c r="U32" i="1"/>
  <c r="P32" i="1"/>
  <c r="K32" i="1"/>
  <c r="Z31" i="1"/>
  <c r="U31" i="1"/>
  <c r="P31" i="1"/>
  <c r="K31" i="1"/>
  <c r="Z30" i="1"/>
  <c r="U30" i="1"/>
  <c r="P30" i="1"/>
  <c r="K30" i="1"/>
  <c r="Z29" i="1"/>
  <c r="U29" i="1"/>
  <c r="P29" i="1"/>
  <c r="K29" i="1"/>
  <c r="Z28" i="1"/>
  <c r="U28" i="1"/>
  <c r="P28" i="1"/>
  <c r="K28" i="1"/>
  <c r="Z27" i="1"/>
  <c r="U27" i="1"/>
  <c r="P27" i="1"/>
  <c r="K27" i="1"/>
  <c r="Z26" i="1"/>
  <c r="U26" i="1"/>
  <c r="P26" i="1"/>
  <c r="K26" i="1"/>
  <c r="K23" i="1"/>
  <c r="U23" i="1"/>
  <c r="Z23" i="1"/>
  <c r="P23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P7" i="1"/>
  <c r="P8" i="1"/>
  <c r="P9" i="1"/>
  <c r="P10" i="1"/>
  <c r="P11" i="1"/>
  <c r="P12" i="1"/>
  <c r="P13" i="1"/>
  <c r="P14" i="1"/>
  <c r="P15" i="1"/>
  <c r="P16" i="1"/>
  <c r="P17" i="1"/>
  <c r="U7" i="1"/>
  <c r="U8" i="1"/>
  <c r="U9" i="1"/>
  <c r="U10" i="1"/>
  <c r="U11" i="1"/>
  <c r="U12" i="1"/>
  <c r="U13" i="1"/>
  <c r="U14" i="1"/>
  <c r="U15" i="1"/>
  <c r="U16" i="1"/>
  <c r="U17" i="1"/>
  <c r="Z6" i="1"/>
  <c r="Z7" i="1"/>
  <c r="Z8" i="1"/>
  <c r="Z9" i="1"/>
  <c r="Z10" i="1"/>
  <c r="Z11" i="1"/>
  <c r="Z12" i="1"/>
  <c r="Z13" i="1"/>
  <c r="Z14" i="1"/>
  <c r="Z15" i="1"/>
  <c r="Z16" i="1"/>
  <c r="Z17" i="1"/>
  <c r="U6" i="1"/>
  <c r="P6" i="1"/>
  <c r="P18" i="1"/>
  <c r="P19" i="1"/>
  <c r="P20" i="1"/>
  <c r="Z18" i="1"/>
  <c r="Z19" i="1"/>
  <c r="Z20" i="1"/>
  <c r="U18" i="1"/>
  <c r="U19" i="1"/>
  <c r="U20" i="1"/>
  <c r="K22" i="1"/>
  <c r="P22" i="1"/>
  <c r="U22" i="1"/>
  <c r="Z22" i="1"/>
  <c r="Z21" i="1"/>
  <c r="U21" i="1"/>
  <c r="P21" i="1"/>
  <c r="K21" i="1"/>
  <c r="Q27" i="1" s="1"/>
  <c r="I27" i="1" s="1"/>
  <c r="L26" i="1" l="1"/>
  <c r="H26" i="1" s="1"/>
  <c r="V26" i="1"/>
  <c r="J26" i="1" s="1"/>
  <c r="Q22" i="1"/>
  <c r="V43" i="1"/>
  <c r="J43" i="1" s="1"/>
  <c r="L43" i="1"/>
  <c r="H43" i="1" s="1"/>
  <c r="Q42" i="1"/>
  <c r="I42" i="1" s="1"/>
  <c r="V41" i="1"/>
  <c r="J41" i="1" s="1"/>
  <c r="L41" i="1"/>
  <c r="H41" i="1" s="1"/>
  <c r="Q40" i="1"/>
  <c r="I40" i="1" s="1"/>
  <c r="V39" i="1"/>
  <c r="J39" i="1" s="1"/>
  <c r="L39" i="1"/>
  <c r="H39" i="1" s="1"/>
  <c r="Q38" i="1"/>
  <c r="I38" i="1" s="1"/>
  <c r="V37" i="1"/>
  <c r="J37" i="1" s="1"/>
  <c r="L37" i="1"/>
  <c r="H37" i="1" s="1"/>
  <c r="Q36" i="1"/>
  <c r="I36" i="1" s="1"/>
  <c r="V35" i="1"/>
  <c r="J35" i="1" s="1"/>
  <c r="L35" i="1"/>
  <c r="H35" i="1" s="1"/>
  <c r="Q34" i="1"/>
  <c r="I34" i="1" s="1"/>
  <c r="V33" i="1"/>
  <c r="J33" i="1" s="1"/>
  <c r="L33" i="1"/>
  <c r="H33" i="1" s="1"/>
  <c r="Q32" i="1"/>
  <c r="I32" i="1" s="1"/>
  <c r="V31" i="1"/>
  <c r="J31" i="1" s="1"/>
  <c r="L31" i="1"/>
  <c r="H31" i="1" s="1"/>
  <c r="Q30" i="1"/>
  <c r="I30" i="1" s="1"/>
  <c r="V29" i="1"/>
  <c r="J29" i="1" s="1"/>
  <c r="L29" i="1"/>
  <c r="H29" i="1" s="1"/>
  <c r="Q28" i="1"/>
  <c r="I28" i="1" s="1"/>
  <c r="V27" i="1"/>
  <c r="J27" i="1" s="1"/>
  <c r="L27" i="1"/>
  <c r="H27" i="1" s="1"/>
  <c r="Q26" i="1"/>
  <c r="I26" i="1" s="1"/>
  <c r="Q43" i="1"/>
  <c r="I43" i="1" s="1"/>
  <c r="V42" i="1"/>
  <c r="J42" i="1" s="1"/>
  <c r="L42" i="1"/>
  <c r="H42" i="1" s="1"/>
  <c r="Q41" i="1"/>
  <c r="I41" i="1" s="1"/>
  <c r="V40" i="1"/>
  <c r="J40" i="1" s="1"/>
  <c r="L40" i="1"/>
  <c r="H40" i="1" s="1"/>
  <c r="Q39" i="1"/>
  <c r="I39" i="1" s="1"/>
  <c r="V38" i="1"/>
  <c r="J38" i="1" s="1"/>
  <c r="L38" i="1"/>
  <c r="H38" i="1" s="1"/>
  <c r="Q37" i="1"/>
  <c r="I37" i="1" s="1"/>
  <c r="V36" i="1"/>
  <c r="J36" i="1" s="1"/>
  <c r="L36" i="1"/>
  <c r="H36" i="1" s="1"/>
  <c r="Q35" i="1"/>
  <c r="I35" i="1" s="1"/>
  <c r="V34" i="1"/>
  <c r="J34" i="1" s="1"/>
  <c r="L34" i="1"/>
  <c r="H34" i="1" s="1"/>
  <c r="Q33" i="1"/>
  <c r="I33" i="1" s="1"/>
  <c r="V32" i="1"/>
  <c r="J32" i="1" s="1"/>
  <c r="L32" i="1"/>
  <c r="H32" i="1" s="1"/>
  <c r="Q31" i="1"/>
  <c r="I31" i="1" s="1"/>
  <c r="V30" i="1"/>
  <c r="J30" i="1" s="1"/>
  <c r="L30" i="1"/>
  <c r="H30" i="1" s="1"/>
  <c r="Q29" i="1"/>
  <c r="I29" i="1" s="1"/>
  <c r="V28" i="1"/>
  <c r="J28" i="1" s="1"/>
  <c r="L28" i="1"/>
  <c r="H28" i="1" s="1"/>
  <c r="V23" i="1"/>
  <c r="J23" i="1" s="1"/>
  <c r="Q23" i="1"/>
  <c r="L23" i="1"/>
  <c r="V7" i="1"/>
  <c r="J7" i="1" s="1"/>
  <c r="L17" i="1"/>
  <c r="L13" i="1"/>
  <c r="L9" i="1"/>
  <c r="Q17" i="1"/>
  <c r="V13" i="1"/>
  <c r="J13" i="1" s="1"/>
  <c r="V9" i="1"/>
  <c r="J9" i="1" s="1"/>
  <c r="Q13" i="1"/>
  <c r="V16" i="1"/>
  <c r="J16" i="1" s="1"/>
  <c r="V14" i="1"/>
  <c r="J14" i="1" s="1"/>
  <c r="V12" i="1"/>
  <c r="J12" i="1" s="1"/>
  <c r="V10" i="1"/>
  <c r="J10" i="1" s="1"/>
  <c r="V8" i="1"/>
  <c r="J8" i="1" s="1"/>
  <c r="V6" i="1"/>
  <c r="J6" i="1" s="1"/>
  <c r="V17" i="1"/>
  <c r="J17" i="1" s="1"/>
  <c r="V15" i="1"/>
  <c r="J15" i="1" s="1"/>
  <c r="V11" i="1"/>
  <c r="J11" i="1" s="1"/>
  <c r="Q9" i="1"/>
  <c r="Q16" i="1"/>
  <c r="Q12" i="1"/>
  <c r="Q8" i="1"/>
  <c r="L15" i="1"/>
  <c r="L7" i="1"/>
  <c r="Q15" i="1"/>
  <c r="Q11" i="1"/>
  <c r="Q7" i="1"/>
  <c r="Q14" i="1"/>
  <c r="Q10" i="1"/>
  <c r="Q6" i="1"/>
  <c r="L11" i="1"/>
  <c r="L16" i="1"/>
  <c r="L12" i="1"/>
  <c r="L8" i="1"/>
  <c r="L14" i="1"/>
  <c r="L10" i="1"/>
  <c r="L6" i="1"/>
  <c r="V20" i="1"/>
  <c r="J20" i="1" s="1"/>
  <c r="V19" i="1"/>
  <c r="J19" i="1" s="1"/>
  <c r="V18" i="1"/>
  <c r="J18" i="1" s="1"/>
  <c r="Q20" i="1"/>
  <c r="Q19" i="1"/>
  <c r="Q18" i="1"/>
  <c r="L20" i="1"/>
  <c r="L19" i="1"/>
  <c r="L18" i="1"/>
  <c r="L22" i="1"/>
  <c r="V22" i="1"/>
  <c r="J22" i="1" s="1"/>
  <c r="V21" i="1"/>
  <c r="J21" i="1" s="1"/>
  <c r="L21" i="1"/>
  <c r="Q21" i="1"/>
  <c r="I44" i="1" l="1"/>
  <c r="J44" i="1"/>
  <c r="H44" i="1"/>
  <c r="J24" i="1"/>
  <c r="H10" i="1"/>
  <c r="I14" i="1"/>
  <c r="H13" i="1"/>
  <c r="I18" i="1"/>
  <c r="H14" i="1"/>
  <c r="I9" i="1"/>
  <c r="H18" i="1"/>
  <c r="I17" i="1"/>
  <c r="H6" i="1"/>
  <c r="H12" i="1"/>
  <c r="I13" i="1"/>
  <c r="E43" i="1"/>
  <c r="F43" i="1" s="1"/>
  <c r="E42" i="1"/>
  <c r="F42" i="1" s="1"/>
  <c r="E41" i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F41" i="1"/>
  <c r="E23" i="1"/>
  <c r="E22" i="1"/>
  <c r="E21" i="1"/>
  <c r="F21" i="1" s="1"/>
  <c r="G21" i="1" s="1"/>
  <c r="H21" i="1" s="1"/>
  <c r="E20" i="1"/>
  <c r="F20" i="1" s="1"/>
  <c r="G20" i="1" s="1"/>
  <c r="H20" i="1" s="1"/>
  <c r="E19" i="1"/>
  <c r="E18" i="1"/>
  <c r="F18" i="1" s="1"/>
  <c r="G18" i="1" s="1"/>
  <c r="E17" i="1"/>
  <c r="F17" i="1" s="1"/>
  <c r="G17" i="1" s="1"/>
  <c r="H17" i="1" s="1"/>
  <c r="E16" i="1"/>
  <c r="F16" i="1" s="1"/>
  <c r="G16" i="1" s="1"/>
  <c r="I16" i="1" s="1"/>
  <c r="E15" i="1"/>
  <c r="F15" i="1" s="1"/>
  <c r="G15" i="1" s="1"/>
  <c r="I15" i="1" s="1"/>
  <c r="E14" i="1"/>
  <c r="F14" i="1" s="1"/>
  <c r="G14" i="1" s="1"/>
  <c r="E13" i="1"/>
  <c r="E12" i="1"/>
  <c r="F12" i="1" s="1"/>
  <c r="G12" i="1" s="1"/>
  <c r="I12" i="1" s="1"/>
  <c r="E11" i="1"/>
  <c r="F11" i="1" s="1"/>
  <c r="G11" i="1" s="1"/>
  <c r="H11" i="1" s="1"/>
  <c r="E10" i="1"/>
  <c r="F10" i="1" s="1"/>
  <c r="G10" i="1" s="1"/>
  <c r="I10" i="1" s="1"/>
  <c r="E9" i="1"/>
  <c r="F9" i="1" s="1"/>
  <c r="G9" i="1" s="1"/>
  <c r="H9" i="1" s="1"/>
  <c r="E8" i="1"/>
  <c r="E7" i="1"/>
  <c r="F7" i="1" s="1"/>
  <c r="G7" i="1" s="1"/>
  <c r="H7" i="1" s="1"/>
  <c r="E6" i="1"/>
  <c r="F6" i="1" s="1"/>
  <c r="G6" i="1" s="1"/>
  <c r="I6" i="1" s="1"/>
  <c r="F13" i="1"/>
  <c r="G13" i="1" s="1"/>
  <c r="L44" i="1" l="1"/>
  <c r="H15" i="1"/>
  <c r="H16" i="1"/>
  <c r="I20" i="1"/>
  <c r="I11" i="1"/>
  <c r="I7" i="1"/>
  <c r="I21" i="1"/>
  <c r="F44" i="1"/>
  <c r="F23" i="1"/>
  <c r="G23" i="1" s="1"/>
  <c r="F22" i="1"/>
  <c r="G22" i="1" s="1"/>
  <c r="F19" i="1"/>
  <c r="G19" i="1" s="1"/>
  <c r="F8" i="1"/>
  <c r="G8" i="1" s="1"/>
  <c r="I22" i="1" l="1"/>
  <c r="H22" i="1"/>
  <c r="H23" i="1"/>
  <c r="I23" i="1"/>
  <c r="H19" i="1"/>
  <c r="I19" i="1"/>
  <c r="I8" i="1"/>
  <c r="H8" i="1"/>
  <c r="F24" i="1"/>
  <c r="I24" i="1" l="1"/>
  <c r="H24" i="1"/>
  <c r="L24" i="1" l="1"/>
  <c r="L1" i="1" s="1"/>
</calcChain>
</file>

<file path=xl/sharedStrings.xml><?xml version="1.0" encoding="utf-8"?>
<sst xmlns="http://schemas.openxmlformats.org/spreadsheetml/2006/main" count="857" uniqueCount="784">
  <si>
    <t>Population by Year, Sex and Age</t>
  </si>
  <si>
    <t>Source</t>
  </si>
  <si>
    <t>https://idds.census2021.gov.hk/app/idds.html</t>
  </si>
  <si>
    <t>Total Excess Deaths in 20 Days</t>
  </si>
  <si>
    <r>
      <t xml:space="preserve">Liu, Jingwen, Alana Hansen, Blesson Varghese, Zhidong Liu, Michael Tong, Hong Qiu, Linwei Tian et al. "Cause-specific mortality attributable to cold and hot ambient temperatures in Hong Kong: a time-series study, 2006–2016." </t>
    </r>
    <r>
      <rPr>
        <b/>
        <i/>
        <sz val="12"/>
        <color theme="1"/>
        <rFont val="Calibri"/>
        <family val="2"/>
        <scheme val="minor"/>
      </rPr>
      <t>Sustainable Cities and Society</t>
    </r>
    <r>
      <rPr>
        <b/>
        <sz val="12"/>
        <color theme="1"/>
        <rFont val="Calibri"/>
        <family val="2"/>
        <scheme val="minor"/>
      </rPr>
      <t xml:space="preserve"> 57 (2020): 102131.</t>
    </r>
  </si>
  <si>
    <t>if temp&gt;30.60</t>
  </si>
  <si>
    <t>Population</t>
  </si>
  <si>
    <t>Number of Persons</t>
  </si>
  <si>
    <t>Year</t>
  </si>
  <si>
    <t>Sex</t>
  </si>
  <si>
    <t>Age</t>
  </si>
  <si>
    <t>ASMR</t>
  </si>
  <si>
    <t>Annual Deaths</t>
  </si>
  <si>
    <t>Daily Deaths</t>
  </si>
  <si>
    <t>Excess Heat Deaths at Lag 0</t>
  </si>
  <si>
    <t>Excess Heat Deaths per Day at lag 1-5</t>
  </si>
  <si>
    <t>Excess Heat Deaths per Day at lag 6-20</t>
  </si>
  <si>
    <t>Seed</t>
  </si>
  <si>
    <t>Model</t>
  </si>
  <si>
    <t>RR Lag 0</t>
  </si>
  <si>
    <t>Bottom CI</t>
  </si>
  <si>
    <t>TopCI</t>
  </si>
  <si>
    <t>SD</t>
  </si>
  <si>
    <t>RR Lag 1-5</t>
  </si>
  <si>
    <t>RR Lag 6-21</t>
  </si>
  <si>
    <t>2021</t>
  </si>
  <si>
    <t>Male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</si>
  <si>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</si>
  <si>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</si>
  <si>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</si>
  <si>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</si>
  <si>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</si>
  <si>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</si>
  <si>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</si>
  <si>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</si>
  <si>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</si>
  <si>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</si>
  <si>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</si>
  <si>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</si>
  <si>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</si>
  <si>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</si>
  <si>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</si>
  <si>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</si>
  <si>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</si>
  <si>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85+</t>
  </si>
  <si>
    <t>Sub-Total</t>
  </si>
  <si>
    <t>Female</t>
  </si>
  <si>
    <t>Total</t>
  </si>
  <si>
    <t>Source :</t>
  </si>
  <si>
    <t>2021 Population Census Office</t>
  </si>
  <si>
    <t>Census and Statistics Department</t>
  </si>
  <si>
    <t>The Government of the Hong Kong Special Administrative Region</t>
  </si>
  <si>
    <t>Enquiry telephone no. : 3428 2744</t>
  </si>
  <si>
    <t>Enquiry e-mail : census2021@censtatd.gov.hk</t>
  </si>
  <si>
    <t>https://www.censtatd.gov.hk/en/data/stat_report/product/B1120016/att/B1120016092023XXXXB01.xlsx</t>
  </si>
  <si>
    <t>Prob die between x and x+1</t>
  </si>
  <si>
    <t>Number of survivors at exact age x</t>
  </si>
  <si>
    <t>Number of deaths between x and x+1</t>
  </si>
  <si>
    <t>Person years lived between x and x+1</t>
  </si>
  <si>
    <t>Total person years lived after exact age x</t>
  </si>
  <si>
    <t>Expectation of life at age x</t>
  </si>
  <si>
    <t>x</t>
  </si>
  <si>
    <t>q(x)</t>
  </si>
  <si>
    <t>l(x)</t>
  </si>
  <si>
    <t>d(x)</t>
  </si>
  <si>
    <t>L(x)</t>
  </si>
  <si>
    <t>T(x)</t>
  </si>
  <si>
    <t>e(x)</t>
  </si>
  <si>
    <t>1 000 000</t>
  </si>
  <si>
    <t xml:space="preserve"> 1 408</t>
  </si>
  <si>
    <t xml:space="preserve"> 998 696</t>
  </si>
  <si>
    <t>83 240 021</t>
  </si>
  <si>
    <t xml:space="preserve"> 998 592</t>
  </si>
  <si>
    <t xml:space="preserve"> 998 487</t>
  </si>
  <si>
    <t>82 241 325</t>
  </si>
  <si>
    <t xml:space="preserve"> 998 382</t>
  </si>
  <si>
    <t xml:space="preserve"> 998 299</t>
  </si>
  <si>
    <t>81 242 838</t>
  </si>
  <si>
    <t xml:space="preserve"> 998 216</t>
  </si>
  <si>
    <t xml:space="preserve"> 998 152</t>
  </si>
  <si>
    <t>80 244 539</t>
  </si>
  <si>
    <t xml:space="preserve"> 998 087</t>
  </si>
  <si>
    <t xml:space="preserve"> 998 036</t>
  </si>
  <si>
    <t>79 246 387</t>
  </si>
  <si>
    <t xml:space="preserve"> 997 985</t>
  </si>
  <si>
    <t xml:space="preserve"> 997 944</t>
  </si>
  <si>
    <t>78 248 351</t>
  </si>
  <si>
    <t xml:space="preserve"> 997 903</t>
  </si>
  <si>
    <t xml:space="preserve"> 997 868</t>
  </si>
  <si>
    <t>77 250 407</t>
  </si>
  <si>
    <t xml:space="preserve"> 997 832</t>
  </si>
  <si>
    <t xml:space="preserve"> 997 799</t>
  </si>
  <si>
    <t>76 252 539</t>
  </si>
  <si>
    <t xml:space="preserve"> 997 765</t>
  </si>
  <si>
    <t xml:space="preserve"> 997 730</t>
  </si>
  <si>
    <t>75 254 740</t>
  </si>
  <si>
    <t xml:space="preserve"> 997 695</t>
  </si>
  <si>
    <t xml:space="preserve"> 997 656</t>
  </si>
  <si>
    <t>74 257 010</t>
  </si>
  <si>
    <t xml:space="preserve"> 997 617</t>
  </si>
  <si>
    <t xml:space="preserve"> 997 572</t>
  </si>
  <si>
    <t>73 259 354</t>
  </si>
  <si>
    <t xml:space="preserve"> 997 527</t>
  </si>
  <si>
    <t xml:space="preserve"> 997 475</t>
  </si>
  <si>
    <t>72 261 782</t>
  </si>
  <si>
    <t xml:space="preserve"> 997 423</t>
  </si>
  <si>
    <t xml:space="preserve"> 997 364</t>
  </si>
  <si>
    <t>71 264 307</t>
  </si>
  <si>
    <t xml:space="preserve"> 997 304</t>
  </si>
  <si>
    <t xml:space="preserve"> 997 237</t>
  </si>
  <si>
    <t>70 266 943</t>
  </si>
  <si>
    <t xml:space="preserve"> 997 170</t>
  </si>
  <si>
    <t xml:space="preserve"> 997 096</t>
  </si>
  <si>
    <t>69 269 706</t>
  </si>
  <si>
    <t xml:space="preserve"> 997 021</t>
  </si>
  <si>
    <t xml:space="preserve"> 996 938</t>
  </si>
  <si>
    <t>68 272 610</t>
  </si>
  <si>
    <t xml:space="preserve"> 996 855</t>
  </si>
  <si>
    <t xml:space="preserve"> 996 762</t>
  </si>
  <si>
    <t>67 275 672</t>
  </si>
  <si>
    <t xml:space="preserve"> 996 668</t>
  </si>
  <si>
    <t xml:space="preserve"> 996 562</t>
  </si>
  <si>
    <t>66 278 910</t>
  </si>
  <si>
    <t xml:space="preserve"> 996 455</t>
  </si>
  <si>
    <t xml:space="preserve"> 996 334</t>
  </si>
  <si>
    <t>65 282 348</t>
  </si>
  <si>
    <t xml:space="preserve"> 996 212</t>
  </si>
  <si>
    <t xml:space="preserve"> 996 074</t>
  </si>
  <si>
    <t>64 286 014</t>
  </si>
  <si>
    <t xml:space="preserve"> 995 936</t>
  </si>
  <si>
    <t xml:space="preserve"> 995 783</t>
  </si>
  <si>
    <t>63 289 940</t>
  </si>
  <si>
    <t xml:space="preserve"> 995 629</t>
  </si>
  <si>
    <t xml:space="preserve"> 995 463</t>
  </si>
  <si>
    <t>62 294 157</t>
  </si>
  <si>
    <t xml:space="preserve"> 995 296</t>
  </si>
  <si>
    <t xml:space="preserve"> 995 120</t>
  </si>
  <si>
    <t>61 298 694</t>
  </si>
  <si>
    <t xml:space="preserve"> 994 944</t>
  </si>
  <si>
    <t xml:space="preserve"> 994 763</t>
  </si>
  <si>
    <t>60 303 574</t>
  </si>
  <si>
    <t xml:space="preserve"> 994 582</t>
  </si>
  <si>
    <t xml:space="preserve"> 994 400</t>
  </si>
  <si>
    <t>59 308 811</t>
  </si>
  <si>
    <t xml:space="preserve"> 994 217</t>
  </si>
  <si>
    <t xml:space="preserve"> 994 035</t>
  </si>
  <si>
    <t>58 314 411</t>
  </si>
  <si>
    <t xml:space="preserve"> 993 852</t>
  </si>
  <si>
    <t xml:space="preserve"> 993 670</t>
  </si>
  <si>
    <t>57 320 376</t>
  </si>
  <si>
    <t xml:space="preserve"> 993 488</t>
  </si>
  <si>
    <t xml:space="preserve"> 993 304</t>
  </si>
  <si>
    <t>56 326 706</t>
  </si>
  <si>
    <t xml:space="preserve"> 993 120</t>
  </si>
  <si>
    <t xml:space="preserve"> 992 931</t>
  </si>
  <si>
    <t>55 333 402</t>
  </si>
  <si>
    <t xml:space="preserve"> 992 741</t>
  </si>
  <si>
    <t xml:space="preserve"> 992 543</t>
  </si>
  <si>
    <t>54 340 471</t>
  </si>
  <si>
    <t xml:space="preserve"> 992 344</t>
  </si>
  <si>
    <t xml:space="preserve"> 992 133</t>
  </si>
  <si>
    <t>53 347 928</t>
  </si>
  <si>
    <t xml:space="preserve"> 991 922</t>
  </si>
  <si>
    <t xml:space="preserve"> 991 696</t>
  </si>
  <si>
    <t>52 355 795</t>
  </si>
  <si>
    <t xml:space="preserve"> 991 470</t>
  </si>
  <si>
    <t xml:space="preserve"> 991 228</t>
  </si>
  <si>
    <t>51 364 099</t>
  </si>
  <si>
    <t xml:space="preserve"> 990 985</t>
  </si>
  <si>
    <t xml:space="preserve"> 990 725</t>
  </si>
  <si>
    <t>50 372 871</t>
  </si>
  <si>
    <t xml:space="preserve"> 990 465</t>
  </si>
  <si>
    <t xml:space="preserve"> 990 186</t>
  </si>
  <si>
    <t>49 382 146</t>
  </si>
  <si>
    <t xml:space="preserve"> 989 906</t>
  </si>
  <si>
    <t xml:space="preserve"> 989 606</t>
  </si>
  <si>
    <t>48 391 960</t>
  </si>
  <si>
    <t xml:space="preserve"> 989 306</t>
  </si>
  <si>
    <t xml:space="preserve"> 988 984</t>
  </si>
  <si>
    <t>47 402 354</t>
  </si>
  <si>
    <t xml:space="preserve"> 988 662</t>
  </si>
  <si>
    <t xml:space="preserve"> 988 316</t>
  </si>
  <si>
    <t>46 413 370</t>
  </si>
  <si>
    <t xml:space="preserve"> 987 969</t>
  </si>
  <si>
    <t xml:space="preserve"> 987 594</t>
  </si>
  <si>
    <t>45 425 054</t>
  </si>
  <si>
    <t xml:space="preserve"> 987 219</t>
  </si>
  <si>
    <t xml:space="preserve"> 986 811</t>
  </si>
  <si>
    <t>44 437 460</t>
  </si>
  <si>
    <t xml:space="preserve"> 986 403</t>
  </si>
  <si>
    <t xml:space="preserve"> 985 954</t>
  </si>
  <si>
    <t>43 450 649</t>
  </si>
  <si>
    <t xml:space="preserve"> 985 504</t>
  </si>
  <si>
    <t xml:space="preserve"> 985 005</t>
  </si>
  <si>
    <t>42 464 695</t>
  </si>
  <si>
    <t xml:space="preserve"> 984 505</t>
  </si>
  <si>
    <t xml:space="preserve"> 1 118</t>
  </si>
  <si>
    <t xml:space="preserve"> 983 946</t>
  </si>
  <si>
    <t>41 479 690</t>
  </si>
  <si>
    <t xml:space="preserve"> 983 387</t>
  </si>
  <si>
    <t xml:space="preserve"> 1 257</t>
  </si>
  <si>
    <t xml:space="preserve"> 982 759</t>
  </si>
  <si>
    <t>40 495 744</t>
  </si>
  <si>
    <t xml:space="preserve"> 982 130</t>
  </si>
  <si>
    <t xml:space="preserve"> 1 415</t>
  </si>
  <si>
    <t xml:space="preserve"> 981 423</t>
  </si>
  <si>
    <t>39 512 985</t>
  </si>
  <si>
    <t xml:space="preserve"> 980 715</t>
  </si>
  <si>
    <t xml:space="preserve"> 1 585</t>
  </si>
  <si>
    <t xml:space="preserve"> 979 923</t>
  </si>
  <si>
    <t>38 531 562</t>
  </si>
  <si>
    <t xml:space="preserve"> 979 130</t>
  </si>
  <si>
    <t xml:space="preserve"> 1 764</t>
  </si>
  <si>
    <t xml:space="preserve"> 978 248</t>
  </si>
  <si>
    <t>37 551 639</t>
  </si>
  <si>
    <t xml:space="preserve"> 977 366</t>
  </si>
  <si>
    <t xml:space="preserve"> 1 947</t>
  </si>
  <si>
    <t xml:space="preserve"> 976 393</t>
  </si>
  <si>
    <t>36 573 391</t>
  </si>
  <si>
    <t xml:space="preserve"> 975 419</t>
  </si>
  <si>
    <t xml:space="preserve"> 2 136</t>
  </si>
  <si>
    <t xml:space="preserve"> 974 351</t>
  </si>
  <si>
    <t>35 596 998</t>
  </si>
  <si>
    <t xml:space="preserve"> 973 283</t>
  </si>
  <si>
    <t xml:space="preserve"> 2 331</t>
  </si>
  <si>
    <t xml:space="preserve"> 972 118</t>
  </si>
  <si>
    <t>34 622 647</t>
  </si>
  <si>
    <t xml:space="preserve"> 970 952</t>
  </si>
  <si>
    <t xml:space="preserve"> 2 538</t>
  </si>
  <si>
    <t xml:space="preserve"> 969 683</t>
  </si>
  <si>
    <t>33 650 529</t>
  </si>
  <si>
    <t xml:space="preserve"> 968 414</t>
  </si>
  <si>
    <t xml:space="preserve"> 2 763</t>
  </si>
  <si>
    <t xml:space="preserve"> 967 033</t>
  </si>
  <si>
    <t>32 680 846</t>
  </si>
  <si>
    <t xml:space="preserve"> 965 651</t>
  </si>
  <si>
    <t xml:space="preserve"> 3 010</t>
  </si>
  <si>
    <t xml:space="preserve"> 964 146</t>
  </si>
  <si>
    <t>31 713 813</t>
  </si>
  <si>
    <t xml:space="preserve"> 962 641</t>
  </si>
  <si>
    <t xml:space="preserve"> 3 282</t>
  </si>
  <si>
    <t xml:space="preserve"> 961 000</t>
  </si>
  <si>
    <t>30 749 667</t>
  </si>
  <si>
    <t xml:space="preserve"> 959 359</t>
  </si>
  <si>
    <t xml:space="preserve"> 3 581</t>
  </si>
  <si>
    <t xml:space="preserve"> 957 569</t>
  </si>
  <si>
    <t>29 788 667</t>
  </si>
  <si>
    <t xml:space="preserve"> 955 778</t>
  </si>
  <si>
    <t xml:space="preserve"> 3 892</t>
  </si>
  <si>
    <t xml:space="preserve"> 953 832</t>
  </si>
  <si>
    <t>28 831 098</t>
  </si>
  <si>
    <t xml:space="preserve"> 951 886</t>
  </si>
  <si>
    <t xml:space="preserve"> 4 210</t>
  </si>
  <si>
    <t xml:space="preserve"> 949 781</t>
  </si>
  <si>
    <t>27 877 266</t>
  </si>
  <si>
    <t xml:space="preserve"> 947 676</t>
  </si>
  <si>
    <t xml:space="preserve"> 4 534</t>
  </si>
  <si>
    <t xml:space="preserve"> 945 409</t>
  </si>
  <si>
    <t>26 927 485</t>
  </si>
  <si>
    <t xml:space="preserve"> 943 142</t>
  </si>
  <si>
    <t xml:space="preserve"> 4 870</t>
  </si>
  <si>
    <t xml:space="preserve"> 940 707</t>
  </si>
  <si>
    <t>25 982 076</t>
  </si>
  <si>
    <t xml:space="preserve"> 938 272</t>
  </si>
  <si>
    <t xml:space="preserve"> 5 232</t>
  </si>
  <si>
    <t xml:space="preserve"> 935 656</t>
  </si>
  <si>
    <t>25 041 369</t>
  </si>
  <si>
    <t xml:space="preserve"> 933 040</t>
  </si>
  <si>
    <t xml:space="preserve"> 5 634</t>
  </si>
  <si>
    <t xml:space="preserve"> 930 223</t>
  </si>
  <si>
    <t>24 105 713</t>
  </si>
  <si>
    <t xml:space="preserve"> 927 406</t>
  </si>
  <si>
    <t xml:space="preserve"> 6 094</t>
  </si>
  <si>
    <t xml:space="preserve"> 924 359</t>
  </si>
  <si>
    <t>23 175 490</t>
  </si>
  <si>
    <t xml:space="preserve"> 921 312</t>
  </si>
  <si>
    <t xml:space="preserve"> 6 624</t>
  </si>
  <si>
    <t xml:space="preserve"> 918 000</t>
  </si>
  <si>
    <t>22 251 131</t>
  </si>
  <si>
    <t xml:space="preserve"> 914 688</t>
  </si>
  <si>
    <t xml:space="preserve"> 7 232</t>
  </si>
  <si>
    <t xml:space="preserve"> 911 072</t>
  </si>
  <si>
    <t>21 333 131</t>
  </si>
  <si>
    <t xml:space="preserve"> 907 456</t>
  </si>
  <si>
    <t xml:space="preserve"> 7 921</t>
  </si>
  <si>
    <t xml:space="preserve"> 903 496</t>
  </si>
  <si>
    <t>20 422 059</t>
  </si>
  <si>
    <t xml:space="preserve"> 899 535</t>
  </si>
  <si>
    <t xml:space="preserve"> 8 651</t>
  </si>
  <si>
    <t xml:space="preserve"> 895 210</t>
  </si>
  <si>
    <t>19 518 563</t>
  </si>
  <si>
    <t xml:space="preserve"> 890 884</t>
  </si>
  <si>
    <t xml:space="preserve"> 9 401</t>
  </si>
  <si>
    <t xml:space="preserve"> 886 184</t>
  </si>
  <si>
    <t>18 623 353</t>
  </si>
  <si>
    <t xml:space="preserve"> 881 483</t>
  </si>
  <si>
    <t xml:space="preserve"> 10 167</t>
  </si>
  <si>
    <t xml:space="preserve"> 876 400</t>
  </si>
  <si>
    <t>17 737 169</t>
  </si>
  <si>
    <t xml:space="preserve"> 871 316</t>
  </si>
  <si>
    <t xml:space="preserve"> 10 969</t>
  </si>
  <si>
    <t xml:space="preserve"> 865 832</t>
  </si>
  <si>
    <t>16 860 769</t>
  </si>
  <si>
    <t xml:space="preserve"> 860 347</t>
  </si>
  <si>
    <t xml:space="preserve"> 11 839</t>
  </si>
  <si>
    <t xml:space="preserve"> 854 428</t>
  </si>
  <si>
    <t>15 994 937</t>
  </si>
  <si>
    <t xml:space="preserve"> 848 508</t>
  </si>
  <si>
    <t xml:space="preserve"> 12 840</t>
  </si>
  <si>
    <t xml:space="preserve"> 842 088</t>
  </si>
  <si>
    <t>15 140 509</t>
  </si>
  <si>
    <t xml:space="preserve"> 835 668</t>
  </si>
  <si>
    <t xml:space="preserve"> 14 013</t>
  </si>
  <si>
    <t xml:space="preserve"> 828 662</t>
  </si>
  <si>
    <t>14 298 421</t>
  </si>
  <si>
    <t xml:space="preserve"> 821 655</t>
  </si>
  <si>
    <t xml:space="preserve"> 15 375</t>
  </si>
  <si>
    <t xml:space="preserve"> 813 968</t>
  </si>
  <si>
    <t>13 469 759</t>
  </si>
  <si>
    <t xml:space="preserve"> 806 280</t>
  </si>
  <si>
    <t xml:space="preserve"> 16 920</t>
  </si>
  <si>
    <t xml:space="preserve"> 797 820</t>
  </si>
  <si>
    <t>12 655 791</t>
  </si>
  <si>
    <t xml:space="preserve"> 789 360</t>
  </si>
  <si>
    <t xml:space="preserve"> 18 613</t>
  </si>
  <si>
    <t xml:space="preserve"> 780 054</t>
  </si>
  <si>
    <t>11 857 971</t>
  </si>
  <si>
    <t xml:space="preserve"> 770 747</t>
  </si>
  <si>
    <t xml:space="preserve"> 20 389</t>
  </si>
  <si>
    <t xml:space="preserve"> 760 553</t>
  </si>
  <si>
    <t>11 077 917</t>
  </si>
  <si>
    <t xml:space="preserve"> 750 358</t>
  </si>
  <si>
    <t xml:space="preserve"> 22 180</t>
  </si>
  <si>
    <t xml:space="preserve"> 739 268</t>
  </si>
  <si>
    <t>10 317 364</t>
  </si>
  <si>
    <t xml:space="preserve"> 728 178</t>
  </si>
  <si>
    <t xml:space="preserve"> 23 917</t>
  </si>
  <si>
    <t xml:space="preserve"> 716 220</t>
  </si>
  <si>
    <t>9 578 096</t>
  </si>
  <si>
    <t xml:space="preserve"> 704 261</t>
  </si>
  <si>
    <t xml:space="preserve"> 25 540</t>
  </si>
  <si>
    <t xml:space="preserve"> 691 491</t>
  </si>
  <si>
    <t>8 861 876</t>
  </si>
  <si>
    <t xml:space="preserve"> 678 721</t>
  </si>
  <si>
    <t xml:space="preserve"> 27 000</t>
  </si>
  <si>
    <t xml:space="preserve"> 665 221</t>
  </si>
  <si>
    <t>8 170 385</t>
  </si>
  <si>
    <t xml:space="preserve"> 651 721</t>
  </si>
  <si>
    <t xml:space="preserve"> 28 272</t>
  </si>
  <si>
    <t xml:space="preserve"> 637 585</t>
  </si>
  <si>
    <t>7 505 164</t>
  </si>
  <si>
    <t xml:space="preserve"> 623 449</t>
  </si>
  <si>
    <t xml:space="preserve"> 29 333</t>
  </si>
  <si>
    <t xml:space="preserve"> 608 783</t>
  </si>
  <si>
    <t>6 867 579</t>
  </si>
  <si>
    <t xml:space="preserve"> 594 116</t>
  </si>
  <si>
    <t xml:space="preserve"> 30 171</t>
  </si>
  <si>
    <t xml:space="preserve"> 579 031</t>
  </si>
  <si>
    <t>6 258 796</t>
  </si>
  <si>
    <t xml:space="preserve"> 563 945</t>
  </si>
  <si>
    <t xml:space="preserve"> 30 780</t>
  </si>
  <si>
    <t xml:space="preserve"> 548 555</t>
  </si>
  <si>
    <t>5 679 765</t>
  </si>
  <si>
    <t xml:space="preserve"> 533 165</t>
  </si>
  <si>
    <t xml:space="preserve"> 31 157</t>
  </si>
  <si>
    <t xml:space="preserve"> 517 587</t>
  </si>
  <si>
    <t>5 131 210</t>
  </si>
  <si>
    <t xml:space="preserve"> 502 008</t>
  </si>
  <si>
    <t xml:space="preserve"> 31 406</t>
  </si>
  <si>
    <t xml:space="preserve"> 486 305</t>
  </si>
  <si>
    <t>4 613 623</t>
  </si>
  <si>
    <t xml:space="preserve"> 470 602</t>
  </si>
  <si>
    <t xml:space="preserve"> 31 513</t>
  </si>
  <si>
    <t xml:space="preserve"> 454 846</t>
  </si>
  <si>
    <t>4 127 318</t>
  </si>
  <si>
    <t xml:space="preserve"> 439 089</t>
  </si>
  <si>
    <t xml:space="preserve"> 31 468</t>
  </si>
  <si>
    <t xml:space="preserve"> 423 355</t>
  </si>
  <si>
    <t>3 672 472</t>
  </si>
  <si>
    <t xml:space="preserve"> 407 621</t>
  </si>
  <si>
    <t xml:space="preserve"> 31 258</t>
  </si>
  <si>
    <t xml:space="preserve"> 391 992</t>
  </si>
  <si>
    <t>3 249 117</t>
  </si>
  <si>
    <t xml:space="preserve"> 376 363</t>
  </si>
  <si>
    <t xml:space="preserve"> 30 877</t>
  </si>
  <si>
    <t xml:space="preserve"> 360 925</t>
  </si>
  <si>
    <t>2 857 125</t>
  </si>
  <si>
    <t xml:space="preserve"> 345 486</t>
  </si>
  <si>
    <t xml:space="preserve"> 30 317</t>
  </si>
  <si>
    <t xml:space="preserve"> 330 328</t>
  </si>
  <si>
    <t>2 496 200</t>
  </si>
  <si>
    <t xml:space="preserve"> 315 169</t>
  </si>
  <si>
    <t xml:space="preserve"> 29 577</t>
  </si>
  <si>
    <t xml:space="preserve"> 300 381</t>
  </si>
  <si>
    <t>2 165 872</t>
  </si>
  <si>
    <t xml:space="preserve"> 285 592</t>
  </si>
  <si>
    <t xml:space="preserve"> 28 655</t>
  </si>
  <si>
    <t xml:space="preserve"> 271 265</t>
  </si>
  <si>
    <t>1 865 491</t>
  </si>
  <si>
    <t xml:space="preserve"> 256 937</t>
  </si>
  <si>
    <t xml:space="preserve"> 27 557</t>
  </si>
  <si>
    <t xml:space="preserve"> 243 159</t>
  </si>
  <si>
    <t>1 594 226</t>
  </si>
  <si>
    <t xml:space="preserve"> 229 380</t>
  </si>
  <si>
    <t xml:space="preserve"> 26 290</t>
  </si>
  <si>
    <t xml:space="preserve"> 216 235</t>
  </si>
  <si>
    <t>1 351 067</t>
  </si>
  <si>
    <t xml:space="preserve"> 203 090</t>
  </si>
  <si>
    <t xml:space="preserve"> 24 868</t>
  </si>
  <si>
    <t xml:space="preserve"> 190 656</t>
  </si>
  <si>
    <t>1 134 832</t>
  </si>
  <si>
    <t xml:space="preserve"> 178 222</t>
  </si>
  <si>
    <t xml:space="preserve"> 23 308</t>
  </si>
  <si>
    <t xml:space="preserve"> 166 568</t>
  </si>
  <si>
    <t xml:space="preserve"> 944 176</t>
  </si>
  <si>
    <t xml:space="preserve"> 154 914</t>
  </si>
  <si>
    <t xml:space="preserve"> 21 633</t>
  </si>
  <si>
    <t xml:space="preserve"> 144 098</t>
  </si>
  <si>
    <t xml:space="preserve"> 777 608</t>
  </si>
  <si>
    <t xml:space="preserve"> 133 281</t>
  </si>
  <si>
    <t xml:space="preserve"> 19 866</t>
  </si>
  <si>
    <t xml:space="preserve"> 123 348</t>
  </si>
  <si>
    <t xml:space="preserve"> 633 510</t>
  </si>
  <si>
    <t xml:space="preserve"> 113 415</t>
  </si>
  <si>
    <t xml:space="preserve"> 18 038</t>
  </si>
  <si>
    <t xml:space="preserve"> 104 396</t>
  </si>
  <si>
    <t xml:space="preserve"> 510 162</t>
  </si>
  <si>
    <t>100+</t>
  </si>
  <si>
    <t xml:space="preserve"> 95 377</t>
  </si>
  <si>
    <t xml:space="preserve"> 405 766</t>
  </si>
  <si>
    <t xml:space="preserve"> 998 907</t>
  </si>
  <si>
    <t>87 939 507</t>
  </si>
  <si>
    <t xml:space="preserve"> 998 743</t>
  </si>
  <si>
    <t xml:space="preserve"> 998 627</t>
  </si>
  <si>
    <t>86 940 600</t>
  </si>
  <si>
    <t xml:space="preserve"> 998 511</t>
  </si>
  <si>
    <t xml:space="preserve"> 998 418</t>
  </si>
  <si>
    <t>85 941 973</t>
  </si>
  <si>
    <t xml:space="preserve"> 998 324</t>
  </si>
  <si>
    <t xml:space="preserve"> 998 250</t>
  </si>
  <si>
    <t>84 943 555</t>
  </si>
  <si>
    <t xml:space="preserve"> 998 175</t>
  </si>
  <si>
    <t xml:space="preserve"> 998 116</t>
  </si>
  <si>
    <t>83 945 305</t>
  </si>
  <si>
    <t xml:space="preserve"> 998 056</t>
  </si>
  <si>
    <t xml:space="preserve"> 998 008</t>
  </si>
  <si>
    <t>82 947 189</t>
  </si>
  <si>
    <t xml:space="preserve"> 997 960</t>
  </si>
  <si>
    <t xml:space="preserve"> 997 920</t>
  </si>
  <si>
    <t>81 949 181</t>
  </si>
  <si>
    <t xml:space="preserve"> 997 879</t>
  </si>
  <si>
    <t xml:space="preserve"> 997 843</t>
  </si>
  <si>
    <t>80 951 261</t>
  </si>
  <si>
    <t xml:space="preserve"> 997 807</t>
  </si>
  <si>
    <t xml:space="preserve"> 997 773</t>
  </si>
  <si>
    <t>79 953 418</t>
  </si>
  <si>
    <t xml:space="preserve"> 997 738</t>
  </si>
  <si>
    <t xml:space="preserve"> 997 703</t>
  </si>
  <si>
    <t>78 955 645</t>
  </si>
  <si>
    <t xml:space="preserve"> 997 667</t>
  </si>
  <si>
    <t xml:space="preserve"> 997 628</t>
  </si>
  <si>
    <t>77 957 942</t>
  </si>
  <si>
    <t xml:space="preserve"> 997 589</t>
  </si>
  <si>
    <t xml:space="preserve"> 997 545</t>
  </si>
  <si>
    <t>76 960 314</t>
  </si>
  <si>
    <t xml:space="preserve"> 997 501</t>
  </si>
  <si>
    <t xml:space="preserve"> 997 452</t>
  </si>
  <si>
    <t>75 962 769</t>
  </si>
  <si>
    <t xml:space="preserve"> 997 402</t>
  </si>
  <si>
    <t xml:space="preserve"> 997 348</t>
  </si>
  <si>
    <t>74 965 317</t>
  </si>
  <si>
    <t xml:space="preserve"> 997 293</t>
  </si>
  <si>
    <t xml:space="preserve"> 997 234</t>
  </si>
  <si>
    <t>73 967 969</t>
  </si>
  <si>
    <t xml:space="preserve"> 997 174</t>
  </si>
  <si>
    <t xml:space="preserve"> 997 111</t>
  </si>
  <si>
    <t>72 970 735</t>
  </si>
  <si>
    <t xml:space="preserve"> 997 048</t>
  </si>
  <si>
    <t xml:space="preserve"> 996 983</t>
  </si>
  <si>
    <t>71 973 624</t>
  </si>
  <si>
    <t xml:space="preserve"> 996 917</t>
  </si>
  <si>
    <t xml:space="preserve"> 996 851</t>
  </si>
  <si>
    <t>70 976 641</t>
  </si>
  <si>
    <t xml:space="preserve"> 996 784</t>
  </si>
  <si>
    <t xml:space="preserve"> 996 718</t>
  </si>
  <si>
    <t>69 979 790</t>
  </si>
  <si>
    <t xml:space="preserve"> 996 651</t>
  </si>
  <si>
    <t xml:space="preserve"> 996 585</t>
  </si>
  <si>
    <t>68 983 072</t>
  </si>
  <si>
    <t xml:space="preserve"> 996 518</t>
  </si>
  <si>
    <t xml:space="preserve"> 996 452</t>
  </si>
  <si>
    <t>67 986 487</t>
  </si>
  <si>
    <t xml:space="preserve"> 996 385</t>
  </si>
  <si>
    <t xml:space="preserve"> 996 317</t>
  </si>
  <si>
    <t>66 990 035</t>
  </si>
  <si>
    <t xml:space="preserve"> 996 249</t>
  </si>
  <si>
    <t xml:space="preserve"> 996 178</t>
  </si>
  <si>
    <t>65 993 718</t>
  </si>
  <si>
    <t xml:space="preserve"> 996 106</t>
  </si>
  <si>
    <t xml:space="preserve"> 996 029</t>
  </si>
  <si>
    <t>64 997 540</t>
  </si>
  <si>
    <t xml:space="preserve"> 995 952</t>
  </si>
  <si>
    <t xml:space="preserve"> 995 868</t>
  </si>
  <si>
    <t>64 001 511</t>
  </si>
  <si>
    <t xml:space="preserve"> 995 784</t>
  </si>
  <si>
    <t xml:space="preserve"> 995 692</t>
  </si>
  <si>
    <t>63 005 643</t>
  </si>
  <si>
    <t xml:space="preserve"> 995 600</t>
  </si>
  <si>
    <t xml:space="preserve"> 995 500</t>
  </si>
  <si>
    <t>62 009 951</t>
  </si>
  <si>
    <t xml:space="preserve"> 995 400</t>
  </si>
  <si>
    <t xml:space="preserve"> 995 293</t>
  </si>
  <si>
    <t>61 014 451</t>
  </si>
  <si>
    <t xml:space="preserve"> 995 186</t>
  </si>
  <si>
    <t xml:space="preserve"> 995 074</t>
  </si>
  <si>
    <t>60 019 158</t>
  </si>
  <si>
    <t xml:space="preserve"> 994 961</t>
  </si>
  <si>
    <t xml:space="preserve"> 994 845</t>
  </si>
  <si>
    <t>59 024 084</t>
  </si>
  <si>
    <t xml:space="preserve"> 994 728</t>
  </si>
  <si>
    <t xml:space="preserve"> 994 610</t>
  </si>
  <si>
    <t>58 029 239</t>
  </si>
  <si>
    <t xml:space="preserve"> 994 491</t>
  </si>
  <si>
    <t xml:space="preserve"> 994 373</t>
  </si>
  <si>
    <t>57 034 629</t>
  </si>
  <si>
    <t xml:space="preserve"> 994 254</t>
  </si>
  <si>
    <t xml:space="preserve"> 994 136</t>
  </si>
  <si>
    <t>56 040 256</t>
  </si>
  <si>
    <t xml:space="preserve"> 994 018</t>
  </si>
  <si>
    <t xml:space="preserve"> 993 901</t>
  </si>
  <si>
    <t>55 046 120</t>
  </si>
  <si>
    <t xml:space="preserve"> 993 783</t>
  </si>
  <si>
    <t xml:space="preserve"> 993 664</t>
  </si>
  <si>
    <t>54 052 219</t>
  </si>
  <si>
    <t xml:space="preserve"> 993 545</t>
  </si>
  <si>
    <t xml:space="preserve"> 993 422</t>
  </si>
  <si>
    <t>53 058 555</t>
  </si>
  <si>
    <t xml:space="preserve"> 993 299</t>
  </si>
  <si>
    <t xml:space="preserve"> 993 168</t>
  </si>
  <si>
    <t>52 065 133</t>
  </si>
  <si>
    <t xml:space="preserve"> 993 037</t>
  </si>
  <si>
    <t xml:space="preserve"> 992 894</t>
  </si>
  <si>
    <t>51 071 965</t>
  </si>
  <si>
    <t xml:space="preserve"> 992 750</t>
  </si>
  <si>
    <t xml:space="preserve"> 992 588</t>
  </si>
  <si>
    <t>50 079 071</t>
  </si>
  <si>
    <t xml:space="preserve"> 992 426</t>
  </si>
  <si>
    <t xml:space="preserve"> 992 240</t>
  </si>
  <si>
    <t>49 086 483</t>
  </si>
  <si>
    <t xml:space="preserve"> 992 053</t>
  </si>
  <si>
    <t xml:space="preserve"> 991 836</t>
  </si>
  <si>
    <t>48 094 243</t>
  </si>
  <si>
    <t xml:space="preserve"> 991 619</t>
  </si>
  <si>
    <t xml:space="preserve"> 991 365</t>
  </si>
  <si>
    <t>47 102 407</t>
  </si>
  <si>
    <t xml:space="preserve"> 991 111</t>
  </si>
  <si>
    <t xml:space="preserve"> 990 816</t>
  </si>
  <si>
    <t>46 111 042</t>
  </si>
  <si>
    <t xml:space="preserve"> 990 521</t>
  </si>
  <si>
    <t xml:space="preserve"> 990 181</t>
  </si>
  <si>
    <t>45 120 226</t>
  </si>
  <si>
    <t xml:space="preserve"> 989 840</t>
  </si>
  <si>
    <t xml:space="preserve"> 989 451</t>
  </si>
  <si>
    <t>44 130 045</t>
  </si>
  <si>
    <t xml:space="preserve"> 989 062</t>
  </si>
  <si>
    <t xml:space="preserve"> 988 623</t>
  </si>
  <si>
    <t>43 140 594</t>
  </si>
  <si>
    <t xml:space="preserve"> 988 184</t>
  </si>
  <si>
    <t xml:space="preserve"> 987 694</t>
  </si>
  <si>
    <t>42 151 971</t>
  </si>
  <si>
    <t xml:space="preserve"> 987 204</t>
  </si>
  <si>
    <t xml:space="preserve"> 1 083</t>
  </si>
  <si>
    <t xml:space="preserve"> 986 663</t>
  </si>
  <si>
    <t>41 164 277</t>
  </si>
  <si>
    <t xml:space="preserve"> 986 121</t>
  </si>
  <si>
    <t xml:space="preserve"> 1 187</t>
  </si>
  <si>
    <t xml:space="preserve"> 985 528</t>
  </si>
  <si>
    <t>40 177 614</t>
  </si>
  <si>
    <t xml:space="preserve"> 984 934</t>
  </si>
  <si>
    <t xml:space="preserve"> 1 293</t>
  </si>
  <si>
    <t xml:space="preserve"> 984 288</t>
  </si>
  <si>
    <t>39 192 086</t>
  </si>
  <si>
    <t xml:space="preserve"> 983 641</t>
  </si>
  <si>
    <t xml:space="preserve"> 1 402</t>
  </si>
  <si>
    <t xml:space="preserve"> 982 940</t>
  </si>
  <si>
    <t>38 207 798</t>
  </si>
  <si>
    <t xml:space="preserve"> 982 239</t>
  </si>
  <si>
    <t xml:space="preserve"> 1 515</t>
  </si>
  <si>
    <t xml:space="preserve"> 981 482</t>
  </si>
  <si>
    <t>37 224 858</t>
  </si>
  <si>
    <t xml:space="preserve"> 980 724</t>
  </si>
  <si>
    <t xml:space="preserve"> 1 636</t>
  </si>
  <si>
    <t xml:space="preserve"> 979 906</t>
  </si>
  <si>
    <t>36 243 376</t>
  </si>
  <si>
    <t xml:space="preserve"> 979 088</t>
  </si>
  <si>
    <t xml:space="preserve"> 1 766</t>
  </si>
  <si>
    <t xml:space="preserve"> 978 205</t>
  </si>
  <si>
    <t>35 263 470</t>
  </si>
  <si>
    <t xml:space="preserve"> 977 322</t>
  </si>
  <si>
    <t xml:space="preserve"> 1 908</t>
  </si>
  <si>
    <t xml:space="preserve"> 976 368</t>
  </si>
  <si>
    <t>34 285 265</t>
  </si>
  <si>
    <t xml:space="preserve"> 975 414</t>
  </si>
  <si>
    <t xml:space="preserve"> 2 058</t>
  </si>
  <si>
    <t xml:space="preserve"> 974 385</t>
  </si>
  <si>
    <t>33 308 897</t>
  </si>
  <si>
    <t xml:space="preserve"> 973 356</t>
  </si>
  <si>
    <t xml:space="preserve"> 2 217</t>
  </si>
  <si>
    <t xml:space="preserve"> 972 248</t>
  </si>
  <si>
    <t>32 334 512</t>
  </si>
  <si>
    <t xml:space="preserve"> 971 139</t>
  </si>
  <si>
    <t xml:space="preserve"> 2 385</t>
  </si>
  <si>
    <t xml:space="preserve"> 969 947</t>
  </si>
  <si>
    <t>31 362 264</t>
  </si>
  <si>
    <t xml:space="preserve"> 968 754</t>
  </si>
  <si>
    <t xml:space="preserve"> 2 563</t>
  </si>
  <si>
    <t xml:space="preserve"> 967 473</t>
  </si>
  <si>
    <t>30 392 317</t>
  </si>
  <si>
    <t xml:space="preserve"> 966 191</t>
  </si>
  <si>
    <t xml:space="preserve"> 2 754</t>
  </si>
  <si>
    <t xml:space="preserve"> 964 814</t>
  </si>
  <si>
    <t>29 424 844</t>
  </si>
  <si>
    <t xml:space="preserve"> 963 437</t>
  </si>
  <si>
    <t xml:space="preserve"> 2 958</t>
  </si>
  <si>
    <t xml:space="preserve"> 961 958</t>
  </si>
  <si>
    <t>28 460 030</t>
  </si>
  <si>
    <t xml:space="preserve"> 960 479</t>
  </si>
  <si>
    <t xml:space="preserve"> 3 177</t>
  </si>
  <si>
    <t xml:space="preserve"> 958 891</t>
  </si>
  <si>
    <t>27 498 072</t>
  </si>
  <si>
    <t xml:space="preserve"> 957 302</t>
  </si>
  <si>
    <t xml:space="preserve"> 3 414</t>
  </si>
  <si>
    <t xml:space="preserve"> 955 595</t>
  </si>
  <si>
    <t>26 539 181</t>
  </si>
  <si>
    <t xml:space="preserve"> 953 888</t>
  </si>
  <si>
    <t xml:space="preserve"> 3 673</t>
  </si>
  <si>
    <t xml:space="preserve"> 952 052</t>
  </si>
  <si>
    <t>25 583 586</t>
  </si>
  <si>
    <t xml:space="preserve"> 950 215</t>
  </si>
  <si>
    <t xml:space="preserve"> 3 962</t>
  </si>
  <si>
    <t xml:space="preserve"> 948 234</t>
  </si>
  <si>
    <t>24 631 534</t>
  </si>
  <si>
    <t xml:space="preserve"> 946 253</t>
  </si>
  <si>
    <t xml:space="preserve"> 4 257</t>
  </si>
  <si>
    <t xml:space="preserve"> 944 125</t>
  </si>
  <si>
    <t>23 683 300</t>
  </si>
  <si>
    <t xml:space="preserve"> 941 996</t>
  </si>
  <si>
    <t xml:space="preserve"> 4 556</t>
  </si>
  <si>
    <t xml:space="preserve"> 939 718</t>
  </si>
  <si>
    <t>22 739 175</t>
  </si>
  <si>
    <t xml:space="preserve"> 937 440</t>
  </si>
  <si>
    <t xml:space="preserve"> 4 871</t>
  </si>
  <si>
    <t xml:space="preserve"> 935 005</t>
  </si>
  <si>
    <t>21 799 457</t>
  </si>
  <si>
    <t xml:space="preserve"> 932 569</t>
  </si>
  <si>
    <t xml:space="preserve"> 5 224</t>
  </si>
  <si>
    <t xml:space="preserve"> 929 957</t>
  </si>
  <si>
    <t>20 864 452</t>
  </si>
  <si>
    <t xml:space="preserve"> 927 345</t>
  </si>
  <si>
    <t xml:space="preserve"> 5 646</t>
  </si>
  <si>
    <t xml:space="preserve"> 924 522</t>
  </si>
  <si>
    <t>19 934 495</t>
  </si>
  <si>
    <t xml:space="preserve"> 921 699</t>
  </si>
  <si>
    <t xml:space="preserve"> 6 158</t>
  </si>
  <si>
    <t xml:space="preserve"> 918 620</t>
  </si>
  <si>
    <t>19 009 973</t>
  </si>
  <si>
    <t xml:space="preserve"> 915 541</t>
  </si>
  <si>
    <t xml:space="preserve"> 6 786</t>
  </si>
  <si>
    <t xml:space="preserve"> 912 148</t>
  </si>
  <si>
    <t>18 091 353</t>
  </si>
  <si>
    <t xml:space="preserve"> 908 755</t>
  </si>
  <si>
    <t xml:space="preserve"> 7 561</t>
  </si>
  <si>
    <t xml:space="preserve"> 904 975</t>
  </si>
  <si>
    <t>17 179 205</t>
  </si>
  <si>
    <t xml:space="preserve"> 901 194</t>
  </si>
  <si>
    <t xml:space="preserve"> 8 514</t>
  </si>
  <si>
    <t xml:space="preserve"> 896 937</t>
  </si>
  <si>
    <t>16 274 230</t>
  </si>
  <si>
    <t xml:space="preserve"> 892 680</t>
  </si>
  <si>
    <t xml:space="preserve"> 9 668</t>
  </si>
  <si>
    <t xml:space="preserve"> 887 846</t>
  </si>
  <si>
    <t>15 377 293</t>
  </si>
  <si>
    <t xml:space="preserve"> 883 012</t>
  </si>
  <si>
    <t xml:space="preserve"> 11 030</t>
  </si>
  <si>
    <t xml:space="preserve"> 877 497</t>
  </si>
  <si>
    <t>14 489 447</t>
  </si>
  <si>
    <t xml:space="preserve"> 871 982</t>
  </si>
  <si>
    <t xml:space="preserve"> 12 595</t>
  </si>
  <si>
    <t xml:space="preserve"> 865 685</t>
  </si>
  <si>
    <t>13 611 950</t>
  </si>
  <si>
    <t xml:space="preserve"> 859 387</t>
  </si>
  <si>
    <t xml:space="preserve"> 14 347</t>
  </si>
  <si>
    <t xml:space="preserve"> 852 214</t>
  </si>
  <si>
    <t>12 746 265</t>
  </si>
  <si>
    <t xml:space="preserve"> 845 040</t>
  </si>
  <si>
    <t xml:space="preserve"> 16 263</t>
  </si>
  <si>
    <t xml:space="preserve"> 836 909</t>
  </si>
  <si>
    <t>11 894 051</t>
  </si>
  <si>
    <t xml:space="preserve"> 828 777</t>
  </si>
  <si>
    <t xml:space="preserve"> 18 309</t>
  </si>
  <si>
    <t xml:space="preserve"> 819 623</t>
  </si>
  <si>
    <t>11 057 142</t>
  </si>
  <si>
    <t xml:space="preserve"> 810 468</t>
  </si>
  <si>
    <t xml:space="preserve"> 20 454</t>
  </si>
  <si>
    <t xml:space="preserve"> 800 241</t>
  </si>
  <si>
    <t>10 237 519</t>
  </si>
  <si>
    <t xml:space="preserve"> 790 014</t>
  </si>
  <si>
    <t xml:space="preserve"> 22 656</t>
  </si>
  <si>
    <t xml:space="preserve"> 778 686</t>
  </si>
  <si>
    <t>9 437 278</t>
  </si>
  <si>
    <t xml:space="preserve"> 767 358</t>
  </si>
  <si>
    <t xml:space="preserve"> 24 871</t>
  </si>
  <si>
    <t xml:space="preserve"> 754 923</t>
  </si>
  <si>
    <t>8 658 592</t>
  </si>
  <si>
    <t xml:space="preserve"> 742 487</t>
  </si>
  <si>
    <t xml:space="preserve"> 27 050</t>
  </si>
  <si>
    <t xml:space="preserve"> 728 962</t>
  </si>
  <si>
    <t>7 903 669</t>
  </si>
  <si>
    <t xml:space="preserve"> 715 437</t>
  </si>
  <si>
    <t xml:space="preserve"> 29 144</t>
  </si>
  <si>
    <t xml:space="preserve"> 700 865</t>
  </si>
  <si>
    <t>7 174 707</t>
  </si>
  <si>
    <t xml:space="preserve"> 686 293</t>
  </si>
  <si>
    <t xml:space="preserve"> 31 244</t>
  </si>
  <si>
    <t xml:space="preserve"> 670 671</t>
  </si>
  <si>
    <t>6 473 842</t>
  </si>
  <si>
    <t xml:space="preserve"> 655 049</t>
  </si>
  <si>
    <t xml:space="preserve"> 33 311</t>
  </si>
  <si>
    <t xml:space="preserve"> 638 394</t>
  </si>
  <si>
    <t>5 803 171</t>
  </si>
  <si>
    <t xml:space="preserve"> 621 738</t>
  </si>
  <si>
    <t xml:space="preserve"> 35 297</t>
  </si>
  <si>
    <t xml:space="preserve"> 604 090</t>
  </si>
  <si>
    <t>5 164 777</t>
  </si>
  <si>
    <t xml:space="preserve"> 586 441</t>
  </si>
  <si>
    <t xml:space="preserve"> 37 146</t>
  </si>
  <si>
    <t xml:space="preserve"> 567 868</t>
  </si>
  <si>
    <t>4 560 687</t>
  </si>
  <si>
    <t xml:space="preserve"> 549 295</t>
  </si>
  <si>
    <t xml:space="preserve"> 38 795</t>
  </si>
  <si>
    <t xml:space="preserve"> 529 898</t>
  </si>
  <si>
    <t>3 992 819</t>
  </si>
  <si>
    <t xml:space="preserve"> 510 500</t>
  </si>
  <si>
    <t xml:space="preserve"> 40 175</t>
  </si>
  <si>
    <t xml:space="preserve"> 490 413</t>
  </si>
  <si>
    <t>3 462 921</t>
  </si>
  <si>
    <t xml:space="preserve"> 470 325</t>
  </si>
  <si>
    <t xml:space="preserve"> 41 214</t>
  </si>
  <si>
    <t xml:space="preserve"> 449 718</t>
  </si>
  <si>
    <t>2 972 508</t>
  </si>
  <si>
    <t xml:space="preserve"> 429 111</t>
  </si>
  <si>
    <t xml:space="preserve"> 41 838</t>
  </si>
  <si>
    <t xml:space="preserve"> 408 192</t>
  </si>
  <si>
    <t>2 522 790</t>
  </si>
  <si>
    <t xml:space="preserve"> 387 273</t>
  </si>
  <si>
    <t xml:space="preserve"> 41 978</t>
  </si>
  <si>
    <t xml:space="preserve"> 366 284</t>
  </si>
  <si>
    <t>2 114 598</t>
  </si>
  <si>
    <t xml:space="preserve"> 345 295</t>
  </si>
  <si>
    <t xml:space="preserve"> 41 574</t>
  </si>
  <si>
    <t xml:space="preserve"> 324 508</t>
  </si>
  <si>
    <t>1 748 314</t>
  </si>
  <si>
    <t xml:space="preserve"> 303 721</t>
  </si>
  <si>
    <t xml:space="preserve"> 40 581</t>
  </si>
  <si>
    <t xml:space="preserve"> 283 431</t>
  </si>
  <si>
    <t>1 423 806</t>
  </si>
  <si>
    <t xml:space="preserve"> 263 140</t>
  </si>
  <si>
    <t xml:space="preserve"> 38 978</t>
  </si>
  <si>
    <t xml:space="preserve"> 243 651</t>
  </si>
  <si>
    <t>1 140 375</t>
  </si>
  <si>
    <t xml:space="preserve"> 224 162</t>
  </si>
  <si>
    <t xml:space="preserve"> 36 772</t>
  </si>
  <si>
    <t xml:space="preserve"> 205 776</t>
  </si>
  <si>
    <t xml:space="preserve"> 896 724</t>
  </si>
  <si>
    <t xml:space="preserve"> 187 390</t>
  </si>
  <si>
    <t xml:space="preserve"> 34 003</t>
  </si>
  <si>
    <t xml:space="preserve"> 170 389</t>
  </si>
  <si>
    <t xml:space="preserve"> 690 948</t>
  </si>
  <si>
    <t xml:space="preserve"> 153 387</t>
  </si>
  <si>
    <t xml:space="preserve"> 30 750</t>
  </si>
  <si>
    <t xml:space="preserve"> 138 012</t>
  </si>
  <si>
    <t xml:space="preserve"> 520 559</t>
  </si>
  <si>
    <t xml:space="preserve"> 122 637</t>
  </si>
  <si>
    <t xml:space="preserve"> 382 547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</si>
</sst>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0;\-###\ ###\ ##0;##0"/>
  </numFmts>
  <fonts count="10">
    <font>
      <sz val="12"/>
      <color theme="1"/>
      <name val="Calibri"/>
      <family val="2"/>
      <scheme val="minor"/>
    </font>
    <font>
      <b/>
      <sz val="11.25"/>
      <color rgb="FF000000"/>
      <name val="Arial"/>
      <family val="2"/>
    </font>
    <font>
      <b/>
      <i/>
      <sz val="11.25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444444"/>
      <name val="Consolas"/>
      <family val="3"/>
    </font>
    <font>
      <b/>
      <sz val="18"/>
      <color theme="1"/>
      <name val="Calibri"/>
      <family val="2"/>
      <scheme val="minor"/>
    </font>
    <font>
      <b/>
      <sz val="10.25"/>
      <color rgb="FF000000"/>
      <name val="Arial"/>
      <family val="2"/>
    </font>
    <font>
      <b/>
      <sz val="11.5"/>
      <color theme="1"/>
      <name val="Arial"/>
      <family val="2"/>
    </font>
    <font>
      <b/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0D8F3"/>
        <bgColor indexed="64"/>
      </patternFill>
    </fill>
    <fill>
      <patternFill patternType="solid">
        <fgColor rgb="FFFCEAF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3EA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ED7F4"/>
        <bgColor indexed="64"/>
      </patternFill>
    </fill>
    <fill>
      <patternFill patternType="solid">
        <fgColor rgb="FFFFFDEE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top" wrapText="1"/>
    </xf>
    <xf numFmtId="0" fontId="2" fillId="7" borderId="4" xfId="0" applyFont="1" applyFill="1" applyBorder="1" applyAlignment="1">
      <alignment horizontal="left" vertical="top" wrapText="1"/>
    </xf>
    <xf numFmtId="164" fontId="1" fillId="8" borderId="4" xfId="0" applyNumberFormat="1" applyFont="1" applyFill="1" applyBorder="1" applyAlignment="1">
      <alignment horizontal="right" vertical="center" wrapText="1"/>
    </xf>
    <xf numFmtId="0" fontId="3" fillId="0" borderId="0" xfId="0" applyFont="1" applyAlignment="1">
      <alignment vertical="top" wrapText="1"/>
    </xf>
    <xf numFmtId="0" fontId="3" fillId="0" borderId="0" xfId="0" applyFont="1"/>
    <xf numFmtId="0" fontId="1" fillId="3" borderId="5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/>
    </xf>
    <xf numFmtId="0" fontId="0" fillId="9" borderId="0" xfId="0" applyFill="1"/>
    <xf numFmtId="0" fontId="1" fillId="9" borderId="5" xfId="0" applyFont="1" applyFill="1" applyBorder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0" fontId="5" fillId="9" borderId="0" xfId="0" applyFont="1" applyFill="1"/>
    <xf numFmtId="0" fontId="6" fillId="0" borderId="0" xfId="0" applyFont="1"/>
    <xf numFmtId="0" fontId="1" fillId="5" borderId="2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0" fontId="2" fillId="7" borderId="4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 wrapText="1"/>
    </xf>
    <xf numFmtId="164" fontId="7" fillId="6" borderId="4" xfId="0" applyNumberFormat="1" applyFont="1" applyFill="1" applyBorder="1" applyAlignment="1">
      <alignment horizontal="right" vertical="center" wrapText="1"/>
    </xf>
    <xf numFmtId="0" fontId="8" fillId="0" borderId="0" xfId="0" applyFo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</xdr:row>
      <xdr:rowOff>38100</xdr:rowOff>
    </xdr:from>
    <xdr:to>
      <xdr:col>13</xdr:col>
      <xdr:colOff>247650</xdr:colOff>
      <xdr:row>4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13E6D8F-A86B-4F56-8507-4E5E26B3C7A2}"/>
            </a:ext>
          </a:extLst>
        </xdr:cNvPr>
        <xdr:cNvCxnSpPr/>
      </xdr:nvCxnSpPr>
      <xdr:spPr>
        <a:xfrm flipH="1">
          <a:off x="14173200" y="333375"/>
          <a:ext cx="400050" cy="10572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400050</xdr:colOff>
      <xdr:row>2</xdr:row>
      <xdr:rowOff>0</xdr:rowOff>
    </xdr:from>
    <xdr:to>
      <xdr:col>17</xdr:col>
      <xdr:colOff>323850</xdr:colOff>
      <xdr:row>4</xdr:row>
      <xdr:rowOff>28575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648DBED-BDB1-4B01-B9B6-D6C3DC29D818}"/>
            </a:ext>
          </a:extLst>
        </xdr:cNvPr>
        <xdr:cNvCxnSpPr/>
      </xdr:nvCxnSpPr>
      <xdr:spPr>
        <a:xfrm>
          <a:off x="15411450" y="495300"/>
          <a:ext cx="1981200" cy="847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114300</xdr:colOff>
      <xdr:row>2</xdr:row>
      <xdr:rowOff>0</xdr:rowOff>
    </xdr:from>
    <xdr:to>
      <xdr:col>22</xdr:col>
      <xdr:colOff>409575</xdr:colOff>
      <xdr:row>4</xdr:row>
      <xdr:rowOff>47625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11EFDA1-FA99-48DE-A1D9-6F33A6DB4301}"/>
            </a:ext>
          </a:extLst>
        </xdr:cNvPr>
        <xdr:cNvCxnSpPr/>
      </xdr:nvCxnSpPr>
      <xdr:spPr>
        <a:xfrm>
          <a:off x="15811500" y="495300"/>
          <a:ext cx="5095875" cy="8667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1"/>
  <sheetViews>
    <sheetView tabSelected="1" topLeftCell="K1" workbookViewId="0">
      <selection activeCell="W1" sqref="W1:Z1048576"/>
    </sheetView>
  </sheetViews>
  <sheetFormatPr defaultColWidth="8.875" defaultRowHeight="15.75"/>
  <cols>
    <col min="1" max="2" width="27.375" style="9" customWidth="1"/>
    <col min="3" max="3" width="34.125" style="9" customWidth="1"/>
    <col min="4" max="4" width="16.125" style="9" customWidth="1"/>
    <col min="5" max="5" width="10.875" style="9" bestFit="1" customWidth="1"/>
    <col min="6" max="7" width="8.875" style="9"/>
    <col min="13" max="16" width="8.875" style="9"/>
    <col min="18" max="21" width="8.875" style="9"/>
    <col min="23" max="26" width="8.875" style="9"/>
  </cols>
  <sheetData>
    <row r="1" spans="1:26" ht="23.25">
      <c r="A1" s="21" t="s">
        <v>0</v>
      </c>
      <c r="B1" s="9" t="s">
        <v>1</v>
      </c>
      <c r="C1" s="9" t="s">
        <v>2</v>
      </c>
      <c r="F1" s="17" t="s">
        <v>3</v>
      </c>
      <c r="J1" s="17"/>
      <c r="K1" s="17"/>
      <c r="L1" s="17">
        <f ca="1">L24+L44</f>
        <v>-21.653514809868597</v>
      </c>
      <c r="N1" s="9" t="s">
        <v>4</v>
      </c>
    </row>
    <row r="2" spans="1:26">
      <c r="A2" s="22"/>
      <c r="B2" s="23"/>
      <c r="C2" s="23"/>
      <c r="D2" s="23"/>
      <c r="F2" s="9" t="s">
        <v>5</v>
      </c>
    </row>
    <row r="3" spans="1:26" ht="21.75" customHeight="1">
      <c r="A3" s="24"/>
      <c r="B3" s="25"/>
      <c r="C3" s="25"/>
      <c r="D3" s="1" t="s">
        <v>6</v>
      </c>
    </row>
    <row r="4" spans="1:26" ht="42.75" customHeight="1">
      <c r="A4" s="24"/>
      <c r="B4" s="26"/>
      <c r="C4" s="26"/>
      <c r="D4" s="2" t="s">
        <v>7</v>
      </c>
    </row>
    <row r="5" spans="1:26" ht="94.5" customHeight="1">
      <c r="A5" s="3" t="s">
        <v>8</v>
      </c>
      <c r="B5" s="4" t="s">
        <v>9</v>
      </c>
      <c r="C5" s="4" t="s">
        <v>10</v>
      </c>
      <c r="D5" s="27"/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  <c r="J5" s="10" t="s">
        <v>16</v>
      </c>
      <c r="K5" s="10" t="s">
        <v>17</v>
      </c>
      <c r="L5" s="14" t="s">
        <v>18</v>
      </c>
      <c r="M5" s="10" t="s">
        <v>19</v>
      </c>
      <c r="N5" s="10" t="s">
        <v>20</v>
      </c>
      <c r="O5" s="10" t="s">
        <v>21</v>
      </c>
      <c r="P5" s="11" t="s">
        <v>22</v>
      </c>
      <c r="Q5" s="15" t="s">
        <v>18</v>
      </c>
      <c r="R5" s="10" t="s">
        <v>23</v>
      </c>
      <c r="S5" s="10" t="s">
        <v>20</v>
      </c>
      <c r="T5" s="10" t="s">
        <v>21</v>
      </c>
      <c r="U5" s="11" t="s">
        <v>22</v>
      </c>
      <c r="V5" s="13" t="s">
        <v>18</v>
      </c>
      <c r="W5" s="10" t="s">
        <v>24</v>
      </c>
      <c r="X5" s="10" t="s">
        <v>20</v>
      </c>
      <c r="Y5" s="10" t="s">
        <v>21</v>
      </c>
      <c r="Z5" s="10" t="s">
        <v>22</v>
      </c>
    </row>
    <row r="6" spans="1:26" ht="21.75" customHeight="1">
      <c r="A6" s="18" t="s">
        <v>25</v>
      </c>
      <c r="B6" s="19" t="s">
        <v>26</v>
      </c>
      <c r="C6" s="5" t="s">
        <v>27</v>
      </c>
      <c r="D6" s="28">
        <v>117478</v>
      </c>
      <c r="E6" s="9">
        <f>AVERAGE('Male HK Life Table 2021'!$B$4:$B$8)</f>
        <v>4.0314600000000006E-4</v>
      </c>
      <c r="F6" s="9">
        <f>E6*D6</f>
        <v>47.360785788000008</v>
      </c>
      <c r="G6" s="9">
        <f>F6/365</f>
        <v>0.12975557750136987</v>
      </c>
      <c r="H6">
        <f t="shared" ref="H6:H20" ca="1" si="0">(G6*L6)-G6</f>
        <v>-6.370566166246372E-4</v>
      </c>
      <c r="I6">
        <f t="shared" ref="I6:I20" ca="1" si="1">(Q6*G6)-G6</f>
        <v>-2.0036318098274053E-3</v>
      </c>
      <c r="J6">
        <f ca="1">(G6*V6)-G6</f>
        <v>-9.3535372139118139E-3</v>
      </c>
      <c r="K6" s="12">
        <f t="shared" ref="K6:K20" ca="1" si="2">RAND()</f>
        <v>0.76584946695434131</v>
      </c>
      <c r="L6" s="16">
        <f t="shared" ref="L6:L17" ca="1" si="3">_xlfn.NORM.INV($K$21,M6,P6)</f>
        <v>0.99509033346471831</v>
      </c>
      <c r="M6" s="9">
        <v>1.006</v>
      </c>
      <c r="N6" s="9">
        <v>0.96799999999999997</v>
      </c>
      <c r="O6" s="9">
        <v>1.046</v>
      </c>
      <c r="P6" s="9">
        <f t="shared" ref="P6" si="4">(O6-N6)/4</f>
        <v>1.9500000000000017E-2</v>
      </c>
      <c r="Q6" s="16">
        <f t="shared" ref="Q6:Q17" ca="1" si="5">_xlfn.NORM.INV($K$21,R6,U6)</f>
        <v>0.98455841476404937</v>
      </c>
      <c r="R6" s="9">
        <v>1.004</v>
      </c>
      <c r="S6" s="9">
        <v>0.93700000000000006</v>
      </c>
      <c r="T6" s="9">
        <v>1.0760000000000001</v>
      </c>
      <c r="U6" s="9">
        <f t="shared" ref="U6" si="6">(T6-S6)/4</f>
        <v>3.4750000000000003E-2</v>
      </c>
      <c r="V6" s="16">
        <f t="shared" ref="V6:V17" ca="1" si="7">_xlfn.NORM.INV($K$21,W6,Z6)</f>
        <v>0.92791417992176051</v>
      </c>
      <c r="W6" s="9">
        <v>0.96399999999999997</v>
      </c>
      <c r="X6" s="9">
        <v>0.84399999999999997</v>
      </c>
      <c r="Y6" s="9">
        <v>1.1020000000000001</v>
      </c>
      <c r="Z6" s="9">
        <f t="shared" ref="Z6:Z17" si="8">(Y6-X6)/4</f>
        <v>6.450000000000003E-2</v>
      </c>
    </row>
    <row r="7" spans="1:26" ht="21.75" customHeight="1">
      <c r="A7" s="18"/>
      <c r="B7" s="19"/>
      <c r="C7" s="5" t="s">
        <v>28</v>
      </c>
      <c r="D7" s="28">
        <v>148811</v>
      </c>
      <c r="E7" s="9">
        <f>AVERAGE('Male HK Life Table 2021'!$B$9:$B$13)</f>
        <v>7.3659999999999996E-5</v>
      </c>
      <c r="F7" s="9">
        <f t="shared" ref="F7:F23" si="9">E7*D7</f>
        <v>10.96141826</v>
      </c>
      <c r="G7" s="9">
        <f t="shared" ref="G7:G23" si="10">F7/365</f>
        <v>3.0031282904109589E-2</v>
      </c>
      <c r="H7">
        <f t="shared" ca="1" si="0"/>
        <v>-1.4744358468588362E-4</v>
      </c>
      <c r="I7">
        <f t="shared" ca="1" si="1"/>
        <v>-4.6373061470875512E-4</v>
      </c>
      <c r="J7">
        <f t="shared" ref="J7:J23" ca="1" si="11">(G7*V7)-G7</f>
        <v>-2.1648296561443542E-3</v>
      </c>
      <c r="K7" s="12">
        <f t="shared" ca="1" si="2"/>
        <v>0.38511422151887953</v>
      </c>
      <c r="L7" s="16">
        <f t="shared" ca="1" si="3"/>
        <v>0.99509033346471831</v>
      </c>
      <c r="M7" s="9">
        <v>1.006</v>
      </c>
      <c r="N7" s="9">
        <v>0.96799999999999997</v>
      </c>
      <c r="O7" s="9">
        <v>1.046</v>
      </c>
      <c r="P7" s="9">
        <f t="shared" ref="P7:P17" si="12">(O7-N7)/4</f>
        <v>1.9500000000000017E-2</v>
      </c>
      <c r="Q7" s="16">
        <f t="shared" ca="1" si="5"/>
        <v>0.98455841476404937</v>
      </c>
      <c r="R7" s="9">
        <v>1.004</v>
      </c>
      <c r="S7" s="9">
        <v>0.93700000000000006</v>
      </c>
      <c r="T7" s="9">
        <v>1.0760000000000001</v>
      </c>
      <c r="U7" s="9">
        <f t="shared" ref="U7:U17" si="13">(T7-S7)/4</f>
        <v>3.4750000000000003E-2</v>
      </c>
      <c r="V7" s="16">
        <f t="shared" ca="1" si="7"/>
        <v>0.92791417992176051</v>
      </c>
      <c r="W7" s="9">
        <v>0.96399999999999997</v>
      </c>
      <c r="X7" s="9">
        <v>0.84399999999999997</v>
      </c>
      <c r="Y7" s="9">
        <v>1.1020000000000001</v>
      </c>
      <c r="Z7" s="9">
        <f t="shared" si="8"/>
        <v>6.450000000000003E-2</v>
      </c>
    </row>
    <row r="8" spans="1:26" ht="21.75" customHeight="1">
      <c r="A8" s="18"/>
      <c r="B8" s="19"/>
      <c r="C8" s="5" t="s">
        <v>29</v>
      </c>
      <c r="D8" s="28">
        <v>149710</v>
      </c>
      <c r="E8" s="9">
        <f>AVERAGE('Male HK Life Table 2021'!$B$14:$B$18)</f>
        <v>1.1915999999999999E-4</v>
      </c>
      <c r="F8" s="9">
        <f t="shared" si="9"/>
        <v>17.839443599999999</v>
      </c>
      <c r="G8" s="9">
        <f t="shared" si="10"/>
        <v>4.8875187945205477E-2</v>
      </c>
      <c r="H8">
        <f t="shared" ca="1" si="0"/>
        <v>-2.3996087466017502E-4</v>
      </c>
      <c r="I8">
        <f t="shared" ca="1" si="1"/>
        <v>-7.5471038057899759E-4</v>
      </c>
      <c r="J8">
        <f t="shared" ca="1" si="11"/>
        <v>-3.5232080045082201E-3</v>
      </c>
      <c r="K8" s="12">
        <f t="shared" ca="1" si="2"/>
        <v>0.64368423161505506</v>
      </c>
      <c r="L8" s="16">
        <f t="shared" ca="1" si="3"/>
        <v>0.99509033346471831</v>
      </c>
      <c r="M8" s="9">
        <v>1.006</v>
      </c>
      <c r="N8" s="9">
        <v>0.96799999999999997</v>
      </c>
      <c r="O8" s="9">
        <v>1.046</v>
      </c>
      <c r="P8" s="9">
        <f t="shared" si="12"/>
        <v>1.9500000000000017E-2</v>
      </c>
      <c r="Q8" s="16">
        <f t="shared" ca="1" si="5"/>
        <v>0.98455841476404937</v>
      </c>
      <c r="R8" s="9">
        <v>1.004</v>
      </c>
      <c r="S8" s="9">
        <v>0.93700000000000006</v>
      </c>
      <c r="T8" s="9">
        <v>1.0760000000000001</v>
      </c>
      <c r="U8" s="9">
        <f t="shared" si="13"/>
        <v>3.4750000000000003E-2</v>
      </c>
      <c r="V8" s="16">
        <f t="shared" ca="1" si="7"/>
        <v>0.92791417992176051</v>
      </c>
      <c r="W8" s="9">
        <v>0.96399999999999997</v>
      </c>
      <c r="X8" s="9">
        <v>0.84399999999999997</v>
      </c>
      <c r="Y8" s="9">
        <v>1.1020000000000001</v>
      </c>
      <c r="Z8" s="9">
        <f t="shared" si="8"/>
        <v>6.450000000000003E-2</v>
      </c>
    </row>
    <row r="9" spans="1:26" ht="21.75" customHeight="1">
      <c r="A9" s="18"/>
      <c r="B9" s="19"/>
      <c r="C9" s="5" t="s">
        <v>30</v>
      </c>
      <c r="D9" s="28">
        <v>134882</v>
      </c>
      <c r="E9" s="9">
        <f>AVERAGE('Male HK Life Table 2021'!$B$19:$B$23)</f>
        <v>2.1761400000000001E-4</v>
      </c>
      <c r="F9" s="9">
        <f t="shared" si="9"/>
        <v>29.352211548</v>
      </c>
      <c r="G9" s="9">
        <f t="shared" si="10"/>
        <v>8.0417017939726027E-2</v>
      </c>
      <c r="H9">
        <f t="shared" ca="1" si="0"/>
        <v>-3.9482074184582494E-4</v>
      </c>
      <c r="I9">
        <f t="shared" ca="1" si="1"/>
        <v>-1.2417662369372529E-3</v>
      </c>
      <c r="J9">
        <f t="shared" ca="1" si="11"/>
        <v>-5.7969266864316416E-3</v>
      </c>
      <c r="K9" s="12">
        <f t="shared" ca="1" si="2"/>
        <v>0.20136951588262275</v>
      </c>
      <c r="L9" s="16">
        <f t="shared" ca="1" si="3"/>
        <v>0.99509033346471831</v>
      </c>
      <c r="M9" s="9">
        <v>1.006</v>
      </c>
      <c r="N9" s="9">
        <v>0.96799999999999997</v>
      </c>
      <c r="O9" s="9">
        <v>1.046</v>
      </c>
      <c r="P9" s="9">
        <f t="shared" si="12"/>
        <v>1.9500000000000017E-2</v>
      </c>
      <c r="Q9" s="16">
        <f t="shared" ca="1" si="5"/>
        <v>0.98455841476404937</v>
      </c>
      <c r="R9" s="9">
        <v>1.004</v>
      </c>
      <c r="S9" s="9">
        <v>0.93700000000000006</v>
      </c>
      <c r="T9" s="9">
        <v>1.0760000000000001</v>
      </c>
      <c r="U9" s="9">
        <f t="shared" si="13"/>
        <v>3.4750000000000003E-2</v>
      </c>
      <c r="V9" s="16">
        <f t="shared" ca="1" si="7"/>
        <v>0.92791417992176051</v>
      </c>
      <c r="W9" s="9">
        <v>0.96399999999999997</v>
      </c>
      <c r="X9" s="9">
        <v>0.84399999999999997</v>
      </c>
      <c r="Y9" s="9">
        <v>1.1020000000000001</v>
      </c>
      <c r="Z9" s="9">
        <f t="shared" si="8"/>
        <v>6.450000000000003E-2</v>
      </c>
    </row>
    <row r="10" spans="1:26" ht="21.75" customHeight="1">
      <c r="A10" s="18"/>
      <c r="B10" s="19"/>
      <c r="C10" s="5" t="s">
        <v>31</v>
      </c>
      <c r="D10" s="28">
        <v>164735</v>
      </c>
      <c r="E10" s="9">
        <f>AVERAGE('Male HK Life Table 2021'!$B$24:$B$28)</f>
        <v>3.4557400000000002E-4</v>
      </c>
      <c r="F10" s="9">
        <f t="shared" si="9"/>
        <v>56.928132890000001</v>
      </c>
      <c r="G10" s="9">
        <f t="shared" si="10"/>
        <v>0.15596748736986302</v>
      </c>
      <c r="H10">
        <f t="shared" ca="1" si="0"/>
        <v>-7.6574835333179103E-4</v>
      </c>
      <c r="I10">
        <f t="shared" ca="1" si="1"/>
        <v>-2.4083852502587988E-3</v>
      </c>
      <c r="J10">
        <f t="shared" ca="1" si="11"/>
        <v>-1.1243044232599031E-2</v>
      </c>
      <c r="K10" s="12">
        <f t="shared" ca="1" si="2"/>
        <v>0.71465168425558834</v>
      </c>
      <c r="L10" s="16">
        <f t="shared" ca="1" si="3"/>
        <v>0.99509033346471831</v>
      </c>
      <c r="M10" s="9">
        <v>1.006</v>
      </c>
      <c r="N10" s="9">
        <v>0.96799999999999997</v>
      </c>
      <c r="O10" s="9">
        <v>1.046</v>
      </c>
      <c r="P10" s="9">
        <f t="shared" si="12"/>
        <v>1.9500000000000017E-2</v>
      </c>
      <c r="Q10" s="16">
        <f t="shared" ca="1" si="5"/>
        <v>0.98455841476404937</v>
      </c>
      <c r="R10" s="9">
        <v>1.004</v>
      </c>
      <c r="S10" s="9">
        <v>0.93700000000000006</v>
      </c>
      <c r="T10" s="9">
        <v>1.0760000000000001</v>
      </c>
      <c r="U10" s="9">
        <f t="shared" si="13"/>
        <v>3.4750000000000003E-2</v>
      </c>
      <c r="V10" s="16">
        <f t="shared" ca="1" si="7"/>
        <v>0.92791417992176051</v>
      </c>
      <c r="W10" s="9">
        <v>0.96399999999999997</v>
      </c>
      <c r="X10" s="9">
        <v>0.84399999999999997</v>
      </c>
      <c r="Y10" s="9">
        <v>1.1020000000000001</v>
      </c>
      <c r="Z10" s="9">
        <f t="shared" si="8"/>
        <v>6.450000000000003E-2</v>
      </c>
    </row>
    <row r="11" spans="1:26" ht="21.75" customHeight="1">
      <c r="A11" s="18"/>
      <c r="B11" s="19"/>
      <c r="C11" s="5" t="s">
        <v>32</v>
      </c>
      <c r="D11" s="28">
        <v>214507</v>
      </c>
      <c r="E11" s="9">
        <f>AVERAGE('Male HK Life Table 2021'!$B$29:$B$33)</f>
        <v>3.7705200000000001E-4</v>
      </c>
      <c r="F11" s="9">
        <f t="shared" si="9"/>
        <v>80.880293363999996</v>
      </c>
      <c r="G11" s="9">
        <f t="shared" si="10"/>
        <v>0.22158984483287669</v>
      </c>
      <c r="H11">
        <f t="shared" ca="1" si="0"/>
        <v>-1.0879322457342244E-3</v>
      </c>
      <c r="I11">
        <f t="shared" ca="1" si="1"/>
        <v>-3.4216984764079417E-3</v>
      </c>
      <c r="J11">
        <f t="shared" ca="1" si="11"/>
        <v>-1.5973485685787769E-2</v>
      </c>
      <c r="K11" s="12">
        <f t="shared" ca="1" si="2"/>
        <v>0.76857382811181751</v>
      </c>
      <c r="L11" s="16">
        <f t="shared" ca="1" si="3"/>
        <v>0.99509033346471831</v>
      </c>
      <c r="M11" s="9">
        <v>1.006</v>
      </c>
      <c r="N11" s="9">
        <v>0.96799999999999997</v>
      </c>
      <c r="O11" s="9">
        <v>1.046</v>
      </c>
      <c r="P11" s="9">
        <f t="shared" si="12"/>
        <v>1.9500000000000017E-2</v>
      </c>
      <c r="Q11" s="16">
        <f t="shared" ca="1" si="5"/>
        <v>0.98455841476404937</v>
      </c>
      <c r="R11" s="9">
        <v>1.004</v>
      </c>
      <c r="S11" s="9">
        <v>0.93700000000000006</v>
      </c>
      <c r="T11" s="9">
        <v>1.0760000000000001</v>
      </c>
      <c r="U11" s="9">
        <f t="shared" si="13"/>
        <v>3.4750000000000003E-2</v>
      </c>
      <c r="V11" s="16">
        <f t="shared" ca="1" si="7"/>
        <v>0.92791417992176051</v>
      </c>
      <c r="W11" s="9">
        <v>0.96399999999999997</v>
      </c>
      <c r="X11" s="9">
        <v>0.84399999999999997</v>
      </c>
      <c r="Y11" s="9">
        <v>1.1020000000000001</v>
      </c>
      <c r="Z11" s="9">
        <f t="shared" si="8"/>
        <v>6.450000000000003E-2</v>
      </c>
    </row>
    <row r="12" spans="1:26" ht="21.75" customHeight="1">
      <c r="A12" s="18"/>
      <c r="B12" s="19"/>
      <c r="C12" s="5" t="s">
        <v>33</v>
      </c>
      <c r="D12" s="28">
        <v>227988</v>
      </c>
      <c r="E12" s="9">
        <f>AVERAGE('Male HK Life Table 2021'!$B$34:$B$38)</f>
        <v>4.9185400000000001E-4</v>
      </c>
      <c r="F12" s="9">
        <f t="shared" si="9"/>
        <v>112.136809752</v>
      </c>
      <c r="G12" s="9">
        <f t="shared" si="10"/>
        <v>0.3072241363068493</v>
      </c>
      <c r="H12">
        <f t="shared" ca="1" si="0"/>
        <v>-1.5083680608565797E-3</v>
      </c>
      <c r="I12">
        <f t="shared" ca="1" si="1"/>
        <v>-4.7440276873235154E-3</v>
      </c>
      <c r="J12">
        <f t="shared" ca="1" si="11"/>
        <v>-2.2146503813508078E-2</v>
      </c>
      <c r="K12" s="12">
        <f t="shared" ca="1" si="2"/>
        <v>0.10235091156735621</v>
      </c>
      <c r="L12" s="16">
        <f t="shared" ca="1" si="3"/>
        <v>0.99509033346471831</v>
      </c>
      <c r="M12" s="9">
        <v>1.006</v>
      </c>
      <c r="N12" s="9">
        <v>0.96799999999999997</v>
      </c>
      <c r="O12" s="9">
        <v>1.046</v>
      </c>
      <c r="P12" s="9">
        <f t="shared" si="12"/>
        <v>1.9500000000000017E-2</v>
      </c>
      <c r="Q12" s="16">
        <f t="shared" ca="1" si="5"/>
        <v>0.98455841476404937</v>
      </c>
      <c r="R12" s="9">
        <v>1.004</v>
      </c>
      <c r="S12" s="9">
        <v>0.93700000000000006</v>
      </c>
      <c r="T12" s="9">
        <v>1.0760000000000001</v>
      </c>
      <c r="U12" s="9">
        <f t="shared" si="13"/>
        <v>3.4750000000000003E-2</v>
      </c>
      <c r="V12" s="16">
        <f t="shared" ca="1" si="7"/>
        <v>0.92791417992176051</v>
      </c>
      <c r="W12" s="9">
        <v>0.96399999999999997</v>
      </c>
      <c r="X12" s="9">
        <v>0.84399999999999997</v>
      </c>
      <c r="Y12" s="9">
        <v>1.1020000000000001</v>
      </c>
      <c r="Z12" s="9">
        <f t="shared" si="8"/>
        <v>6.450000000000003E-2</v>
      </c>
    </row>
    <row r="13" spans="1:26" ht="21.75" customHeight="1">
      <c r="A13" s="18"/>
      <c r="B13" s="19"/>
      <c r="C13" s="5" t="s">
        <v>34</v>
      </c>
      <c r="D13" s="28">
        <v>234502</v>
      </c>
      <c r="E13" s="9">
        <f>AVERAGE('Male HK Life Table 2021'!$B$39:$B$43)</f>
        <v>7.0873600000000007E-4</v>
      </c>
      <c r="F13" s="9">
        <f t="shared" si="9"/>
        <v>166.200009472</v>
      </c>
      <c r="G13" s="9">
        <f t="shared" si="10"/>
        <v>0.45534249170410962</v>
      </c>
      <c r="H13">
        <f t="shared" ca="1" si="0"/>
        <v>-2.2355797936114419E-3</v>
      </c>
      <c r="I13">
        <f t="shared" ca="1" si="1"/>
        <v>-7.031209897199131E-3</v>
      </c>
      <c r="J13">
        <f t="shared" ca="1" si="11"/>
        <v>-3.282373693095969E-2</v>
      </c>
      <c r="K13" s="12">
        <f t="shared" ca="1" si="2"/>
        <v>0.27854005566105888</v>
      </c>
      <c r="L13" s="16">
        <f t="shared" ca="1" si="3"/>
        <v>0.99509033346471831</v>
      </c>
      <c r="M13" s="9">
        <v>1.006</v>
      </c>
      <c r="N13" s="9">
        <v>0.96799999999999997</v>
      </c>
      <c r="O13" s="9">
        <v>1.046</v>
      </c>
      <c r="P13" s="9">
        <f t="shared" si="12"/>
        <v>1.9500000000000017E-2</v>
      </c>
      <c r="Q13" s="16">
        <f t="shared" ca="1" si="5"/>
        <v>0.98455841476404937</v>
      </c>
      <c r="R13" s="9">
        <v>1.004</v>
      </c>
      <c r="S13" s="9">
        <v>0.93700000000000006</v>
      </c>
      <c r="T13" s="9">
        <v>1.0760000000000001</v>
      </c>
      <c r="U13" s="9">
        <f t="shared" si="13"/>
        <v>3.4750000000000003E-2</v>
      </c>
      <c r="V13" s="16">
        <f t="shared" ca="1" si="7"/>
        <v>0.92791417992176051</v>
      </c>
      <c r="W13" s="9">
        <v>0.96399999999999997</v>
      </c>
      <c r="X13" s="9">
        <v>0.84399999999999997</v>
      </c>
      <c r="Y13" s="9">
        <v>1.1020000000000001</v>
      </c>
      <c r="Z13" s="9">
        <f t="shared" si="8"/>
        <v>6.450000000000003E-2</v>
      </c>
    </row>
    <row r="14" spans="1:26" ht="21.75" customHeight="1">
      <c r="A14" s="18"/>
      <c r="B14" s="19"/>
      <c r="C14" s="5" t="s">
        <v>35</v>
      </c>
      <c r="D14" s="28">
        <v>235022</v>
      </c>
      <c r="E14" s="9">
        <f>AVERAGE('Male HK Life Table 2021'!$B$44:$B$48)</f>
        <v>1.155922E-3</v>
      </c>
      <c r="F14" s="9">
        <f t="shared" si="9"/>
        <v>271.66710028400001</v>
      </c>
      <c r="G14" s="9">
        <f t="shared" si="10"/>
        <v>0.7442934254356165</v>
      </c>
      <c r="H14">
        <f t="shared" ca="1" si="0"/>
        <v>-3.6542325232914452E-3</v>
      </c>
      <c r="I14">
        <f t="shared" ca="1" si="1"/>
        <v>-1.149307036942171E-2</v>
      </c>
      <c r="J14">
        <f t="shared" ca="1" si="11"/>
        <v>-5.3653001951368462E-2</v>
      </c>
      <c r="K14" s="12">
        <f t="shared" ca="1" si="2"/>
        <v>0.45625122298549303</v>
      </c>
      <c r="L14" s="16">
        <f t="shared" ca="1" si="3"/>
        <v>0.99509033346471831</v>
      </c>
      <c r="M14" s="9">
        <v>1.006</v>
      </c>
      <c r="N14" s="9">
        <v>0.96799999999999997</v>
      </c>
      <c r="O14" s="9">
        <v>1.046</v>
      </c>
      <c r="P14" s="9">
        <f t="shared" si="12"/>
        <v>1.9500000000000017E-2</v>
      </c>
      <c r="Q14" s="16">
        <f t="shared" ca="1" si="5"/>
        <v>0.98455841476404937</v>
      </c>
      <c r="R14" s="9">
        <v>1.004</v>
      </c>
      <c r="S14" s="9">
        <v>0.93700000000000006</v>
      </c>
      <c r="T14" s="9">
        <v>1.0760000000000001</v>
      </c>
      <c r="U14" s="9">
        <f t="shared" si="13"/>
        <v>3.4750000000000003E-2</v>
      </c>
      <c r="V14" s="16">
        <f t="shared" ca="1" si="7"/>
        <v>0.92791417992176051</v>
      </c>
      <c r="W14" s="9">
        <v>0.96399999999999997</v>
      </c>
      <c r="X14" s="9">
        <v>0.84399999999999997</v>
      </c>
      <c r="Y14" s="9">
        <v>1.1020000000000001</v>
      </c>
      <c r="Z14" s="9">
        <f t="shared" si="8"/>
        <v>6.450000000000003E-2</v>
      </c>
    </row>
    <row r="15" spans="1:26" ht="21.75" customHeight="1">
      <c r="A15" s="18"/>
      <c r="B15" s="19"/>
      <c r="C15" s="5" t="s">
        <v>36</v>
      </c>
      <c r="D15" s="28">
        <v>242182</v>
      </c>
      <c r="E15" s="9">
        <f>AVERAGE('Male HK Life Table 2021'!$B$49:$B$53)</f>
        <v>1.9988639999999999E-3</v>
      </c>
      <c r="F15" s="9">
        <f t="shared" si="9"/>
        <v>484.08888124800001</v>
      </c>
      <c r="G15" s="9">
        <f t="shared" si="10"/>
        <v>1.3262709075287671</v>
      </c>
      <c r="H15">
        <f t="shared" ca="1" si="0"/>
        <v>-6.5115478914117286E-3</v>
      </c>
      <c r="I15">
        <f t="shared" ca="1" si="1"/>
        <v>-2.0479725264566984E-2</v>
      </c>
      <c r="J15">
        <f t="shared" ca="1" si="11"/>
        <v>-9.5605326015122172E-2</v>
      </c>
      <c r="K15" s="12">
        <f t="shared" ca="1" si="2"/>
        <v>0.113517029970437</v>
      </c>
      <c r="L15" s="16">
        <f t="shared" ca="1" si="3"/>
        <v>0.99509033346471831</v>
      </c>
      <c r="M15" s="9">
        <v>1.006</v>
      </c>
      <c r="N15" s="9">
        <v>0.96799999999999997</v>
      </c>
      <c r="O15" s="9">
        <v>1.046</v>
      </c>
      <c r="P15" s="9">
        <f t="shared" si="12"/>
        <v>1.9500000000000017E-2</v>
      </c>
      <c r="Q15" s="16">
        <f t="shared" ca="1" si="5"/>
        <v>0.98455841476404937</v>
      </c>
      <c r="R15" s="9">
        <v>1.004</v>
      </c>
      <c r="S15" s="9">
        <v>0.93700000000000006</v>
      </c>
      <c r="T15" s="9">
        <v>1.0760000000000001</v>
      </c>
      <c r="U15" s="9">
        <f t="shared" si="13"/>
        <v>3.4750000000000003E-2</v>
      </c>
      <c r="V15" s="16">
        <f t="shared" ca="1" si="7"/>
        <v>0.92791417992176051</v>
      </c>
      <c r="W15" s="9">
        <v>0.96399999999999997</v>
      </c>
      <c r="X15" s="9">
        <v>0.84399999999999997</v>
      </c>
      <c r="Y15" s="9">
        <v>1.1020000000000001</v>
      </c>
      <c r="Z15" s="9">
        <f t="shared" si="8"/>
        <v>6.450000000000003E-2</v>
      </c>
    </row>
    <row r="16" spans="1:26" ht="21.75" customHeight="1">
      <c r="A16" s="18"/>
      <c r="B16" s="19"/>
      <c r="C16" s="5" t="s">
        <v>37</v>
      </c>
      <c r="D16" s="28">
        <v>245084</v>
      </c>
      <c r="E16" s="9">
        <f>AVERAGE('Male HK Life Table 2021'!$B$54:$B$58)</f>
        <v>3.1453599999999998E-3</v>
      </c>
      <c r="F16" s="9">
        <f t="shared" si="9"/>
        <v>770.8774102399999</v>
      </c>
      <c r="G16" s="9">
        <f t="shared" si="10"/>
        <v>2.1119929047671229</v>
      </c>
      <c r="H16">
        <f t="shared" ca="1" si="0"/>
        <v>-1.0369180887287666E-2</v>
      </c>
      <c r="I16">
        <f t="shared" ca="1" si="1"/>
        <v>-3.2612518456684558E-2</v>
      </c>
      <c r="J16">
        <f t="shared" ca="1" si="11"/>
        <v>-0.15224474053956127</v>
      </c>
      <c r="K16" s="12">
        <f t="shared" ca="1" si="2"/>
        <v>0.76006777758844446</v>
      </c>
      <c r="L16" s="16">
        <f t="shared" ca="1" si="3"/>
        <v>0.99509033346471831</v>
      </c>
      <c r="M16" s="9">
        <v>1.006</v>
      </c>
      <c r="N16" s="9">
        <v>0.96799999999999997</v>
      </c>
      <c r="O16" s="9">
        <v>1.046</v>
      </c>
      <c r="P16" s="9">
        <f t="shared" si="12"/>
        <v>1.9500000000000017E-2</v>
      </c>
      <c r="Q16" s="16">
        <f t="shared" ca="1" si="5"/>
        <v>0.98455841476404937</v>
      </c>
      <c r="R16" s="9">
        <v>1.004</v>
      </c>
      <c r="S16" s="9">
        <v>0.93700000000000006</v>
      </c>
      <c r="T16" s="9">
        <v>1.0760000000000001</v>
      </c>
      <c r="U16" s="9">
        <f t="shared" si="13"/>
        <v>3.4750000000000003E-2</v>
      </c>
      <c r="V16" s="16">
        <f t="shared" ca="1" si="7"/>
        <v>0.92791417992176051</v>
      </c>
      <c r="W16" s="9">
        <v>0.96399999999999997</v>
      </c>
      <c r="X16" s="9">
        <v>0.84399999999999997</v>
      </c>
      <c r="Y16" s="9">
        <v>1.1020000000000001</v>
      </c>
      <c r="Z16" s="9">
        <f t="shared" si="8"/>
        <v>6.450000000000003E-2</v>
      </c>
    </row>
    <row r="17" spans="1:26" ht="21.75" customHeight="1">
      <c r="A17" s="18"/>
      <c r="B17" s="19"/>
      <c r="C17" s="5" t="s">
        <v>38</v>
      </c>
      <c r="D17" s="28">
        <v>284806</v>
      </c>
      <c r="E17" s="9">
        <f>AVERAGE('Male HK Life Table 2021'!$B$59:$B$63)</f>
        <v>4.8039700000000003E-3</v>
      </c>
      <c r="F17" s="9">
        <f t="shared" si="9"/>
        <v>1368.1994798200001</v>
      </c>
      <c r="G17" s="9">
        <f t="shared" si="10"/>
        <v>3.7484917255342469</v>
      </c>
      <c r="H17">
        <f t="shared" ca="1" si="0"/>
        <v>-1.8403844382635981E-2</v>
      </c>
      <c r="I17">
        <f t="shared" ca="1" si="1"/>
        <v>-5.7882654486092644E-2</v>
      </c>
      <c r="J17">
        <f t="shared" ca="1" si="11"/>
        <v>-0.27021310009163102</v>
      </c>
      <c r="K17" s="12">
        <f t="shared" ca="1" si="2"/>
        <v>0.68330264951665598</v>
      </c>
      <c r="L17" s="16">
        <f t="shared" ca="1" si="3"/>
        <v>0.99509033346471831</v>
      </c>
      <c r="M17" s="9">
        <v>1.006</v>
      </c>
      <c r="N17" s="9">
        <v>0.96799999999999997</v>
      </c>
      <c r="O17" s="9">
        <v>1.046</v>
      </c>
      <c r="P17" s="9">
        <f t="shared" si="12"/>
        <v>1.9500000000000017E-2</v>
      </c>
      <c r="Q17" s="16">
        <f t="shared" ca="1" si="5"/>
        <v>0.98455841476404937</v>
      </c>
      <c r="R17" s="9">
        <v>1.004</v>
      </c>
      <c r="S17" s="9">
        <v>0.93700000000000006</v>
      </c>
      <c r="T17" s="9">
        <v>1.0760000000000001</v>
      </c>
      <c r="U17" s="9">
        <f t="shared" si="13"/>
        <v>3.4750000000000003E-2</v>
      </c>
      <c r="V17" s="16">
        <f t="shared" ca="1" si="7"/>
        <v>0.92791417992176051</v>
      </c>
      <c r="W17" s="9">
        <v>0.96399999999999997</v>
      </c>
      <c r="X17" s="9">
        <v>0.84399999999999997</v>
      </c>
      <c r="Y17" s="9">
        <v>1.1020000000000001</v>
      </c>
      <c r="Z17" s="9">
        <f t="shared" si="8"/>
        <v>6.450000000000003E-2</v>
      </c>
    </row>
    <row r="18" spans="1:26" ht="21.75" customHeight="1">
      <c r="A18" s="18"/>
      <c r="B18" s="19"/>
      <c r="C18" s="5" t="s">
        <v>39</v>
      </c>
      <c r="D18" s="28">
        <v>300222</v>
      </c>
      <c r="E18" s="9">
        <f>AVERAGE('Male HK Life Table 2021'!$B$64:$B$68)</f>
        <v>7.2870799999999996E-3</v>
      </c>
      <c r="F18" s="9">
        <f t="shared" si="9"/>
        <v>2187.7417317599998</v>
      </c>
      <c r="G18" s="9">
        <f t="shared" si="10"/>
        <v>5.9938129637260271</v>
      </c>
      <c r="H18">
        <f t="shared" ca="1" si="0"/>
        <v>-0.13719082157885065</v>
      </c>
      <c r="I18">
        <f t="shared" ca="1" si="1"/>
        <v>-7.9276872178377644E-3</v>
      </c>
      <c r="J18">
        <f t="shared" ca="1" si="11"/>
        <v>6.1687890007882551E-2</v>
      </c>
      <c r="K18" s="12">
        <f t="shared" ca="1" si="2"/>
        <v>0.85049151207049867</v>
      </c>
      <c r="L18" s="16">
        <f t="shared" ref="L18:L20" ca="1" si="14">_xlfn.NORM.INV($K$21,M18,P18)</f>
        <v>0.97711126082693667</v>
      </c>
      <c r="M18" s="9">
        <v>0.98899999999999999</v>
      </c>
      <c r="N18" s="9">
        <v>0.94699999999999995</v>
      </c>
      <c r="O18" s="9">
        <v>1.032</v>
      </c>
      <c r="P18" s="9">
        <f t="shared" ref="P18:P20" si="15">(O18-N18)/4</f>
        <v>2.1250000000000019E-2</v>
      </c>
      <c r="Q18" s="16">
        <f t="shared" ref="Q18:Q20" ca="1" si="16">_xlfn.NORM.INV($K$21,R18,U18)</f>
        <v>0.99867735492151399</v>
      </c>
      <c r="R18" s="9">
        <v>1.0169999999999999</v>
      </c>
      <c r="S18" s="9">
        <v>0.95399999999999996</v>
      </c>
      <c r="T18" s="9">
        <v>1.085</v>
      </c>
      <c r="U18" s="9">
        <f t="shared" ref="U18:U20" si="17">(T18-S18)/4</f>
        <v>3.2750000000000001E-2</v>
      </c>
      <c r="V18" s="16">
        <f t="shared" ref="V18:V20" ca="1" si="18">_xlfn.NORM.INV($K$21,W18,Z18)</f>
        <v>1.0102919277563733</v>
      </c>
      <c r="W18" s="9">
        <v>1.044</v>
      </c>
      <c r="X18" s="9">
        <v>0.93</v>
      </c>
      <c r="Y18" s="9">
        <v>1.171</v>
      </c>
      <c r="Z18" s="9">
        <f t="shared" ref="Z18:Z20" si="19">(Y18-X18)/4</f>
        <v>6.0249999999999998E-2</v>
      </c>
    </row>
    <row r="19" spans="1:26" ht="21.75" customHeight="1">
      <c r="A19" s="18"/>
      <c r="B19" s="19"/>
      <c r="C19" s="5" t="s">
        <v>40</v>
      </c>
      <c r="D19" s="28">
        <v>239557</v>
      </c>
      <c r="E19" s="9">
        <f>AVERAGE('Male HK Life Table 2021'!$B$69:$B$73)</f>
        <v>1.1610777999999999E-2</v>
      </c>
      <c r="F19" s="9">
        <f t="shared" si="9"/>
        <v>2781.4431453459997</v>
      </c>
      <c r="G19" s="9">
        <f t="shared" si="10"/>
        <v>7.6203921790301363</v>
      </c>
      <c r="H19">
        <f t="shared" ca="1" si="0"/>
        <v>-0.17442116898227233</v>
      </c>
      <c r="I19">
        <f t="shared" ca="1" si="1"/>
        <v>-1.0079074211727601E-2</v>
      </c>
      <c r="J19">
        <f t="shared" ca="1" si="11"/>
        <v>7.8428525781810698E-2</v>
      </c>
      <c r="K19" s="12">
        <f t="shared" ca="1" si="2"/>
        <v>0.49383127964679929</v>
      </c>
      <c r="L19" s="16">
        <f t="shared" ca="1" si="14"/>
        <v>0.97711126082693667</v>
      </c>
      <c r="M19" s="9">
        <v>0.98899999999999999</v>
      </c>
      <c r="N19" s="9">
        <v>0.94699999999999995</v>
      </c>
      <c r="O19" s="9">
        <v>1.032</v>
      </c>
      <c r="P19" s="9">
        <f t="shared" si="15"/>
        <v>2.1250000000000019E-2</v>
      </c>
      <c r="Q19" s="16">
        <f t="shared" ca="1" si="16"/>
        <v>0.99867735492151399</v>
      </c>
      <c r="R19" s="9">
        <v>1.0169999999999999</v>
      </c>
      <c r="S19" s="9">
        <v>0.95399999999999996</v>
      </c>
      <c r="T19" s="9">
        <v>1.085</v>
      </c>
      <c r="U19" s="9">
        <f t="shared" si="17"/>
        <v>3.2750000000000001E-2</v>
      </c>
      <c r="V19" s="16">
        <f t="shared" ca="1" si="18"/>
        <v>1.0102919277563733</v>
      </c>
      <c r="W19" s="9">
        <v>1.044</v>
      </c>
      <c r="X19" s="9">
        <v>0.93</v>
      </c>
      <c r="Y19" s="9">
        <v>1.171</v>
      </c>
      <c r="Z19" s="9">
        <f t="shared" si="19"/>
        <v>6.0249999999999998E-2</v>
      </c>
    </row>
    <row r="20" spans="1:26" ht="21.75" customHeight="1">
      <c r="A20" s="18"/>
      <c r="B20" s="19"/>
      <c r="C20" s="5" t="s">
        <v>41</v>
      </c>
      <c r="D20" s="28">
        <v>181929</v>
      </c>
      <c r="E20" s="9">
        <f>AVERAGE('Male HK Life Table 2021'!$B$74:$B$78)</f>
        <v>1.903554E-2</v>
      </c>
      <c r="F20" s="9">
        <f t="shared" si="9"/>
        <v>3463.1167566600002</v>
      </c>
      <c r="G20" s="9">
        <f t="shared" si="10"/>
        <v>9.487991114136987</v>
      </c>
      <c r="H20">
        <f t="shared" ca="1" si="0"/>
        <v>-0.21716815388782429</v>
      </c>
      <c r="I20">
        <f t="shared" ca="1" si="1"/>
        <v>-1.2549244751832944E-2</v>
      </c>
      <c r="J20">
        <f t="shared" ca="1" si="11"/>
        <v>9.7649719099809573E-2</v>
      </c>
      <c r="K20" s="12">
        <f t="shared" ca="1" si="2"/>
        <v>0.85475419065135627</v>
      </c>
      <c r="L20" s="16">
        <f t="shared" ca="1" si="14"/>
        <v>0.97711126082693667</v>
      </c>
      <c r="M20" s="9">
        <v>0.98899999999999999</v>
      </c>
      <c r="N20" s="9">
        <v>0.94699999999999995</v>
      </c>
      <c r="O20" s="9">
        <v>1.032</v>
      </c>
      <c r="P20" s="9">
        <f t="shared" si="15"/>
        <v>2.1250000000000019E-2</v>
      </c>
      <c r="Q20" s="16">
        <f t="shared" ca="1" si="16"/>
        <v>0.99867735492151399</v>
      </c>
      <c r="R20" s="9">
        <v>1.0169999999999999</v>
      </c>
      <c r="S20" s="9">
        <v>0.95399999999999996</v>
      </c>
      <c r="T20" s="9">
        <v>1.085</v>
      </c>
      <c r="U20" s="9">
        <f t="shared" si="17"/>
        <v>3.2750000000000001E-2</v>
      </c>
      <c r="V20" s="16">
        <f t="shared" ca="1" si="18"/>
        <v>1.0102919277563733</v>
      </c>
      <c r="W20" s="9">
        <v>1.044</v>
      </c>
      <c r="X20" s="9">
        <v>0.93</v>
      </c>
      <c r="Y20" s="9">
        <v>1.171</v>
      </c>
      <c r="Z20" s="9">
        <f t="shared" si="19"/>
        <v>6.0249999999999998E-2</v>
      </c>
    </row>
    <row r="21" spans="1:26" ht="21.75" customHeight="1">
      <c r="A21" s="18"/>
      <c r="B21" s="19"/>
      <c r="C21" s="5" t="s">
        <v>42</v>
      </c>
      <c r="D21" s="28">
        <v>96666</v>
      </c>
      <c r="E21" s="9">
        <f>AVERAGE('Male HK Life Table 2021'!$B$79:$B$83)</f>
        <v>3.2980699999999995E-2</v>
      </c>
      <c r="F21" s="9">
        <f t="shared" si="9"/>
        <v>3188.1123461999996</v>
      </c>
      <c r="G21" s="9">
        <f t="shared" si="10"/>
        <v>8.7345543731506829</v>
      </c>
      <c r="H21">
        <f ca="1">(G21*L21)-G21</f>
        <v>5.7717488254674265E-2</v>
      </c>
      <c r="I21">
        <f ca="1">(Q21*G21)-G21</f>
        <v>0.1250256289718461</v>
      </c>
      <c r="J21">
        <f t="shared" ca="1" si="11"/>
        <v>0.79378712327722312</v>
      </c>
      <c r="K21" s="12">
        <f ca="1">RAND()</f>
        <v>0.2879204730758067</v>
      </c>
      <c r="L21" s="16">
        <f ca="1">_xlfn.NORM.INV($K$21,M21,P21)</f>
        <v>1.0066079488190141</v>
      </c>
      <c r="M21" s="9">
        <v>1.0149999999999999</v>
      </c>
      <c r="N21" s="9">
        <v>0.98499999999999999</v>
      </c>
      <c r="O21" s="9">
        <v>1.0449999999999999</v>
      </c>
      <c r="P21" s="9">
        <f>(O21-N21)/4</f>
        <v>1.4999999999999986E-2</v>
      </c>
      <c r="Q21" s="16">
        <f ca="1">_xlfn.NORM.INV($K$21,R21,U21)</f>
        <v>1.0143139104332746</v>
      </c>
      <c r="R21" s="9">
        <v>1.0289999999999999</v>
      </c>
      <c r="S21" s="9">
        <v>0.97799999999999998</v>
      </c>
      <c r="T21" s="9">
        <v>1.083</v>
      </c>
      <c r="U21" s="9">
        <f>(T21-S21)/4</f>
        <v>2.6249999999999996E-2</v>
      </c>
      <c r="V21" s="16">
        <f ca="1">_xlfn.NORM.INV($K$21,W21,Z21)</f>
        <v>1.090878949213169</v>
      </c>
      <c r="W21" s="9">
        <v>1.1319999999999999</v>
      </c>
      <c r="X21" s="9">
        <v>0.99399999999999999</v>
      </c>
      <c r="Y21" s="9">
        <v>1.288</v>
      </c>
      <c r="Z21" s="9">
        <f>(Y21-X21)/4</f>
        <v>7.350000000000001E-2</v>
      </c>
    </row>
    <row r="22" spans="1:26" ht="21.75" customHeight="1">
      <c r="A22" s="18"/>
      <c r="B22" s="19"/>
      <c r="C22" s="5" t="s">
        <v>43</v>
      </c>
      <c r="D22" s="28">
        <v>79701</v>
      </c>
      <c r="E22" s="9">
        <f>AVERAGE('Male HK Life Table 2021'!$B$84:$B$88)</f>
        <v>5.0846004E-2</v>
      </c>
      <c r="F22" s="9">
        <f t="shared" si="9"/>
        <v>4052.477364804</v>
      </c>
      <c r="G22" s="9">
        <f t="shared" si="10"/>
        <v>11.102677711791781</v>
      </c>
      <c r="H22">
        <f ca="1">(G22*L22)-G22</f>
        <v>7.3365926073527987E-2</v>
      </c>
      <c r="I22">
        <f ca="1">(Q22*G22)-G22</f>
        <v>0.15892273433610171</v>
      </c>
      <c r="J22">
        <f t="shared" ca="1" si="11"/>
        <v>1.0089996839001092</v>
      </c>
      <c r="K22" s="12">
        <f ca="1">RAND()</f>
        <v>0.67558449044291446</v>
      </c>
      <c r="L22" s="16">
        <f ca="1">_xlfn.NORM.INV($K$21,M22,P22)</f>
        <v>1.0066079488190141</v>
      </c>
      <c r="M22" s="9">
        <v>1.0149999999999999</v>
      </c>
      <c r="N22" s="9">
        <v>0.98499999999999999</v>
      </c>
      <c r="O22" s="9">
        <v>1.0449999999999999</v>
      </c>
      <c r="P22" s="9">
        <f>(O22-N22)/4</f>
        <v>1.4999999999999986E-2</v>
      </c>
      <c r="Q22" s="16">
        <f ca="1">_xlfn.NORM.INV($K$21,R22,U22)</f>
        <v>1.0143139104332746</v>
      </c>
      <c r="R22" s="9">
        <v>1.0289999999999999</v>
      </c>
      <c r="S22" s="9">
        <v>0.97799999999999998</v>
      </c>
      <c r="T22" s="9">
        <v>1.083</v>
      </c>
      <c r="U22" s="9">
        <f>(T22-S22)/4</f>
        <v>2.6249999999999996E-2</v>
      </c>
      <c r="V22" s="16">
        <f ca="1">_xlfn.NORM.INV($K$21,W22,Z22)</f>
        <v>1.090878949213169</v>
      </c>
      <c r="W22" s="9">
        <v>1.1319999999999999</v>
      </c>
      <c r="X22" s="9">
        <v>0.99399999999999999</v>
      </c>
      <c r="Y22" s="9">
        <v>1.288</v>
      </c>
      <c r="Z22" s="9">
        <f>(Y22-X22)/4</f>
        <v>7.350000000000001E-2</v>
      </c>
    </row>
    <row r="23" spans="1:26" ht="21.75" customHeight="1">
      <c r="A23" s="18"/>
      <c r="B23" s="19"/>
      <c r="C23" s="5" t="s">
        <v>44</v>
      </c>
      <c r="D23" s="28">
        <v>84485</v>
      </c>
      <c r="E23" s="9">
        <f>AVERAGE('Male HK Life Table 2021'!$B$89:$B$103)</f>
        <v>0.10431254866666667</v>
      </c>
      <c r="F23" s="9">
        <f t="shared" si="9"/>
        <v>8812.8456741033333</v>
      </c>
      <c r="G23" s="9">
        <f t="shared" si="10"/>
        <v>24.144782668776255</v>
      </c>
      <c r="H23">
        <f ca="1">(G23*L23)-G23</f>
        <v>5.6374151139024775E-2</v>
      </c>
      <c r="I23">
        <f ca="1">(Q23*G23)-G23</f>
        <v>-1.2957591586561179</v>
      </c>
      <c r="J23">
        <f t="shared" ca="1" si="11"/>
        <v>-0.9753082579983321</v>
      </c>
      <c r="K23" s="12">
        <f ca="1">RAND()</f>
        <v>0.67468281244657358</v>
      </c>
      <c r="L23" s="16">
        <f ca="1">_xlfn.NORM.INV($K$21,M23,P23)</f>
        <v>1.002334837795493</v>
      </c>
      <c r="M23" s="9">
        <v>1.018</v>
      </c>
      <c r="N23" s="9">
        <v>0.96399999999999997</v>
      </c>
      <c r="O23" s="9">
        <v>1.0760000000000001</v>
      </c>
      <c r="P23" s="9">
        <f>(O23-N23)/4</f>
        <v>2.8000000000000025E-2</v>
      </c>
      <c r="Q23" s="16">
        <f ca="1">_xlfn.NORM.INV($K$21,R23,U23)</f>
        <v>0.9463337824808099</v>
      </c>
      <c r="R23" s="9">
        <v>0.98199999999999998</v>
      </c>
      <c r="S23" s="9">
        <v>0.86299999999999999</v>
      </c>
      <c r="T23" s="9">
        <v>1.1180000000000001</v>
      </c>
      <c r="U23" s="9">
        <f>(T23-S23)/4</f>
        <v>6.3750000000000029E-2</v>
      </c>
      <c r="V23" s="16">
        <f ca="1">_xlfn.NORM.INV($K$21,W23,Z23)</f>
        <v>0.95960583818964795</v>
      </c>
      <c r="W23" s="9">
        <v>1.008</v>
      </c>
      <c r="X23" s="9">
        <v>0.84899999999999998</v>
      </c>
      <c r="Y23" s="9">
        <v>1.1950000000000001</v>
      </c>
      <c r="Z23" s="9">
        <f>(Y23-X23)/4</f>
        <v>8.6500000000000021E-2</v>
      </c>
    </row>
    <row r="24" spans="1:26" ht="21.75" customHeight="1">
      <c r="A24" s="18"/>
      <c r="B24" s="19"/>
      <c r="C24" s="6" t="s">
        <v>45</v>
      </c>
      <c r="D24" s="7">
        <v>3382267</v>
      </c>
      <c r="F24" s="9">
        <f>SUM(F6:F23)</f>
        <v>27902.228995139332</v>
      </c>
      <c r="H24">
        <f ca="1">SUM(H6:H23)</f>
        <v>-0.38727829493769761</v>
      </c>
      <c r="I24">
        <f ca="1">SUM(I6:I23)</f>
        <v>-1.1869039304595761</v>
      </c>
      <c r="J24">
        <f ca="1">SUM(J6:J23)</f>
        <v>0.3905032432469695</v>
      </c>
      <c r="L24" s="16">
        <f ca="1">H24+(4*I24)+(15*J24)</f>
        <v>0.72265463192854007</v>
      </c>
    </row>
    <row r="25" spans="1:26" ht="37.5" customHeight="1">
      <c r="A25" s="18"/>
      <c r="B25" s="19"/>
      <c r="E25" s="10" t="s">
        <v>11</v>
      </c>
      <c r="F25" s="10" t="s">
        <v>12</v>
      </c>
      <c r="G25" s="11"/>
      <c r="H25" s="11"/>
      <c r="I25" s="11"/>
      <c r="J25" s="11"/>
      <c r="K25" s="11"/>
      <c r="L25" s="11"/>
    </row>
    <row r="26" spans="1:26" ht="21.75" customHeight="1">
      <c r="A26" s="18"/>
      <c r="B26" s="19" t="s">
        <v>46</v>
      </c>
      <c r="C26" s="5" t="s">
        <v>27</v>
      </c>
      <c r="D26" s="28">
        <v>111516</v>
      </c>
      <c r="E26" s="9">
        <f>AVERAGE('Female HK Life Table 2021'!$B$4:$B$8)</f>
        <v>3.8913000000000001E-4</v>
      </c>
      <c r="F26" s="9">
        <f>E26*D26</f>
        <v>43.394221080000001</v>
      </c>
      <c r="G26" s="9">
        <f>F26/365</f>
        <v>0.11888827693150686</v>
      </c>
      <c r="H26">
        <f t="shared" ref="H26:H40" ca="1" si="20">(G26*L26)-G26</f>
        <v>-5.8370179468791861E-4</v>
      </c>
      <c r="I26">
        <f t="shared" ref="I26:I40" ca="1" si="21">(Q26*G26)-G26</f>
        <v>-1.8358234617931596E-3</v>
      </c>
      <c r="J26">
        <f ca="1">(G26*V26)-G26</f>
        <v>-8.5701589402965156E-3</v>
      </c>
      <c r="K26" s="12">
        <f t="shared" ref="K26:K40" ca="1" si="22">RAND()</f>
        <v>0.87717768753885594</v>
      </c>
      <c r="L26" s="16">
        <f t="shared" ref="L26:L40" ca="1" si="23">_xlfn.NORM.INV($K$21,M26,P26)</f>
        <v>0.99509033346471831</v>
      </c>
      <c r="M26" s="9">
        <v>1.006</v>
      </c>
      <c r="N26" s="9">
        <v>0.96799999999999997</v>
      </c>
      <c r="O26" s="9">
        <v>1.046</v>
      </c>
      <c r="P26" s="9">
        <f t="shared" ref="P26:P40" si="24">(O26-N26)/4</f>
        <v>1.9500000000000017E-2</v>
      </c>
      <c r="Q26" s="16">
        <f t="shared" ref="Q26:Q40" ca="1" si="25">_xlfn.NORM.INV($K$21,R26,U26)</f>
        <v>0.98455841476404937</v>
      </c>
      <c r="R26" s="9">
        <v>1.004</v>
      </c>
      <c r="S26" s="9">
        <v>0.93700000000000006</v>
      </c>
      <c r="T26" s="9">
        <v>1.0760000000000001</v>
      </c>
      <c r="U26" s="9">
        <f t="shared" ref="U26:U40" si="26">(T26-S26)/4</f>
        <v>3.4750000000000003E-2</v>
      </c>
      <c r="V26" s="16">
        <f t="shared" ref="V26:V40" ca="1" si="27">_xlfn.NORM.INV($K$21,W26,Z26)</f>
        <v>0.92791417992176051</v>
      </c>
      <c r="W26" s="9">
        <v>0.96399999999999997</v>
      </c>
      <c r="X26" s="9">
        <v>0.84399999999999997</v>
      </c>
      <c r="Y26" s="9">
        <v>1.1020000000000001</v>
      </c>
      <c r="Z26" s="9">
        <f t="shared" ref="Z26:Z40" si="28">(Y26-X26)/4</f>
        <v>6.450000000000003E-2</v>
      </c>
    </row>
    <row r="27" spans="1:26" ht="21.75" customHeight="1">
      <c r="A27" s="18"/>
      <c r="B27" s="19"/>
      <c r="C27" s="5" t="s">
        <v>28</v>
      </c>
      <c r="D27" s="28">
        <v>140635</v>
      </c>
      <c r="E27" s="9">
        <f>AVERAGE('Female HK Life Table 2021'!$B$9:$B$13)</f>
        <v>7.8032000000000001E-5</v>
      </c>
      <c r="F27" s="9">
        <f t="shared" ref="F27:F43" si="29">E27*D27</f>
        <v>10.974030320000001</v>
      </c>
      <c r="G27" s="9">
        <f t="shared" ref="G27:G43" si="30">F27/365</f>
        <v>3.0065836493150686E-2</v>
      </c>
      <c r="H27">
        <f t="shared" ca="1" si="20"/>
        <v>-1.4761323128567247E-4</v>
      </c>
      <c r="I27">
        <f t="shared" ca="1" si="21"/>
        <v>-4.6426417689914012E-4</v>
      </c>
      <c r="J27">
        <f t="shared" ref="J27:J43" ca="1" si="31">(G27*V27)-G27</f>
        <v>-2.1673204799470269E-3</v>
      </c>
      <c r="K27" s="12">
        <f t="shared" ca="1" si="22"/>
        <v>0.72449379935287339</v>
      </c>
      <c r="L27" s="16">
        <f t="shared" ca="1" si="23"/>
        <v>0.99509033346471831</v>
      </c>
      <c r="M27" s="9">
        <v>1.006</v>
      </c>
      <c r="N27" s="9">
        <v>0.96799999999999997</v>
      </c>
      <c r="O27" s="9">
        <v>1.046</v>
      </c>
      <c r="P27" s="9">
        <f t="shared" si="24"/>
        <v>1.9500000000000017E-2</v>
      </c>
      <c r="Q27" s="16">
        <f t="shared" ca="1" si="25"/>
        <v>0.98455841476404937</v>
      </c>
      <c r="R27" s="9">
        <v>1.004</v>
      </c>
      <c r="S27" s="9">
        <v>0.93700000000000006</v>
      </c>
      <c r="T27" s="9">
        <v>1.0760000000000001</v>
      </c>
      <c r="U27" s="9">
        <f t="shared" si="26"/>
        <v>3.4750000000000003E-2</v>
      </c>
      <c r="V27" s="16">
        <f t="shared" ca="1" si="27"/>
        <v>0.92791417992176051</v>
      </c>
      <c r="W27" s="9">
        <v>0.96399999999999997</v>
      </c>
      <c r="X27" s="9">
        <v>0.84399999999999997</v>
      </c>
      <c r="Y27" s="9">
        <v>1.1020000000000001</v>
      </c>
      <c r="Z27" s="9">
        <f t="shared" si="28"/>
        <v>6.450000000000003E-2</v>
      </c>
    </row>
    <row r="28" spans="1:26" ht="21.75" customHeight="1">
      <c r="A28" s="18"/>
      <c r="B28" s="19"/>
      <c r="C28" s="5" t="s">
        <v>29</v>
      </c>
      <c r="D28" s="28">
        <v>139688</v>
      </c>
      <c r="E28" s="9">
        <f>AVERAGE('Female HK Life Table 2021'!$B$14:$B$18)</f>
        <v>9.8851999999999995E-5</v>
      </c>
      <c r="F28" s="9">
        <f t="shared" si="29"/>
        <v>13.808438175999999</v>
      </c>
      <c r="G28" s="9">
        <f t="shared" si="30"/>
        <v>3.7831337468493147E-2</v>
      </c>
      <c r="H28">
        <f t="shared" ca="1" si="20"/>
        <v>-1.85739251554011E-4</v>
      </c>
      <c r="I28">
        <f t="shared" ca="1" si="21"/>
        <v>-5.8417582210974761E-4</v>
      </c>
      <c r="J28">
        <f t="shared" ca="1" si="31"/>
        <v>-2.7271029860729545E-3</v>
      </c>
      <c r="K28" s="12">
        <f t="shared" ca="1" si="22"/>
        <v>0.5205890939545561</v>
      </c>
      <c r="L28" s="16">
        <f t="shared" ca="1" si="23"/>
        <v>0.99509033346471831</v>
      </c>
      <c r="M28" s="9">
        <v>1.006</v>
      </c>
      <c r="N28" s="9">
        <v>0.96799999999999997</v>
      </c>
      <c r="O28" s="9">
        <v>1.046</v>
      </c>
      <c r="P28" s="9">
        <f t="shared" si="24"/>
        <v>1.9500000000000017E-2</v>
      </c>
      <c r="Q28" s="16">
        <f t="shared" ca="1" si="25"/>
        <v>0.98455841476404937</v>
      </c>
      <c r="R28" s="9">
        <v>1.004</v>
      </c>
      <c r="S28" s="9">
        <v>0.93700000000000006</v>
      </c>
      <c r="T28" s="9">
        <v>1.0760000000000001</v>
      </c>
      <c r="U28" s="9">
        <f t="shared" si="26"/>
        <v>3.4750000000000003E-2</v>
      </c>
      <c r="V28" s="16">
        <f t="shared" ca="1" si="27"/>
        <v>0.92791417992176051</v>
      </c>
      <c r="W28" s="9">
        <v>0.96399999999999997</v>
      </c>
      <c r="X28" s="9">
        <v>0.84399999999999997</v>
      </c>
      <c r="Y28" s="9">
        <v>1.1020000000000001</v>
      </c>
      <c r="Z28" s="9">
        <f t="shared" si="28"/>
        <v>6.450000000000003E-2</v>
      </c>
    </row>
    <row r="29" spans="1:26" ht="21.75" customHeight="1">
      <c r="A29" s="18"/>
      <c r="B29" s="19"/>
      <c r="C29" s="5" t="s">
        <v>30</v>
      </c>
      <c r="D29" s="28">
        <v>130018</v>
      </c>
      <c r="E29" s="9">
        <f>AVERAGE('Female HK Life Table 2021'!$B$19:$B$23)</f>
        <v>1.3152199999999999E-4</v>
      </c>
      <c r="F29" s="9">
        <f t="shared" si="29"/>
        <v>17.100227395999998</v>
      </c>
      <c r="G29" s="9">
        <f t="shared" si="30"/>
        <v>4.6849938071232868E-2</v>
      </c>
      <c r="H29">
        <f t="shared" ca="1" si="20"/>
        <v>-2.3001757312834936E-4</v>
      </c>
      <c r="I29">
        <f t="shared" ca="1" si="21"/>
        <v>-7.2343731202595407E-4</v>
      </c>
      <c r="J29">
        <f t="shared" ca="1" si="31"/>
        <v>-3.377216206479558E-3</v>
      </c>
      <c r="K29" s="12">
        <f t="shared" ca="1" si="22"/>
        <v>0.85004211347207126</v>
      </c>
      <c r="L29" s="16">
        <f t="shared" ca="1" si="23"/>
        <v>0.99509033346471831</v>
      </c>
      <c r="M29" s="9">
        <v>1.006</v>
      </c>
      <c r="N29" s="9">
        <v>0.96799999999999997</v>
      </c>
      <c r="O29" s="9">
        <v>1.046</v>
      </c>
      <c r="P29" s="9">
        <f t="shared" si="24"/>
        <v>1.9500000000000017E-2</v>
      </c>
      <c r="Q29" s="16">
        <f t="shared" ca="1" si="25"/>
        <v>0.98455841476404937</v>
      </c>
      <c r="R29" s="9">
        <v>1.004</v>
      </c>
      <c r="S29" s="9">
        <v>0.93700000000000006</v>
      </c>
      <c r="T29" s="9">
        <v>1.0760000000000001</v>
      </c>
      <c r="U29" s="9">
        <f t="shared" si="26"/>
        <v>3.4750000000000003E-2</v>
      </c>
      <c r="V29" s="16">
        <f t="shared" ca="1" si="27"/>
        <v>0.92791417992176051</v>
      </c>
      <c r="W29" s="9">
        <v>0.96399999999999997</v>
      </c>
      <c r="X29" s="9">
        <v>0.84399999999999997</v>
      </c>
      <c r="Y29" s="9">
        <v>1.1020000000000001</v>
      </c>
      <c r="Z29" s="9">
        <f t="shared" si="28"/>
        <v>6.450000000000003E-2</v>
      </c>
    </row>
    <row r="30" spans="1:26" ht="21.75" customHeight="1">
      <c r="A30" s="18"/>
      <c r="B30" s="19"/>
      <c r="C30" s="5" t="s">
        <v>31</v>
      </c>
      <c r="D30" s="28">
        <v>161479</v>
      </c>
      <c r="E30" s="9">
        <f>AVERAGE('Female HK Life Table 2021'!$B$24:$B$28)</f>
        <v>1.4739200000000001E-4</v>
      </c>
      <c r="F30" s="9">
        <f t="shared" si="29"/>
        <v>23.800712768000004</v>
      </c>
      <c r="G30" s="9">
        <f t="shared" si="30"/>
        <v>6.5207432241095903E-2</v>
      </c>
      <c r="H30">
        <f t="shared" ca="1" si="20"/>
        <v>-3.2014674792575637E-4</v>
      </c>
      <c r="I30">
        <f t="shared" ca="1" si="21"/>
        <v>-1.0069061229683596E-3</v>
      </c>
      <c r="J30">
        <f t="shared" ca="1" si="31"/>
        <v>-4.7005312282956332E-3</v>
      </c>
      <c r="K30" s="12">
        <f t="shared" ca="1" si="22"/>
        <v>0.53988153183811549</v>
      </c>
      <c r="L30" s="16">
        <f t="shared" ca="1" si="23"/>
        <v>0.99509033346471831</v>
      </c>
      <c r="M30" s="9">
        <v>1.006</v>
      </c>
      <c r="N30" s="9">
        <v>0.96799999999999997</v>
      </c>
      <c r="O30" s="9">
        <v>1.046</v>
      </c>
      <c r="P30" s="9">
        <f t="shared" si="24"/>
        <v>1.9500000000000017E-2</v>
      </c>
      <c r="Q30" s="16">
        <f t="shared" ca="1" si="25"/>
        <v>0.98455841476404937</v>
      </c>
      <c r="R30" s="9">
        <v>1.004</v>
      </c>
      <c r="S30" s="9">
        <v>0.93700000000000006</v>
      </c>
      <c r="T30" s="9">
        <v>1.0760000000000001</v>
      </c>
      <c r="U30" s="9">
        <f t="shared" si="26"/>
        <v>3.4750000000000003E-2</v>
      </c>
      <c r="V30" s="16">
        <f t="shared" ca="1" si="27"/>
        <v>0.92791417992176051</v>
      </c>
      <c r="W30" s="9">
        <v>0.96399999999999997</v>
      </c>
      <c r="X30" s="9">
        <v>0.84399999999999997</v>
      </c>
      <c r="Y30" s="9">
        <v>1.1020000000000001</v>
      </c>
      <c r="Z30" s="9">
        <f t="shared" si="28"/>
        <v>6.450000000000003E-2</v>
      </c>
    </row>
    <row r="31" spans="1:26" ht="21.75" customHeight="1">
      <c r="A31" s="18"/>
      <c r="B31" s="19"/>
      <c r="C31" s="5" t="s">
        <v>32</v>
      </c>
      <c r="D31" s="28">
        <v>243900</v>
      </c>
      <c r="E31" s="9">
        <f>AVERAGE('Female HK Life Table 2021'!$B$29:$B$33)</f>
        <v>2.1240599999999997E-4</v>
      </c>
      <c r="F31" s="9">
        <f t="shared" si="29"/>
        <v>51.805823399999994</v>
      </c>
      <c r="G31" s="9">
        <f t="shared" si="30"/>
        <v>0.14193376273972602</v>
      </c>
      <c r="H31">
        <f t="shared" ca="1" si="20"/>
        <v>-6.968474451498341E-4</v>
      </c>
      <c r="I31">
        <f t="shared" ca="1" si="21"/>
        <v>-2.1916822952046666E-3</v>
      </c>
      <c r="J31">
        <f t="shared" ca="1" si="31"/>
        <v>-1.0231411683883418E-2</v>
      </c>
      <c r="K31" s="12">
        <f t="shared" ca="1" si="22"/>
        <v>0.83425824041119956</v>
      </c>
      <c r="L31" s="16">
        <f t="shared" ca="1" si="23"/>
        <v>0.99509033346471831</v>
      </c>
      <c r="M31" s="9">
        <v>1.006</v>
      </c>
      <c r="N31" s="9">
        <v>0.96799999999999997</v>
      </c>
      <c r="O31" s="9">
        <v>1.046</v>
      </c>
      <c r="P31" s="9">
        <f t="shared" si="24"/>
        <v>1.9500000000000017E-2</v>
      </c>
      <c r="Q31" s="16">
        <f t="shared" ca="1" si="25"/>
        <v>0.98455841476404937</v>
      </c>
      <c r="R31" s="9">
        <v>1.004</v>
      </c>
      <c r="S31" s="9">
        <v>0.93700000000000006</v>
      </c>
      <c r="T31" s="9">
        <v>1.0760000000000001</v>
      </c>
      <c r="U31" s="9">
        <f t="shared" si="26"/>
        <v>3.4750000000000003E-2</v>
      </c>
      <c r="V31" s="16">
        <f t="shared" ca="1" si="27"/>
        <v>0.92791417992176051</v>
      </c>
      <c r="W31" s="9">
        <v>0.96399999999999997</v>
      </c>
      <c r="X31" s="9">
        <v>0.84399999999999997</v>
      </c>
      <c r="Y31" s="9">
        <v>1.1020000000000001</v>
      </c>
      <c r="Z31" s="9">
        <f t="shared" si="28"/>
        <v>6.450000000000003E-2</v>
      </c>
    </row>
    <row r="32" spans="1:26" ht="21.75" customHeight="1">
      <c r="A32" s="18"/>
      <c r="B32" s="19"/>
      <c r="C32" s="5" t="s">
        <v>33</v>
      </c>
      <c r="D32" s="28">
        <v>299040</v>
      </c>
      <c r="E32" s="9">
        <f>AVERAGE('Female HK Life Table 2021'!$B$34:$B$38)</f>
        <v>2.3807999999999997E-4</v>
      </c>
      <c r="F32" s="9">
        <f t="shared" si="29"/>
        <v>71.195443199999985</v>
      </c>
      <c r="G32" s="9">
        <f t="shared" si="30"/>
        <v>0.19505600876712326</v>
      </c>
      <c r="H32">
        <f t="shared" ca="1" si="20"/>
        <v>-9.5765995874955157E-4</v>
      </c>
      <c r="I32">
        <f t="shared" ca="1" si="21"/>
        <v>-3.0119739851618699E-3</v>
      </c>
      <c r="J32">
        <f t="shared" ca="1" si="31"/>
        <v>-1.4060772353166356E-2</v>
      </c>
      <c r="K32" s="12">
        <f t="shared" ca="1" si="22"/>
        <v>0.19853339771292589</v>
      </c>
      <c r="L32" s="16">
        <f t="shared" ca="1" si="23"/>
        <v>0.99509033346471831</v>
      </c>
      <c r="M32" s="9">
        <v>1.006</v>
      </c>
      <c r="N32" s="9">
        <v>0.96799999999999997</v>
      </c>
      <c r="O32" s="9">
        <v>1.046</v>
      </c>
      <c r="P32" s="9">
        <f t="shared" si="24"/>
        <v>1.9500000000000017E-2</v>
      </c>
      <c r="Q32" s="16">
        <f t="shared" ca="1" si="25"/>
        <v>0.98455841476404937</v>
      </c>
      <c r="R32" s="9">
        <v>1.004</v>
      </c>
      <c r="S32" s="9">
        <v>0.93700000000000006</v>
      </c>
      <c r="T32" s="9">
        <v>1.0760000000000001</v>
      </c>
      <c r="U32" s="9">
        <f t="shared" si="26"/>
        <v>3.4750000000000003E-2</v>
      </c>
      <c r="V32" s="16">
        <f t="shared" ca="1" si="27"/>
        <v>0.92791417992176051</v>
      </c>
      <c r="W32" s="9">
        <v>0.96399999999999997</v>
      </c>
      <c r="X32" s="9">
        <v>0.84399999999999997</v>
      </c>
      <c r="Y32" s="9">
        <v>1.1020000000000001</v>
      </c>
      <c r="Z32" s="9">
        <f t="shared" si="28"/>
        <v>6.450000000000003E-2</v>
      </c>
    </row>
    <row r="33" spans="1:26" ht="21.75" customHeight="1">
      <c r="A33" s="18"/>
      <c r="B33" s="19"/>
      <c r="C33" s="5" t="s">
        <v>34</v>
      </c>
      <c r="D33" s="28">
        <v>353241</v>
      </c>
      <c r="E33" s="9">
        <f>AVERAGE('Female HK Life Table 2021'!$B$39:$B$43)</f>
        <v>3.0035800000000003E-4</v>
      </c>
      <c r="F33" s="9">
        <f t="shared" si="29"/>
        <v>106.09876027800001</v>
      </c>
      <c r="G33" s="9">
        <f t="shared" si="30"/>
        <v>0.29068153500821919</v>
      </c>
      <c r="H33">
        <f t="shared" ca="1" si="20"/>
        <v>-1.4271494048541666E-3</v>
      </c>
      <c r="I33">
        <f t="shared" ca="1" si="21"/>
        <v>-4.4885836993464046E-3</v>
      </c>
      <c r="J33">
        <f t="shared" ca="1" si="31"/>
        <v>-2.0954016832668954E-2</v>
      </c>
      <c r="K33" s="12">
        <f t="shared" ca="1" si="22"/>
        <v>0.32645573416475848</v>
      </c>
      <c r="L33" s="16">
        <f t="shared" ca="1" si="23"/>
        <v>0.99509033346471831</v>
      </c>
      <c r="M33" s="9">
        <v>1.006</v>
      </c>
      <c r="N33" s="9">
        <v>0.96799999999999997</v>
      </c>
      <c r="O33" s="9">
        <v>1.046</v>
      </c>
      <c r="P33" s="9">
        <f t="shared" si="24"/>
        <v>1.9500000000000017E-2</v>
      </c>
      <c r="Q33" s="16">
        <f t="shared" ca="1" si="25"/>
        <v>0.98455841476404937</v>
      </c>
      <c r="R33" s="9">
        <v>1.004</v>
      </c>
      <c r="S33" s="9">
        <v>0.93700000000000006</v>
      </c>
      <c r="T33" s="9">
        <v>1.0760000000000001</v>
      </c>
      <c r="U33" s="9">
        <f t="shared" si="26"/>
        <v>3.4750000000000003E-2</v>
      </c>
      <c r="V33" s="16">
        <f t="shared" ca="1" si="27"/>
        <v>0.92791417992176051</v>
      </c>
      <c r="W33" s="9">
        <v>0.96399999999999997</v>
      </c>
      <c r="X33" s="9">
        <v>0.84399999999999997</v>
      </c>
      <c r="Y33" s="9">
        <v>1.1020000000000001</v>
      </c>
      <c r="Z33" s="9">
        <f t="shared" si="28"/>
        <v>6.450000000000003E-2</v>
      </c>
    </row>
    <row r="34" spans="1:26" ht="21.75" customHeight="1">
      <c r="A34" s="18"/>
      <c r="B34" s="19"/>
      <c r="C34" s="5" t="s">
        <v>35</v>
      </c>
      <c r="D34" s="28">
        <v>351589</v>
      </c>
      <c r="E34" s="9">
        <f>AVERAGE('Female HK Life Table 2021'!$B$44:$B$48)</f>
        <v>6.0365599999999994E-4</v>
      </c>
      <c r="F34" s="9">
        <f t="shared" si="29"/>
        <v>212.23880938399998</v>
      </c>
      <c r="G34" s="9">
        <f t="shared" si="30"/>
        <v>0.58147619009315066</v>
      </c>
      <c r="H34">
        <f t="shared" ca="1" si="20"/>
        <v>-2.854854191563394E-3</v>
      </c>
      <c r="I34">
        <f t="shared" ca="1" si="21"/>
        <v>-8.978914151999251E-3</v>
      </c>
      <c r="J34">
        <f t="shared" ca="1" si="31"/>
        <v>-4.191618801883501E-2</v>
      </c>
      <c r="K34" s="12">
        <f t="shared" ca="1" si="22"/>
        <v>0.67443154275489936</v>
      </c>
      <c r="L34" s="16">
        <f t="shared" ca="1" si="23"/>
        <v>0.99509033346471831</v>
      </c>
      <c r="M34" s="9">
        <v>1.006</v>
      </c>
      <c r="N34" s="9">
        <v>0.96799999999999997</v>
      </c>
      <c r="O34" s="9">
        <v>1.046</v>
      </c>
      <c r="P34" s="9">
        <f t="shared" si="24"/>
        <v>1.9500000000000017E-2</v>
      </c>
      <c r="Q34" s="16">
        <f t="shared" ca="1" si="25"/>
        <v>0.98455841476404937</v>
      </c>
      <c r="R34" s="9">
        <v>1.004</v>
      </c>
      <c r="S34" s="9">
        <v>0.93700000000000006</v>
      </c>
      <c r="T34" s="9">
        <v>1.0760000000000001</v>
      </c>
      <c r="U34" s="9">
        <f t="shared" si="26"/>
        <v>3.4750000000000003E-2</v>
      </c>
      <c r="V34" s="16">
        <f t="shared" ca="1" si="27"/>
        <v>0.92791417992176051</v>
      </c>
      <c r="W34" s="9">
        <v>0.96399999999999997</v>
      </c>
      <c r="X34" s="9">
        <v>0.84399999999999997</v>
      </c>
      <c r="Y34" s="9">
        <v>1.1020000000000001</v>
      </c>
      <c r="Z34" s="9">
        <f t="shared" si="28"/>
        <v>6.450000000000003E-2</v>
      </c>
    </row>
    <row r="35" spans="1:26" ht="21.75" customHeight="1">
      <c r="A35" s="18"/>
      <c r="B35" s="19"/>
      <c r="C35" s="5" t="s">
        <v>36</v>
      </c>
      <c r="D35" s="28">
        <v>340807</v>
      </c>
      <c r="E35" s="9">
        <f>AVERAGE('Female HK Life Table 2021'!$B$49:$B$53)</f>
        <v>1.098828E-3</v>
      </c>
      <c r="F35" s="9">
        <f t="shared" si="29"/>
        <v>374.48827419600002</v>
      </c>
      <c r="G35" s="9">
        <f t="shared" si="30"/>
        <v>1.025995271769863</v>
      </c>
      <c r="H35">
        <f t="shared" ca="1" si="20"/>
        <v>-5.0372946511656469E-3</v>
      </c>
      <c r="I35">
        <f t="shared" ca="1" si="21"/>
        <v>-1.5842993440716713E-2</v>
      </c>
      <c r="J35">
        <f t="shared" ca="1" si="31"/>
        <v>-7.3959710561926739E-2</v>
      </c>
      <c r="K35" s="12">
        <f t="shared" ca="1" si="22"/>
        <v>0.61506898762858797</v>
      </c>
      <c r="L35" s="16">
        <f t="shared" ca="1" si="23"/>
        <v>0.99509033346471831</v>
      </c>
      <c r="M35" s="9">
        <v>1.006</v>
      </c>
      <c r="N35" s="9">
        <v>0.96799999999999997</v>
      </c>
      <c r="O35" s="9">
        <v>1.046</v>
      </c>
      <c r="P35" s="9">
        <f t="shared" si="24"/>
        <v>1.9500000000000017E-2</v>
      </c>
      <c r="Q35" s="16">
        <f t="shared" ca="1" si="25"/>
        <v>0.98455841476404937</v>
      </c>
      <c r="R35" s="9">
        <v>1.004</v>
      </c>
      <c r="S35" s="9">
        <v>0.93700000000000006</v>
      </c>
      <c r="T35" s="9">
        <v>1.0760000000000001</v>
      </c>
      <c r="U35" s="9">
        <f t="shared" si="26"/>
        <v>3.4750000000000003E-2</v>
      </c>
      <c r="V35" s="16">
        <f t="shared" ca="1" si="27"/>
        <v>0.92791417992176051</v>
      </c>
      <c r="W35" s="9">
        <v>0.96399999999999997</v>
      </c>
      <c r="X35" s="9">
        <v>0.84399999999999997</v>
      </c>
      <c r="Y35" s="9">
        <v>1.1020000000000001</v>
      </c>
      <c r="Z35" s="9">
        <f t="shared" si="28"/>
        <v>6.450000000000003E-2</v>
      </c>
    </row>
    <row r="36" spans="1:26" ht="21.75" customHeight="1">
      <c r="A36" s="18"/>
      <c r="B36" s="19"/>
      <c r="C36" s="5" t="s">
        <v>37</v>
      </c>
      <c r="D36" s="28">
        <v>330158</v>
      </c>
      <c r="E36" s="9">
        <f>AVERAGE('Female HK Life Table 2021'!$B$54:$B$58)</f>
        <v>1.6783840000000002E-3</v>
      </c>
      <c r="F36" s="9">
        <f t="shared" si="29"/>
        <v>554.13190467200002</v>
      </c>
      <c r="G36" s="9">
        <f t="shared" si="30"/>
        <v>1.518169601841096</v>
      </c>
      <c r="H36">
        <f t="shared" ca="1" si="20"/>
        <v>-7.4537064890412008E-3</v>
      </c>
      <c r="I36">
        <f t="shared" ca="1" si="21"/>
        <v>-2.3442945309458452E-2</v>
      </c>
      <c r="J36">
        <f t="shared" ca="1" si="31"/>
        <v>-0.10943850076656969</v>
      </c>
      <c r="K36" s="12">
        <f t="shared" ca="1" si="22"/>
        <v>2.831891372301365E-2</v>
      </c>
      <c r="L36" s="16">
        <f t="shared" ca="1" si="23"/>
        <v>0.99509033346471831</v>
      </c>
      <c r="M36" s="9">
        <v>1.006</v>
      </c>
      <c r="N36" s="9">
        <v>0.96799999999999997</v>
      </c>
      <c r="O36" s="9">
        <v>1.046</v>
      </c>
      <c r="P36" s="9">
        <f t="shared" si="24"/>
        <v>1.9500000000000017E-2</v>
      </c>
      <c r="Q36" s="16">
        <f t="shared" ca="1" si="25"/>
        <v>0.98455841476404937</v>
      </c>
      <c r="R36" s="9">
        <v>1.004</v>
      </c>
      <c r="S36" s="9">
        <v>0.93700000000000006</v>
      </c>
      <c r="T36" s="9">
        <v>1.0760000000000001</v>
      </c>
      <c r="U36" s="9">
        <f t="shared" si="26"/>
        <v>3.4750000000000003E-2</v>
      </c>
      <c r="V36" s="16">
        <f t="shared" ca="1" si="27"/>
        <v>0.92791417992176051</v>
      </c>
      <c r="W36" s="9">
        <v>0.96399999999999997</v>
      </c>
      <c r="X36" s="9">
        <v>0.84399999999999997</v>
      </c>
      <c r="Y36" s="9">
        <v>1.1020000000000001</v>
      </c>
      <c r="Z36" s="9">
        <f t="shared" si="28"/>
        <v>6.450000000000003E-2</v>
      </c>
    </row>
    <row r="37" spans="1:26" ht="21.75" customHeight="1">
      <c r="A37" s="18"/>
      <c r="B37" s="19"/>
      <c r="C37" s="5" t="s">
        <v>38</v>
      </c>
      <c r="D37" s="28">
        <v>345976</v>
      </c>
      <c r="E37" s="9">
        <f>AVERAGE('Female HK Life Table 2021'!$B$59:$B$63)</f>
        <v>2.467782E-3</v>
      </c>
      <c r="F37" s="9">
        <f t="shared" si="29"/>
        <v>853.79334523199998</v>
      </c>
      <c r="G37" s="9">
        <f t="shared" si="30"/>
        <v>2.3391598499506849</v>
      </c>
      <c r="H37">
        <f t="shared" ca="1" si="20"/>
        <v>-1.1484494835977355E-2</v>
      </c>
      <c r="I37">
        <f t="shared" ca="1" si="21"/>
        <v>-3.612033620352717E-2</v>
      </c>
      <c r="J37">
        <f t="shared" ca="1" si="31"/>
        <v>-0.16862025607778675</v>
      </c>
      <c r="K37" s="12">
        <f t="shared" ca="1" si="22"/>
        <v>0.95000046450827447</v>
      </c>
      <c r="L37" s="16">
        <f t="shared" ca="1" si="23"/>
        <v>0.99509033346471831</v>
      </c>
      <c r="M37" s="9">
        <v>1.006</v>
      </c>
      <c r="N37" s="9">
        <v>0.96799999999999997</v>
      </c>
      <c r="O37" s="9">
        <v>1.046</v>
      </c>
      <c r="P37" s="9">
        <f t="shared" si="24"/>
        <v>1.9500000000000017E-2</v>
      </c>
      <c r="Q37" s="16">
        <f t="shared" ca="1" si="25"/>
        <v>0.98455841476404937</v>
      </c>
      <c r="R37" s="9">
        <v>1.004</v>
      </c>
      <c r="S37" s="9">
        <v>0.93700000000000006</v>
      </c>
      <c r="T37" s="9">
        <v>1.0760000000000001</v>
      </c>
      <c r="U37" s="9">
        <f t="shared" si="26"/>
        <v>3.4750000000000003E-2</v>
      </c>
      <c r="V37" s="16">
        <f t="shared" ca="1" si="27"/>
        <v>0.92791417992176051</v>
      </c>
      <c r="W37" s="9">
        <v>0.96399999999999997</v>
      </c>
      <c r="X37" s="9">
        <v>0.84399999999999997</v>
      </c>
      <c r="Y37" s="9">
        <v>1.1020000000000001</v>
      </c>
      <c r="Z37" s="9">
        <f t="shared" si="28"/>
        <v>6.450000000000003E-2</v>
      </c>
    </row>
    <row r="38" spans="1:26" ht="21.75" customHeight="1">
      <c r="A38" s="18"/>
      <c r="B38" s="19"/>
      <c r="C38" s="5" t="s">
        <v>39</v>
      </c>
      <c r="D38" s="28">
        <v>313580</v>
      </c>
      <c r="E38" s="9">
        <f>AVERAGE('Female HK Life Table 2021'!$B$64:$B$68)</f>
        <v>3.5928900000000001E-3</v>
      </c>
      <c r="F38" s="9">
        <f t="shared" si="29"/>
        <v>1126.6584462000001</v>
      </c>
      <c r="G38" s="9">
        <f t="shared" si="30"/>
        <v>3.0867354690410962</v>
      </c>
      <c r="H38">
        <f t="shared" ca="1" si="20"/>
        <v>-7.0651483047124763E-2</v>
      </c>
      <c r="I38">
        <f t="shared" ca="1" si="21"/>
        <v>-4.082655476715491E-3</v>
      </c>
      <c r="J38">
        <f t="shared" ca="1" si="31"/>
        <v>3.1768458450406101E-2</v>
      </c>
      <c r="K38" s="12">
        <f t="shared" ca="1" si="22"/>
        <v>1.7027432172983636E-2</v>
      </c>
      <c r="L38" s="16">
        <f t="shared" ca="1" si="23"/>
        <v>0.97711126082693667</v>
      </c>
      <c r="M38" s="9">
        <v>0.98899999999999999</v>
      </c>
      <c r="N38" s="9">
        <v>0.94699999999999995</v>
      </c>
      <c r="O38" s="9">
        <v>1.032</v>
      </c>
      <c r="P38" s="9">
        <f t="shared" si="24"/>
        <v>2.1250000000000019E-2</v>
      </c>
      <c r="Q38" s="16">
        <f t="shared" ca="1" si="25"/>
        <v>0.99867735492151399</v>
      </c>
      <c r="R38" s="9">
        <v>1.0169999999999999</v>
      </c>
      <c r="S38" s="9">
        <v>0.95399999999999996</v>
      </c>
      <c r="T38" s="9">
        <v>1.085</v>
      </c>
      <c r="U38" s="9">
        <f t="shared" si="26"/>
        <v>3.2750000000000001E-2</v>
      </c>
      <c r="V38" s="16">
        <f t="shared" ca="1" si="27"/>
        <v>1.0102919277563733</v>
      </c>
      <c r="W38" s="9">
        <v>1.044</v>
      </c>
      <c r="X38" s="9">
        <v>0.93</v>
      </c>
      <c r="Y38" s="9">
        <v>1.171</v>
      </c>
      <c r="Z38" s="9">
        <f t="shared" si="28"/>
        <v>6.0249999999999998E-2</v>
      </c>
    </row>
    <row r="39" spans="1:26" ht="21.75" customHeight="1">
      <c r="A39" s="18"/>
      <c r="B39" s="19"/>
      <c r="C39" s="5" t="s">
        <v>40</v>
      </c>
      <c r="D39" s="28">
        <v>252678</v>
      </c>
      <c r="E39" s="9">
        <f>AVERAGE('Female HK Life Table 2021'!$B$69:$B$73)</f>
        <v>5.2443360000000005E-3</v>
      </c>
      <c r="F39" s="9">
        <f t="shared" si="29"/>
        <v>1325.1283318080002</v>
      </c>
      <c r="G39" s="9">
        <f t="shared" si="30"/>
        <v>3.6304885802958911</v>
      </c>
      <c r="H39">
        <f t="shared" ca="1" si="20"/>
        <v>-8.3097306185177633E-2</v>
      </c>
      <c r="I39">
        <f t="shared" ca="1" si="21"/>
        <v>-4.801847853228125E-3</v>
      </c>
      <c r="J39">
        <f t="shared" ca="1" si="31"/>
        <v>3.7364726188743536E-2</v>
      </c>
      <c r="K39" s="12">
        <f t="shared" ca="1" si="22"/>
        <v>0.93367855818455459</v>
      </c>
      <c r="L39" s="16">
        <f t="shared" ca="1" si="23"/>
        <v>0.97711126082693667</v>
      </c>
      <c r="M39" s="9">
        <v>0.98899999999999999</v>
      </c>
      <c r="N39" s="9">
        <v>0.94699999999999995</v>
      </c>
      <c r="O39" s="9">
        <v>1.032</v>
      </c>
      <c r="P39" s="9">
        <f t="shared" si="24"/>
        <v>2.1250000000000019E-2</v>
      </c>
      <c r="Q39" s="16">
        <f t="shared" ca="1" si="25"/>
        <v>0.99867735492151399</v>
      </c>
      <c r="R39" s="9">
        <v>1.0169999999999999</v>
      </c>
      <c r="S39" s="9">
        <v>0.95399999999999996</v>
      </c>
      <c r="T39" s="9">
        <v>1.085</v>
      </c>
      <c r="U39" s="9">
        <f t="shared" si="26"/>
        <v>3.2750000000000001E-2</v>
      </c>
      <c r="V39" s="16">
        <f t="shared" ca="1" si="27"/>
        <v>1.0102919277563733</v>
      </c>
      <c r="W39" s="9">
        <v>1.044</v>
      </c>
      <c r="X39" s="9">
        <v>0.93</v>
      </c>
      <c r="Y39" s="9">
        <v>1.171</v>
      </c>
      <c r="Z39" s="9">
        <f t="shared" si="28"/>
        <v>6.0249999999999998E-2</v>
      </c>
    </row>
    <row r="40" spans="1:26" ht="21.75" customHeight="1">
      <c r="A40" s="18"/>
      <c r="B40" s="19"/>
      <c r="C40" s="5" t="s">
        <v>41</v>
      </c>
      <c r="D40" s="28">
        <v>188822</v>
      </c>
      <c r="E40" s="9">
        <f>AVERAGE('Female HK Life Table 2021'!$B$74:$B$78)</f>
        <v>8.5382019999999999E-3</v>
      </c>
      <c r="F40" s="9">
        <f t="shared" si="29"/>
        <v>1612.200378044</v>
      </c>
      <c r="G40" s="9">
        <f t="shared" si="30"/>
        <v>4.4169873371068489</v>
      </c>
      <c r="H40">
        <f t="shared" ca="1" si="20"/>
        <v>-0.1010992710897618</v>
      </c>
      <c r="I40">
        <f t="shared" ca="1" si="21"/>
        <v>-5.8421065631595326E-3</v>
      </c>
      <c r="J40">
        <f t="shared" ca="1" si="31"/>
        <v>4.545931457431962E-2</v>
      </c>
      <c r="K40" s="12">
        <f t="shared" ca="1" si="22"/>
        <v>0.64631068856420859</v>
      </c>
      <c r="L40" s="16">
        <f t="shared" ca="1" si="23"/>
        <v>0.97711126082693667</v>
      </c>
      <c r="M40" s="9">
        <v>0.98899999999999999</v>
      </c>
      <c r="N40" s="9">
        <v>0.94699999999999995</v>
      </c>
      <c r="O40" s="9">
        <v>1.032</v>
      </c>
      <c r="P40" s="9">
        <f t="shared" si="24"/>
        <v>2.1250000000000019E-2</v>
      </c>
      <c r="Q40" s="16">
        <f t="shared" ca="1" si="25"/>
        <v>0.99867735492151399</v>
      </c>
      <c r="R40" s="9">
        <v>1.0169999999999999</v>
      </c>
      <c r="S40" s="9">
        <v>0.95399999999999996</v>
      </c>
      <c r="T40" s="9">
        <v>1.085</v>
      </c>
      <c r="U40" s="9">
        <f t="shared" si="26"/>
        <v>3.2750000000000001E-2</v>
      </c>
      <c r="V40" s="16">
        <f t="shared" ca="1" si="27"/>
        <v>1.0102919277563733</v>
      </c>
      <c r="W40" s="9">
        <v>1.044</v>
      </c>
      <c r="X40" s="9">
        <v>0.93</v>
      </c>
      <c r="Y40" s="9">
        <v>1.171</v>
      </c>
      <c r="Z40" s="9">
        <f t="shared" si="28"/>
        <v>6.0249999999999998E-2</v>
      </c>
    </row>
    <row r="41" spans="1:26" ht="21.75" customHeight="1">
      <c r="A41" s="18"/>
      <c r="B41" s="19"/>
      <c r="C41" s="5" t="s">
        <v>42</v>
      </c>
      <c r="D41" s="28">
        <v>100476</v>
      </c>
      <c r="E41" s="9">
        <f>AVERAGE('Female HK Life Table 2021'!$B$79:$B$83)</f>
        <v>1.6993299999999999E-2</v>
      </c>
      <c r="F41" s="9">
        <f t="shared" si="29"/>
        <v>1707.4188107999998</v>
      </c>
      <c r="G41" s="9">
        <f t="shared" si="30"/>
        <v>4.6778597556164376</v>
      </c>
      <c r="H41">
        <f ca="1">(G41*L41)-G41</f>
        <v>3.0911057847639256E-2</v>
      </c>
      <c r="I41">
        <f ca="1">(Q41*G41)-G41</f>
        <v>6.6958465561313574E-2</v>
      </c>
      <c r="J41">
        <f t="shared" ca="1" si="31"/>
        <v>0.42511897915699315</v>
      </c>
      <c r="K41" s="12">
        <f ca="1">RAND()</f>
        <v>0.4702993667751616</v>
      </c>
      <c r="L41" s="16">
        <f ca="1">_xlfn.NORM.INV($K$21,M41,P41)</f>
        <v>1.0066079488190141</v>
      </c>
      <c r="M41" s="9">
        <v>1.0149999999999999</v>
      </c>
      <c r="N41" s="9">
        <v>0.98499999999999999</v>
      </c>
      <c r="O41" s="9">
        <v>1.0449999999999999</v>
      </c>
      <c r="P41" s="9">
        <f>(O41-N41)/4</f>
        <v>1.4999999999999986E-2</v>
      </c>
      <c r="Q41" s="16">
        <f ca="1">_xlfn.NORM.INV($K$21,R41,U41)</f>
        <v>1.0143139104332746</v>
      </c>
      <c r="R41" s="9">
        <v>1.0289999999999999</v>
      </c>
      <c r="S41" s="9">
        <v>0.97799999999999998</v>
      </c>
      <c r="T41" s="9">
        <v>1.083</v>
      </c>
      <c r="U41" s="9">
        <f>(T41-S41)/4</f>
        <v>2.6249999999999996E-2</v>
      </c>
      <c r="V41" s="16">
        <f ca="1">_xlfn.NORM.INV($K$21,W41,Z41)</f>
        <v>1.090878949213169</v>
      </c>
      <c r="W41" s="9">
        <v>1.1319999999999999</v>
      </c>
      <c r="X41" s="9">
        <v>0.99399999999999999</v>
      </c>
      <c r="Y41" s="9">
        <v>1.288</v>
      </c>
      <c r="Z41" s="9">
        <f>(Y41-X41)/4</f>
        <v>7.350000000000001E-2</v>
      </c>
    </row>
    <row r="42" spans="1:26" ht="21.75" customHeight="1">
      <c r="A42" s="18"/>
      <c r="B42" s="19"/>
      <c r="C42" s="5" t="s">
        <v>43</v>
      </c>
      <c r="D42" s="28">
        <v>85475</v>
      </c>
      <c r="E42" s="9">
        <f>AVERAGE('Female HK Life Table 2021'!$B$84:$B$88)</f>
        <v>3.2698659999999997E-2</v>
      </c>
      <c r="F42" s="9">
        <f t="shared" si="29"/>
        <v>2794.9179634999996</v>
      </c>
      <c r="G42" s="9">
        <f t="shared" si="30"/>
        <v>7.6573094890410944</v>
      </c>
      <c r="H42">
        <f ca="1">(G42*L42)-G42</f>
        <v>5.0599109194934044E-2</v>
      </c>
      <c r="I42">
        <f ca="1">(Q42*G42)-G42</f>
        <v>0.10960604218599723</v>
      </c>
      <c r="J42">
        <f t="shared" ca="1" si="31"/>
        <v>0.69588824016408157</v>
      </c>
      <c r="K42" s="12">
        <f ca="1">RAND()</f>
        <v>0.17388028376137077</v>
      </c>
      <c r="L42" s="16">
        <f ca="1">_xlfn.NORM.INV($K$21,M42,P42)</f>
        <v>1.0066079488190141</v>
      </c>
      <c r="M42" s="9">
        <v>1.0149999999999999</v>
      </c>
      <c r="N42" s="9">
        <v>0.98499999999999999</v>
      </c>
      <c r="O42" s="9">
        <v>1.0449999999999999</v>
      </c>
      <c r="P42" s="9">
        <f>(O42-N42)/4</f>
        <v>1.4999999999999986E-2</v>
      </c>
      <c r="Q42" s="16">
        <f ca="1">_xlfn.NORM.INV($K$21,R42,U42)</f>
        <v>1.0143139104332746</v>
      </c>
      <c r="R42" s="9">
        <v>1.0289999999999999</v>
      </c>
      <c r="S42" s="9">
        <v>0.97799999999999998</v>
      </c>
      <c r="T42" s="9">
        <v>1.083</v>
      </c>
      <c r="U42" s="9">
        <f>(T42-S42)/4</f>
        <v>2.6249999999999996E-2</v>
      </c>
      <c r="V42" s="16">
        <f ca="1">_xlfn.NORM.INV($K$21,W42,Z42)</f>
        <v>1.090878949213169</v>
      </c>
      <c r="W42" s="9">
        <v>1.1319999999999999</v>
      </c>
      <c r="X42" s="9">
        <v>0.99399999999999999</v>
      </c>
      <c r="Y42" s="9">
        <v>1.288</v>
      </c>
      <c r="Z42" s="9">
        <f>(Y42-X42)/4</f>
        <v>7.350000000000001E-2</v>
      </c>
    </row>
    <row r="43" spans="1:26" ht="21.75" customHeight="1">
      <c r="A43" s="18"/>
      <c r="B43" s="19"/>
      <c r="C43" s="5" t="s">
        <v>44</v>
      </c>
      <c r="D43" s="28">
        <v>141725</v>
      </c>
      <c r="E43" s="9">
        <f>AVERAGE('Female HK Life Table 2021'!$B$89:$B$103)</f>
        <v>0.10716317733333332</v>
      </c>
      <c r="F43" s="9">
        <f t="shared" si="29"/>
        <v>15187.701307566664</v>
      </c>
      <c r="G43" s="9">
        <f t="shared" si="30"/>
        <v>41.610140568675789</v>
      </c>
      <c r="H43">
        <f ca="1">(G43*L43)-G43</f>
        <v>9.7152928875523514E-2</v>
      </c>
      <c r="I43">
        <f ca="1">(Q43*G43)-G43</f>
        <v>-2.233058854762632</v>
      </c>
      <c r="J43">
        <f t="shared" ca="1" si="31"/>
        <v>-1.680806751082585</v>
      </c>
      <c r="K43" s="12">
        <f ca="1">RAND()</f>
        <v>0.52491712693629378</v>
      </c>
      <c r="L43" s="16">
        <f ca="1">_xlfn.NORM.INV($K$21,M43,P43)</f>
        <v>1.002334837795493</v>
      </c>
      <c r="M43" s="9">
        <v>1.018</v>
      </c>
      <c r="N43" s="9">
        <v>0.96399999999999997</v>
      </c>
      <c r="O43" s="9">
        <v>1.0760000000000001</v>
      </c>
      <c r="P43" s="9">
        <f>(O43-N43)/4</f>
        <v>2.8000000000000025E-2</v>
      </c>
      <c r="Q43" s="16">
        <f ca="1">_xlfn.NORM.INV($K$21,R43,U43)</f>
        <v>0.9463337824808099</v>
      </c>
      <c r="R43" s="9">
        <v>0.98199999999999998</v>
      </c>
      <c r="S43" s="9">
        <v>0.86299999999999999</v>
      </c>
      <c r="T43" s="9">
        <v>1.1180000000000001</v>
      </c>
      <c r="U43" s="9">
        <f>(T43-S43)/4</f>
        <v>6.3750000000000029E-2</v>
      </c>
      <c r="V43" s="16">
        <f ca="1">_xlfn.NORM.INV($K$21,W43,Z43)</f>
        <v>0.95960583818964795</v>
      </c>
      <c r="W43" s="9">
        <v>1.008</v>
      </c>
      <c r="X43" s="9">
        <v>0.84899999999999998</v>
      </c>
      <c r="Y43" s="9">
        <v>1.1950000000000001</v>
      </c>
      <c r="Z43" s="9">
        <f>(Y43-X43)/4</f>
        <v>8.6500000000000021E-2</v>
      </c>
    </row>
    <row r="44" spans="1:26" ht="21.75" customHeight="1">
      <c r="A44" s="18"/>
      <c r="B44" s="19"/>
      <c r="C44" s="6" t="s">
        <v>45</v>
      </c>
      <c r="D44" s="7">
        <v>4030803</v>
      </c>
      <c r="F44" s="9">
        <f>SUM(F26:F43)</f>
        <v>26086.855228020664</v>
      </c>
      <c r="H44">
        <f ca="1">SUM(H26:H43)</f>
        <v>-0.10756418997905026</v>
      </c>
      <c r="I44">
        <f ca="1">SUM(I26:I43)</f>
        <v>-2.169912992889635</v>
      </c>
      <c r="J44">
        <f ca="1">SUM(J26:J43)</f>
        <v>-0.90593021868396972</v>
      </c>
      <c r="L44" s="16">
        <f ca="1">H44+(4*I44)+(15*J44)</f>
        <v>-22.376169441797135</v>
      </c>
    </row>
    <row r="45" spans="1:26" ht="21.75" customHeight="1">
      <c r="A45" s="18"/>
      <c r="B45" s="20" t="s">
        <v>47</v>
      </c>
      <c r="C45" s="5" t="s">
        <v>27</v>
      </c>
      <c r="D45" s="7">
        <v>228994</v>
      </c>
    </row>
    <row r="46" spans="1:26" ht="21.75" customHeight="1">
      <c r="A46" s="18"/>
      <c r="B46" s="20"/>
      <c r="C46" s="5" t="s">
        <v>28</v>
      </c>
      <c r="D46" s="7">
        <v>289446</v>
      </c>
    </row>
    <row r="47" spans="1:26" ht="21.75" customHeight="1">
      <c r="A47" s="18"/>
      <c r="B47" s="20"/>
      <c r="C47" s="5" t="s">
        <v>29</v>
      </c>
      <c r="D47" s="7">
        <v>289398</v>
      </c>
    </row>
    <row r="48" spans="1:26" ht="21.75" customHeight="1">
      <c r="A48" s="18"/>
      <c r="B48" s="20"/>
      <c r="C48" s="5" t="s">
        <v>30</v>
      </c>
      <c r="D48" s="7">
        <v>264900</v>
      </c>
    </row>
    <row r="49" spans="1:4" ht="21.75" customHeight="1">
      <c r="A49" s="18"/>
      <c r="B49" s="20"/>
      <c r="C49" s="5" t="s">
        <v>31</v>
      </c>
      <c r="D49" s="7">
        <v>326214</v>
      </c>
    </row>
    <row r="50" spans="1:4" ht="21.75" customHeight="1">
      <c r="A50" s="18"/>
      <c r="B50" s="20"/>
      <c r="C50" s="5" t="s">
        <v>32</v>
      </c>
      <c r="D50" s="7">
        <v>458407</v>
      </c>
    </row>
    <row r="51" spans="1:4" ht="21.75" customHeight="1">
      <c r="A51" s="18"/>
      <c r="B51" s="20"/>
      <c r="C51" s="5" t="s">
        <v>33</v>
      </c>
      <c r="D51" s="7">
        <v>527028</v>
      </c>
    </row>
    <row r="52" spans="1:4" ht="21.75" customHeight="1">
      <c r="A52" s="18"/>
      <c r="B52" s="20"/>
      <c r="C52" s="5" t="s">
        <v>34</v>
      </c>
      <c r="D52" s="7">
        <v>587743</v>
      </c>
    </row>
    <row r="53" spans="1:4" ht="21.75" customHeight="1">
      <c r="A53" s="18"/>
      <c r="B53" s="20"/>
      <c r="C53" s="5" t="s">
        <v>35</v>
      </c>
      <c r="D53" s="7">
        <v>586611</v>
      </c>
    </row>
    <row r="54" spans="1:4" ht="21.75" customHeight="1">
      <c r="A54" s="18"/>
      <c r="B54" s="20"/>
      <c r="C54" s="5" t="s">
        <v>36</v>
      </c>
      <c r="D54" s="7">
        <v>582989</v>
      </c>
    </row>
    <row r="55" spans="1:4" ht="21.75" customHeight="1">
      <c r="A55" s="18"/>
      <c r="B55" s="20"/>
      <c r="C55" s="5" t="s">
        <v>37</v>
      </c>
      <c r="D55" s="7">
        <v>575242</v>
      </c>
    </row>
    <row r="56" spans="1:4" ht="21.75" customHeight="1">
      <c r="A56" s="18"/>
      <c r="B56" s="20"/>
      <c r="C56" s="5" t="s">
        <v>38</v>
      </c>
      <c r="D56" s="7">
        <v>630782</v>
      </c>
    </row>
    <row r="57" spans="1:4" ht="21.75" customHeight="1">
      <c r="A57" s="18"/>
      <c r="B57" s="20"/>
      <c r="C57" s="5" t="s">
        <v>39</v>
      </c>
      <c r="D57" s="7">
        <v>613802</v>
      </c>
    </row>
    <row r="58" spans="1:4" ht="21.75" customHeight="1">
      <c r="A58" s="18"/>
      <c r="B58" s="20"/>
      <c r="C58" s="5" t="s">
        <v>40</v>
      </c>
      <c r="D58" s="7">
        <v>492235</v>
      </c>
    </row>
    <row r="59" spans="1:4" ht="21.75" customHeight="1">
      <c r="A59" s="18"/>
      <c r="B59" s="20"/>
      <c r="C59" s="5" t="s">
        <v>41</v>
      </c>
      <c r="D59" s="7">
        <v>370751</v>
      </c>
    </row>
    <row r="60" spans="1:4" ht="21.75" customHeight="1">
      <c r="A60" s="18"/>
      <c r="B60" s="20"/>
      <c r="C60" s="5" t="s">
        <v>42</v>
      </c>
      <c r="D60" s="7">
        <v>197142</v>
      </c>
    </row>
    <row r="61" spans="1:4" ht="21.75" customHeight="1">
      <c r="A61" s="18"/>
      <c r="B61" s="20"/>
      <c r="C61" s="5" t="s">
        <v>43</v>
      </c>
      <c r="D61" s="7">
        <v>165176</v>
      </c>
    </row>
    <row r="62" spans="1:4" ht="21.75" customHeight="1">
      <c r="A62" s="18"/>
      <c r="B62" s="20"/>
      <c r="C62" s="5" t="s">
        <v>44</v>
      </c>
      <c r="D62" s="7">
        <v>226210</v>
      </c>
    </row>
    <row r="63" spans="1:4" ht="21.75" customHeight="1">
      <c r="A63" s="18"/>
      <c r="B63" s="20"/>
      <c r="C63" s="6" t="s">
        <v>47</v>
      </c>
      <c r="D63" s="7">
        <v>7413070</v>
      </c>
    </row>
    <row r="66" spans="1:4">
      <c r="A66" s="29" t="s">
        <v>48</v>
      </c>
      <c r="B66" s="29"/>
      <c r="C66" s="29"/>
      <c r="D66" s="29"/>
    </row>
    <row r="67" spans="1:4">
      <c r="A67" s="29" t="s">
        <v>49</v>
      </c>
      <c r="B67" s="29"/>
      <c r="C67" s="29"/>
      <c r="D67" s="29"/>
    </row>
    <row r="68" spans="1:4">
      <c r="A68" s="29" t="s">
        <v>50</v>
      </c>
      <c r="B68" s="29"/>
      <c r="C68" s="29"/>
      <c r="D68" s="29"/>
    </row>
    <row r="69" spans="1:4">
      <c r="A69" s="29" t="s">
        <v>51</v>
      </c>
      <c r="B69" s="29"/>
      <c r="C69" s="29"/>
      <c r="D69" s="29"/>
    </row>
    <row r="70" spans="1:4">
      <c r="A70" s="29" t="s">
        <v>52</v>
      </c>
      <c r="B70" s="29"/>
      <c r="C70" s="29"/>
      <c r="D70" s="29"/>
    </row>
    <row r="71" spans="1:4">
      <c r="A71" s="29" t="s">
        <v>53</v>
      </c>
      <c r="B71" s="29"/>
      <c r="C71" s="29"/>
      <c r="D71" s="29"/>
    </row>
  </sheetData>
  <mergeCells count="5">
    <mergeCell ref="A3:C4"/>
    <mergeCell ref="A6:A63"/>
    <mergeCell ref="B6:B25"/>
    <mergeCell ref="B26:B44"/>
    <mergeCell ref="B45:B63"/>
  </mergeCells>
  <pageMargins left="0.7" right="0.7" top="0.75" bottom="0.75" header="0.3" footer="0.3"/>
  <ignoredErrors>
    <ignoredError sqref="A26:D71 A1 D1 A2:D23 A25:B25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890D9-5B53-4499-9658-46C11D60A1CB}">
  <dimension ref="A1:G104"/>
  <sheetViews>
    <sheetView workbookViewId="0">
      <selection activeCell="O10" sqref="O10"/>
    </sheetView>
  </sheetViews>
  <sheetFormatPr defaultColWidth="8.875" defaultRowHeight="15.95"/>
  <cols>
    <col min="1" max="2" width="9" customWidth="1"/>
    <col min="3" max="3" width="14.125" customWidth="1"/>
    <col min="4" max="4" width="13.625" customWidth="1"/>
    <col min="5" max="5" width="13.875" customWidth="1"/>
    <col min="6" max="6" width="13.125" customWidth="1"/>
    <col min="7" max="7" width="16.375" customWidth="1"/>
  </cols>
  <sheetData>
    <row r="1" spans="1:7">
      <c r="B1" t="s">
        <v>1</v>
      </c>
      <c r="C1" t="s">
        <v>54</v>
      </c>
    </row>
    <row r="2" spans="1:7" ht="68.099999999999994">
      <c r="A2" s="9" t="s">
        <v>10</v>
      </c>
      <c r="B2" s="8" t="s">
        <v>55</v>
      </c>
      <c r="C2" s="8" t="s">
        <v>56</v>
      </c>
      <c r="D2" s="8" t="s">
        <v>57</v>
      </c>
      <c r="E2" s="8" t="s">
        <v>58</v>
      </c>
      <c r="F2" s="8" t="s">
        <v>59</v>
      </c>
      <c r="G2" s="8" t="s">
        <v>60</v>
      </c>
    </row>
    <row r="3" spans="1:7">
      <c r="A3" t="s">
        <v>61</v>
      </c>
      <c r="B3" t="s">
        <v>62</v>
      </c>
      <c r="C3" t="s">
        <v>63</v>
      </c>
      <c r="D3" t="s">
        <v>64</v>
      </c>
      <c r="E3" t="s">
        <v>65</v>
      </c>
      <c r="F3" t="s">
        <v>66</v>
      </c>
      <c r="G3" t="s">
        <v>67</v>
      </c>
    </row>
    <row r="4" spans="1:7">
      <c r="A4">
        <v>0</v>
      </c>
      <c r="B4">
        <v>1.4076E-3</v>
      </c>
      <c r="C4" t="s">
        <v>68</v>
      </c>
      <c r="D4" t="s">
        <v>69</v>
      </c>
      <c r="E4" t="s">
        <v>70</v>
      </c>
      <c r="F4" t="s">
        <v>71</v>
      </c>
      <c r="G4">
        <v>83.24</v>
      </c>
    </row>
    <row r="5" spans="1:7">
      <c r="A5">
        <v>1</v>
      </c>
      <c r="B5">
        <v>2.1066999999999999E-4</v>
      </c>
      <c r="C5" t="s">
        <v>72</v>
      </c>
      <c r="D5">
        <v>210</v>
      </c>
      <c r="E5" t="s">
        <v>73</v>
      </c>
      <c r="F5" t="s">
        <v>74</v>
      </c>
      <c r="G5">
        <v>82.36</v>
      </c>
    </row>
    <row r="6" spans="1:7">
      <c r="A6">
        <v>2</v>
      </c>
      <c r="B6">
        <v>1.6593000000000001E-4</v>
      </c>
      <c r="C6" t="s">
        <v>75</v>
      </c>
      <c r="D6">
        <v>166</v>
      </c>
      <c r="E6" t="s">
        <v>76</v>
      </c>
      <c r="F6" t="s">
        <v>77</v>
      </c>
      <c r="G6">
        <v>81.37</v>
      </c>
    </row>
    <row r="7" spans="1:7">
      <c r="A7">
        <v>3</v>
      </c>
      <c r="B7">
        <v>1.2966E-4</v>
      </c>
      <c r="C7" t="s">
        <v>78</v>
      </c>
      <c r="D7">
        <v>129</v>
      </c>
      <c r="E7" t="s">
        <v>79</v>
      </c>
      <c r="F7" t="s">
        <v>80</v>
      </c>
      <c r="G7">
        <v>80.39</v>
      </c>
    </row>
    <row r="8" spans="1:7">
      <c r="A8">
        <v>4</v>
      </c>
      <c r="B8">
        <v>1.0187E-4</v>
      </c>
      <c r="C8" t="s">
        <v>81</v>
      </c>
      <c r="D8">
        <v>102</v>
      </c>
      <c r="E8" t="s">
        <v>82</v>
      </c>
      <c r="F8" t="s">
        <v>83</v>
      </c>
      <c r="G8">
        <v>79.400000000000006</v>
      </c>
    </row>
    <row r="9" spans="1:7">
      <c r="A9">
        <v>5</v>
      </c>
      <c r="B9">
        <v>8.2410000000000005E-5</v>
      </c>
      <c r="C9" t="s">
        <v>84</v>
      </c>
      <c r="D9">
        <v>82</v>
      </c>
      <c r="E9" t="s">
        <v>85</v>
      </c>
      <c r="F9" t="s">
        <v>86</v>
      </c>
      <c r="G9">
        <v>78.41</v>
      </c>
    </row>
    <row r="10" spans="1:7">
      <c r="A10">
        <v>6</v>
      </c>
      <c r="B10">
        <v>7.0959999999999998E-5</v>
      </c>
      <c r="C10" t="s">
        <v>87</v>
      </c>
      <c r="D10">
        <v>71</v>
      </c>
      <c r="E10" t="s">
        <v>88</v>
      </c>
      <c r="F10" t="s">
        <v>89</v>
      </c>
      <c r="G10">
        <v>77.41</v>
      </c>
    </row>
    <row r="11" spans="1:7">
      <c r="A11">
        <v>7</v>
      </c>
      <c r="B11">
        <v>6.711E-5</v>
      </c>
      <c r="C11" t="s">
        <v>90</v>
      </c>
      <c r="D11">
        <v>67</v>
      </c>
      <c r="E11" t="s">
        <v>91</v>
      </c>
      <c r="F11" t="s">
        <v>92</v>
      </c>
      <c r="G11">
        <v>76.42</v>
      </c>
    </row>
    <row r="12" spans="1:7">
      <c r="A12">
        <v>8</v>
      </c>
      <c r="B12">
        <v>6.9889999999999997E-5</v>
      </c>
      <c r="C12" t="s">
        <v>93</v>
      </c>
      <c r="D12">
        <v>70</v>
      </c>
      <c r="E12" t="s">
        <v>94</v>
      </c>
      <c r="F12" t="s">
        <v>95</v>
      </c>
      <c r="G12">
        <v>75.42</v>
      </c>
    </row>
    <row r="13" spans="1:7">
      <c r="A13">
        <v>9</v>
      </c>
      <c r="B13">
        <v>7.7929999999999994E-5</v>
      </c>
      <c r="C13" t="s">
        <v>96</v>
      </c>
      <c r="D13">
        <v>78</v>
      </c>
      <c r="E13" t="s">
        <v>97</v>
      </c>
      <c r="F13" t="s">
        <v>98</v>
      </c>
      <c r="G13">
        <v>74.430000000000007</v>
      </c>
    </row>
    <row r="14" spans="1:7">
      <c r="A14">
        <v>10</v>
      </c>
      <c r="B14">
        <v>8.9809999999999996E-5</v>
      </c>
      <c r="C14" t="s">
        <v>99</v>
      </c>
      <c r="D14">
        <v>90</v>
      </c>
      <c r="E14" t="s">
        <v>100</v>
      </c>
      <c r="F14" t="s">
        <v>101</v>
      </c>
      <c r="G14">
        <v>73.430000000000007</v>
      </c>
    </row>
    <row r="15" spans="1:7">
      <c r="A15">
        <v>11</v>
      </c>
      <c r="B15">
        <v>1.0398E-4</v>
      </c>
      <c r="C15" t="s">
        <v>102</v>
      </c>
      <c r="D15">
        <v>104</v>
      </c>
      <c r="E15" t="s">
        <v>103</v>
      </c>
      <c r="F15" t="s">
        <v>104</v>
      </c>
      <c r="G15">
        <v>72.44</v>
      </c>
    </row>
    <row r="16" spans="1:7">
      <c r="A16">
        <v>12</v>
      </c>
      <c r="B16">
        <v>1.1898E-4</v>
      </c>
      <c r="C16" t="s">
        <v>105</v>
      </c>
      <c r="D16">
        <v>119</v>
      </c>
      <c r="E16" t="s">
        <v>106</v>
      </c>
      <c r="F16" t="s">
        <v>107</v>
      </c>
      <c r="G16">
        <v>71.45</v>
      </c>
    </row>
    <row r="17" spans="1:7">
      <c r="A17">
        <v>13</v>
      </c>
      <c r="B17">
        <v>1.3402999999999999E-4</v>
      </c>
      <c r="C17" t="s">
        <v>108</v>
      </c>
      <c r="D17">
        <v>134</v>
      </c>
      <c r="E17" t="s">
        <v>109</v>
      </c>
      <c r="F17" t="s">
        <v>110</v>
      </c>
      <c r="G17">
        <v>70.459999999999994</v>
      </c>
    </row>
    <row r="18" spans="1:7">
      <c r="A18">
        <v>14</v>
      </c>
      <c r="B18">
        <v>1.4899999999999999E-4</v>
      </c>
      <c r="C18" t="s">
        <v>111</v>
      </c>
      <c r="D18">
        <v>149</v>
      </c>
      <c r="E18" t="s">
        <v>112</v>
      </c>
      <c r="F18" t="s">
        <v>113</v>
      </c>
      <c r="G18">
        <v>69.47</v>
      </c>
    </row>
    <row r="19" spans="1:7">
      <c r="A19">
        <v>15</v>
      </c>
      <c r="B19">
        <v>1.6618000000000001E-4</v>
      </c>
      <c r="C19" t="s">
        <v>114</v>
      </c>
      <c r="D19">
        <v>166</v>
      </c>
      <c r="E19" t="s">
        <v>115</v>
      </c>
      <c r="F19" t="s">
        <v>116</v>
      </c>
      <c r="G19">
        <v>68.48</v>
      </c>
    </row>
    <row r="20" spans="1:7">
      <c r="A20">
        <v>16</v>
      </c>
      <c r="B20">
        <v>1.8725999999999999E-4</v>
      </c>
      <c r="C20" t="s">
        <v>117</v>
      </c>
      <c r="D20">
        <v>187</v>
      </c>
      <c r="E20" t="s">
        <v>118</v>
      </c>
      <c r="F20" t="s">
        <v>119</v>
      </c>
      <c r="G20">
        <v>67.489999999999995</v>
      </c>
    </row>
    <row r="21" spans="1:7">
      <c r="A21">
        <v>17</v>
      </c>
      <c r="B21">
        <v>2.1343999999999999E-4</v>
      </c>
      <c r="C21" t="s">
        <v>120</v>
      </c>
      <c r="D21">
        <v>213</v>
      </c>
      <c r="E21" t="s">
        <v>121</v>
      </c>
      <c r="F21" t="s">
        <v>122</v>
      </c>
      <c r="G21">
        <v>66.5</v>
      </c>
    </row>
    <row r="22" spans="1:7">
      <c r="A22">
        <v>18</v>
      </c>
      <c r="B22">
        <v>2.4398000000000001E-4</v>
      </c>
      <c r="C22" t="s">
        <v>123</v>
      </c>
      <c r="D22">
        <v>243</v>
      </c>
      <c r="E22" t="s">
        <v>124</v>
      </c>
      <c r="F22" t="s">
        <v>125</v>
      </c>
      <c r="G22">
        <v>65.510000000000005</v>
      </c>
    </row>
    <row r="23" spans="1:7">
      <c r="A23">
        <v>19</v>
      </c>
      <c r="B23">
        <v>2.7721000000000001E-4</v>
      </c>
      <c r="C23" t="s">
        <v>126</v>
      </c>
      <c r="D23">
        <v>276</v>
      </c>
      <c r="E23" t="s">
        <v>127</v>
      </c>
      <c r="F23" t="s">
        <v>128</v>
      </c>
      <c r="G23">
        <v>64.53</v>
      </c>
    </row>
    <row r="24" spans="1:7">
      <c r="A24">
        <v>20</v>
      </c>
      <c r="B24">
        <v>3.0860000000000002E-4</v>
      </c>
      <c r="C24" t="s">
        <v>129</v>
      </c>
      <c r="D24">
        <v>307</v>
      </c>
      <c r="E24" t="s">
        <v>130</v>
      </c>
      <c r="F24" t="s">
        <v>131</v>
      </c>
      <c r="G24">
        <v>63.55</v>
      </c>
    </row>
    <row r="25" spans="1:7">
      <c r="A25">
        <v>21</v>
      </c>
      <c r="B25">
        <v>3.3471E-4</v>
      </c>
      <c r="C25" t="s">
        <v>132</v>
      </c>
      <c r="D25">
        <v>333</v>
      </c>
      <c r="E25" t="s">
        <v>133</v>
      </c>
      <c r="F25" t="s">
        <v>134</v>
      </c>
      <c r="G25">
        <v>62.57</v>
      </c>
    </row>
    <row r="26" spans="1:7">
      <c r="A26">
        <v>22</v>
      </c>
      <c r="B26">
        <v>3.5325999999999999E-4</v>
      </c>
      <c r="C26" t="s">
        <v>135</v>
      </c>
      <c r="D26">
        <v>352</v>
      </c>
      <c r="E26" t="s">
        <v>136</v>
      </c>
      <c r="F26" t="s">
        <v>137</v>
      </c>
      <c r="G26">
        <v>61.59</v>
      </c>
    </row>
    <row r="27" spans="1:7">
      <c r="A27">
        <v>23</v>
      </c>
      <c r="B27">
        <v>3.6381E-4</v>
      </c>
      <c r="C27" t="s">
        <v>138</v>
      </c>
      <c r="D27">
        <v>362</v>
      </c>
      <c r="E27" t="s">
        <v>139</v>
      </c>
      <c r="F27" t="s">
        <v>140</v>
      </c>
      <c r="G27">
        <v>60.61</v>
      </c>
    </row>
    <row r="28" spans="1:7">
      <c r="A28">
        <v>24</v>
      </c>
      <c r="B28">
        <v>3.6748999999999999E-4</v>
      </c>
      <c r="C28" t="s">
        <v>141</v>
      </c>
      <c r="D28">
        <v>365</v>
      </c>
      <c r="E28" t="s">
        <v>142</v>
      </c>
      <c r="F28" t="s">
        <v>143</v>
      </c>
      <c r="G28">
        <v>59.63</v>
      </c>
    </row>
    <row r="29" spans="1:7">
      <c r="A29">
        <v>25</v>
      </c>
      <c r="B29">
        <v>3.6717E-4</v>
      </c>
      <c r="C29" t="s">
        <v>144</v>
      </c>
      <c r="D29">
        <v>365</v>
      </c>
      <c r="E29" t="s">
        <v>145</v>
      </c>
      <c r="F29" t="s">
        <v>146</v>
      </c>
      <c r="G29">
        <v>58.65</v>
      </c>
    </row>
    <row r="30" spans="1:7">
      <c r="A30">
        <v>26</v>
      </c>
      <c r="B30">
        <v>3.6664999999999999E-4</v>
      </c>
      <c r="C30" t="s">
        <v>147</v>
      </c>
      <c r="D30">
        <v>364</v>
      </c>
      <c r="E30" t="s">
        <v>148</v>
      </c>
      <c r="F30" t="s">
        <v>149</v>
      </c>
      <c r="G30">
        <v>57.67</v>
      </c>
    </row>
    <row r="31" spans="1:7">
      <c r="A31">
        <v>27</v>
      </c>
      <c r="B31">
        <v>3.7062999999999999E-4</v>
      </c>
      <c r="C31" t="s">
        <v>150</v>
      </c>
      <c r="D31">
        <v>368</v>
      </c>
      <c r="E31" t="s">
        <v>151</v>
      </c>
      <c r="F31" t="s">
        <v>152</v>
      </c>
      <c r="G31">
        <v>56.7</v>
      </c>
    </row>
    <row r="32" spans="1:7">
      <c r="A32">
        <v>28</v>
      </c>
      <c r="B32">
        <v>3.8123999999999998E-4</v>
      </c>
      <c r="C32" t="s">
        <v>153</v>
      </c>
      <c r="D32">
        <v>379</v>
      </c>
      <c r="E32" t="s">
        <v>154</v>
      </c>
      <c r="F32" t="s">
        <v>155</v>
      </c>
      <c r="G32">
        <v>55.72</v>
      </c>
    </row>
    <row r="33" spans="1:7">
      <c r="A33">
        <v>29</v>
      </c>
      <c r="B33">
        <v>3.9957000000000002E-4</v>
      </c>
      <c r="C33" t="s">
        <v>156</v>
      </c>
      <c r="D33">
        <v>397</v>
      </c>
      <c r="E33" t="s">
        <v>157</v>
      </c>
      <c r="F33" t="s">
        <v>158</v>
      </c>
      <c r="G33">
        <v>54.74</v>
      </c>
    </row>
    <row r="34" spans="1:7">
      <c r="A34">
        <v>30</v>
      </c>
      <c r="B34">
        <v>4.2492000000000002E-4</v>
      </c>
      <c r="C34" t="s">
        <v>159</v>
      </c>
      <c r="D34">
        <v>422</v>
      </c>
      <c r="E34" t="s">
        <v>160</v>
      </c>
      <c r="F34" t="s">
        <v>161</v>
      </c>
      <c r="G34">
        <v>53.76</v>
      </c>
    </row>
    <row r="35" spans="1:7">
      <c r="A35">
        <v>31</v>
      </c>
      <c r="B35">
        <v>4.5561000000000001E-4</v>
      </c>
      <c r="C35" t="s">
        <v>162</v>
      </c>
      <c r="D35">
        <v>452</v>
      </c>
      <c r="E35" t="s">
        <v>163</v>
      </c>
      <c r="F35" t="s">
        <v>164</v>
      </c>
      <c r="G35">
        <v>52.78</v>
      </c>
    </row>
    <row r="36" spans="1:7">
      <c r="A36">
        <v>32</v>
      </c>
      <c r="B36">
        <v>4.8901999999999995E-4</v>
      </c>
      <c r="C36" t="s">
        <v>165</v>
      </c>
      <c r="D36">
        <v>485</v>
      </c>
      <c r="E36" t="s">
        <v>166</v>
      </c>
      <c r="F36" t="s">
        <v>167</v>
      </c>
      <c r="G36">
        <v>51.81</v>
      </c>
    </row>
    <row r="37" spans="1:7">
      <c r="A37">
        <v>33</v>
      </c>
      <c r="B37">
        <v>5.2515999999999999E-4</v>
      </c>
      <c r="C37" t="s">
        <v>168</v>
      </c>
      <c r="D37">
        <v>520</v>
      </c>
      <c r="E37" t="s">
        <v>169</v>
      </c>
      <c r="F37" t="s">
        <v>170</v>
      </c>
      <c r="G37">
        <v>50.83</v>
      </c>
    </row>
    <row r="38" spans="1:7">
      <c r="A38">
        <v>34</v>
      </c>
      <c r="B38">
        <v>5.6455999999999998E-4</v>
      </c>
      <c r="C38" t="s">
        <v>171</v>
      </c>
      <c r="D38">
        <v>559</v>
      </c>
      <c r="E38" t="s">
        <v>172</v>
      </c>
      <c r="F38" t="s">
        <v>173</v>
      </c>
      <c r="G38">
        <v>49.86</v>
      </c>
    </row>
    <row r="39" spans="1:7">
      <c r="A39">
        <v>35</v>
      </c>
      <c r="B39">
        <v>6.0623000000000003E-4</v>
      </c>
      <c r="C39" t="s">
        <v>174</v>
      </c>
      <c r="D39">
        <v>600</v>
      </c>
      <c r="E39" t="s">
        <v>175</v>
      </c>
      <c r="F39" t="s">
        <v>176</v>
      </c>
      <c r="G39">
        <v>48.89</v>
      </c>
    </row>
    <row r="40" spans="1:7">
      <c r="A40">
        <v>36</v>
      </c>
      <c r="B40">
        <v>6.5087000000000001E-4</v>
      </c>
      <c r="C40" t="s">
        <v>177</v>
      </c>
      <c r="D40">
        <v>644</v>
      </c>
      <c r="E40" t="s">
        <v>178</v>
      </c>
      <c r="F40" t="s">
        <v>179</v>
      </c>
      <c r="G40">
        <v>47.91</v>
      </c>
    </row>
    <row r="41" spans="1:7">
      <c r="A41">
        <v>37</v>
      </c>
      <c r="B41">
        <v>7.0087999999999997E-4</v>
      </c>
      <c r="C41" t="s">
        <v>180</v>
      </c>
      <c r="D41">
        <v>693</v>
      </c>
      <c r="E41" t="s">
        <v>181</v>
      </c>
      <c r="F41" t="s">
        <v>182</v>
      </c>
      <c r="G41">
        <v>46.95</v>
      </c>
    </row>
    <row r="42" spans="1:7" ht="15.75">
      <c r="A42">
        <v>38</v>
      </c>
      <c r="B42">
        <v>7.5865999999999998E-4</v>
      </c>
      <c r="C42" t="s">
        <v>183</v>
      </c>
      <c r="D42">
        <v>750</v>
      </c>
      <c r="E42" t="s">
        <v>184</v>
      </c>
      <c r="F42" t="s">
        <v>185</v>
      </c>
      <c r="G42">
        <v>45.98</v>
      </c>
    </row>
    <row r="43" spans="1:7" ht="15.75">
      <c r="A43">
        <v>39</v>
      </c>
      <c r="B43">
        <v>8.2704000000000002E-4</v>
      </c>
      <c r="C43" t="s">
        <v>186</v>
      </c>
      <c r="D43">
        <v>816</v>
      </c>
      <c r="E43" t="s">
        <v>187</v>
      </c>
      <c r="F43" t="s">
        <v>188</v>
      </c>
      <c r="G43">
        <v>45.01</v>
      </c>
    </row>
    <row r="44" spans="1:7" ht="15.75">
      <c r="A44">
        <v>40</v>
      </c>
      <c r="B44">
        <v>9.1104000000000001E-4</v>
      </c>
      <c r="C44" t="s">
        <v>189</v>
      </c>
      <c r="D44">
        <v>899</v>
      </c>
      <c r="E44" t="s">
        <v>190</v>
      </c>
      <c r="F44" t="s">
        <v>191</v>
      </c>
      <c r="G44">
        <v>44.05</v>
      </c>
    </row>
    <row r="45" spans="1:7" ht="15.75">
      <c r="A45">
        <v>41</v>
      </c>
      <c r="B45">
        <v>1.01366E-3</v>
      </c>
      <c r="C45" t="s">
        <v>192</v>
      </c>
      <c r="D45">
        <v>999</v>
      </c>
      <c r="E45" t="s">
        <v>193</v>
      </c>
      <c r="F45" t="s">
        <v>194</v>
      </c>
      <c r="G45">
        <v>43.09</v>
      </c>
    </row>
    <row r="46" spans="1:7" ht="15.75">
      <c r="A46">
        <v>42</v>
      </c>
      <c r="B46">
        <v>1.1359499999999999E-3</v>
      </c>
      <c r="C46" t="s">
        <v>195</v>
      </c>
      <c r="D46" t="s">
        <v>196</v>
      </c>
      <c r="E46" t="s">
        <v>197</v>
      </c>
      <c r="F46" t="s">
        <v>198</v>
      </c>
      <c r="G46">
        <v>42.13</v>
      </c>
    </row>
    <row r="47" spans="1:7" ht="15.75">
      <c r="A47">
        <v>43</v>
      </c>
      <c r="B47">
        <v>1.27852E-3</v>
      </c>
      <c r="C47" t="s">
        <v>199</v>
      </c>
      <c r="D47" t="s">
        <v>200</v>
      </c>
      <c r="E47" t="s">
        <v>201</v>
      </c>
      <c r="F47" t="s">
        <v>202</v>
      </c>
      <c r="G47">
        <v>41.18</v>
      </c>
    </row>
    <row r="48" spans="1:7" ht="15.75">
      <c r="A48">
        <v>44</v>
      </c>
      <c r="B48">
        <v>1.4404400000000001E-3</v>
      </c>
      <c r="C48" t="s">
        <v>203</v>
      </c>
      <c r="D48" t="s">
        <v>204</v>
      </c>
      <c r="E48" t="s">
        <v>205</v>
      </c>
      <c r="F48" t="s">
        <v>206</v>
      </c>
      <c r="G48">
        <v>40.229999999999997</v>
      </c>
    </row>
    <row r="49" spans="1:7" ht="15.75">
      <c r="A49">
        <v>45</v>
      </c>
      <c r="B49">
        <v>1.6161999999999999E-3</v>
      </c>
      <c r="C49" t="s">
        <v>207</v>
      </c>
      <c r="D49" t="s">
        <v>208</v>
      </c>
      <c r="E49" t="s">
        <v>209</v>
      </c>
      <c r="F49" t="s">
        <v>210</v>
      </c>
      <c r="G49">
        <v>39.29</v>
      </c>
    </row>
    <row r="50" spans="1:7" ht="15.75">
      <c r="A50">
        <v>46</v>
      </c>
      <c r="B50">
        <v>1.8013E-3</v>
      </c>
      <c r="C50" t="s">
        <v>211</v>
      </c>
      <c r="D50" t="s">
        <v>212</v>
      </c>
      <c r="E50" t="s">
        <v>213</v>
      </c>
      <c r="F50" t="s">
        <v>214</v>
      </c>
      <c r="G50">
        <v>38.35</v>
      </c>
    </row>
    <row r="51" spans="1:7" ht="15.75">
      <c r="A51">
        <v>47</v>
      </c>
      <c r="B51">
        <v>1.9922899999999999E-3</v>
      </c>
      <c r="C51" t="s">
        <v>215</v>
      </c>
      <c r="D51" t="s">
        <v>216</v>
      </c>
      <c r="E51" t="s">
        <v>217</v>
      </c>
      <c r="F51" t="s">
        <v>218</v>
      </c>
      <c r="G51">
        <v>37.42</v>
      </c>
    </row>
    <row r="52" spans="1:7" ht="15.75">
      <c r="A52">
        <v>48</v>
      </c>
      <c r="B52">
        <v>2.18944E-3</v>
      </c>
      <c r="C52" t="s">
        <v>219</v>
      </c>
      <c r="D52" t="s">
        <v>220</v>
      </c>
      <c r="E52" t="s">
        <v>221</v>
      </c>
      <c r="F52" t="s">
        <v>222</v>
      </c>
      <c r="G52">
        <v>36.49</v>
      </c>
    </row>
    <row r="53" spans="1:7" ht="15.75">
      <c r="A53">
        <v>49</v>
      </c>
      <c r="B53">
        <v>2.3950899999999999E-3</v>
      </c>
      <c r="C53" t="s">
        <v>223</v>
      </c>
      <c r="D53" t="s">
        <v>224</v>
      </c>
      <c r="E53" t="s">
        <v>225</v>
      </c>
      <c r="F53" t="s">
        <v>226</v>
      </c>
      <c r="G53">
        <v>35.57</v>
      </c>
    </row>
    <row r="54" spans="1:7" ht="15.75">
      <c r="A54">
        <v>50</v>
      </c>
      <c r="B54">
        <v>2.6143500000000001E-3</v>
      </c>
      <c r="C54" t="s">
        <v>227</v>
      </c>
      <c r="D54" t="s">
        <v>228</v>
      </c>
      <c r="E54" t="s">
        <v>229</v>
      </c>
      <c r="F54" t="s">
        <v>230</v>
      </c>
      <c r="G54">
        <v>34.659999999999997</v>
      </c>
    </row>
    <row r="55" spans="1:7" ht="15.75">
      <c r="A55">
        <v>51</v>
      </c>
      <c r="B55">
        <v>2.8528999999999998E-3</v>
      </c>
      <c r="C55" t="s">
        <v>231</v>
      </c>
      <c r="D55" t="s">
        <v>232</v>
      </c>
      <c r="E55" t="s">
        <v>233</v>
      </c>
      <c r="F55" t="s">
        <v>234</v>
      </c>
      <c r="G55">
        <v>33.75</v>
      </c>
    </row>
    <row r="56" spans="1:7" ht="15.75">
      <c r="A56">
        <v>52</v>
      </c>
      <c r="B56">
        <v>3.11707E-3</v>
      </c>
      <c r="C56" t="s">
        <v>235</v>
      </c>
      <c r="D56" t="s">
        <v>236</v>
      </c>
      <c r="E56" t="s">
        <v>237</v>
      </c>
      <c r="F56" t="s">
        <v>238</v>
      </c>
      <c r="G56">
        <v>32.840000000000003</v>
      </c>
    </row>
    <row r="57" spans="1:7" ht="15.75">
      <c r="A57">
        <v>53</v>
      </c>
      <c r="B57">
        <v>3.4098800000000001E-3</v>
      </c>
      <c r="C57" t="s">
        <v>239</v>
      </c>
      <c r="D57" t="s">
        <v>240</v>
      </c>
      <c r="E57" t="s">
        <v>241</v>
      </c>
      <c r="F57" t="s">
        <v>242</v>
      </c>
      <c r="G57">
        <v>31.94</v>
      </c>
    </row>
    <row r="58" spans="1:7" ht="15.75">
      <c r="A58">
        <v>54</v>
      </c>
      <c r="B58">
        <v>3.7326E-3</v>
      </c>
      <c r="C58" t="s">
        <v>243</v>
      </c>
      <c r="D58" t="s">
        <v>244</v>
      </c>
      <c r="E58" t="s">
        <v>245</v>
      </c>
      <c r="F58" t="s">
        <v>246</v>
      </c>
      <c r="G58">
        <v>31.05</v>
      </c>
    </row>
    <row r="59" spans="1:7" ht="15.75">
      <c r="A59">
        <v>55</v>
      </c>
      <c r="B59">
        <v>4.0725199999999996E-3</v>
      </c>
      <c r="C59" t="s">
        <v>247</v>
      </c>
      <c r="D59" t="s">
        <v>248</v>
      </c>
      <c r="E59" t="s">
        <v>249</v>
      </c>
      <c r="F59" t="s">
        <v>250</v>
      </c>
      <c r="G59">
        <v>30.17</v>
      </c>
    </row>
    <row r="60" spans="1:7" ht="15.75">
      <c r="A60">
        <v>56</v>
      </c>
      <c r="B60">
        <v>4.4231699999999997E-3</v>
      </c>
      <c r="C60" t="s">
        <v>251</v>
      </c>
      <c r="D60" t="s">
        <v>252</v>
      </c>
      <c r="E60" t="s">
        <v>253</v>
      </c>
      <c r="F60" t="s">
        <v>254</v>
      </c>
      <c r="G60">
        <v>29.29</v>
      </c>
    </row>
    <row r="61" spans="1:7" ht="15.75">
      <c r="A61">
        <v>57</v>
      </c>
      <c r="B61">
        <v>4.7842900000000001E-3</v>
      </c>
      <c r="C61" t="s">
        <v>255</v>
      </c>
      <c r="D61" t="s">
        <v>256</v>
      </c>
      <c r="E61" t="s">
        <v>257</v>
      </c>
      <c r="F61" t="s">
        <v>258</v>
      </c>
      <c r="G61">
        <v>28.41</v>
      </c>
    </row>
    <row r="62" spans="1:7" ht="15.75">
      <c r="A62">
        <v>58</v>
      </c>
      <c r="B62">
        <v>5.1640499999999999E-3</v>
      </c>
      <c r="C62" t="s">
        <v>259</v>
      </c>
      <c r="D62" t="s">
        <v>260</v>
      </c>
      <c r="E62" t="s">
        <v>261</v>
      </c>
      <c r="F62" t="s">
        <v>262</v>
      </c>
      <c r="G62">
        <v>27.55</v>
      </c>
    </row>
    <row r="63" spans="1:7" ht="15.75">
      <c r="A63">
        <v>59</v>
      </c>
      <c r="B63">
        <v>5.5758200000000004E-3</v>
      </c>
      <c r="C63" t="s">
        <v>263</v>
      </c>
      <c r="D63" t="s">
        <v>264</v>
      </c>
      <c r="E63" t="s">
        <v>265</v>
      </c>
      <c r="F63" t="s">
        <v>266</v>
      </c>
      <c r="G63">
        <v>26.69</v>
      </c>
    </row>
    <row r="64" spans="1:7" ht="15.75">
      <c r="A64">
        <v>60</v>
      </c>
      <c r="B64">
        <v>6.03873E-3</v>
      </c>
      <c r="C64" t="s">
        <v>267</v>
      </c>
      <c r="D64" t="s">
        <v>268</v>
      </c>
      <c r="E64" t="s">
        <v>269</v>
      </c>
      <c r="F64" t="s">
        <v>270</v>
      </c>
      <c r="G64">
        <v>25.84</v>
      </c>
    </row>
    <row r="65" spans="1:7" ht="15.75">
      <c r="A65">
        <v>61</v>
      </c>
      <c r="B65">
        <v>6.5709499999999999E-3</v>
      </c>
      <c r="C65" t="s">
        <v>271</v>
      </c>
      <c r="D65" t="s">
        <v>272</v>
      </c>
      <c r="E65" t="s">
        <v>273</v>
      </c>
      <c r="F65" t="s">
        <v>274</v>
      </c>
      <c r="G65">
        <v>24.99</v>
      </c>
    </row>
    <row r="66" spans="1:7" ht="15.75">
      <c r="A66">
        <v>62</v>
      </c>
      <c r="B66">
        <v>7.1896299999999998E-3</v>
      </c>
      <c r="C66" t="s">
        <v>275</v>
      </c>
      <c r="D66" t="s">
        <v>276</v>
      </c>
      <c r="E66" t="s">
        <v>277</v>
      </c>
      <c r="F66" t="s">
        <v>278</v>
      </c>
      <c r="G66">
        <v>24.15</v>
      </c>
    </row>
    <row r="67" spans="1:7" ht="15.75">
      <c r="A67">
        <v>63</v>
      </c>
      <c r="B67">
        <v>7.9069199999999996E-3</v>
      </c>
      <c r="C67" t="s">
        <v>279</v>
      </c>
      <c r="D67" t="s">
        <v>280</v>
      </c>
      <c r="E67" t="s">
        <v>281</v>
      </c>
      <c r="F67" t="s">
        <v>282</v>
      </c>
      <c r="G67">
        <v>23.32</v>
      </c>
    </row>
    <row r="68" spans="1:7" ht="15.75">
      <c r="A68">
        <v>64</v>
      </c>
      <c r="B68">
        <v>8.7291699999999996E-3</v>
      </c>
      <c r="C68" t="s">
        <v>283</v>
      </c>
      <c r="D68" t="s">
        <v>284</v>
      </c>
      <c r="E68" t="s">
        <v>285</v>
      </c>
      <c r="F68" t="s">
        <v>286</v>
      </c>
      <c r="G68">
        <v>22.5</v>
      </c>
    </row>
    <row r="69" spans="1:7" ht="15.75">
      <c r="A69">
        <v>65</v>
      </c>
      <c r="B69">
        <v>9.6177199999999997E-3</v>
      </c>
      <c r="C69" t="s">
        <v>287</v>
      </c>
      <c r="D69" t="s">
        <v>288</v>
      </c>
      <c r="E69" t="s">
        <v>289</v>
      </c>
      <c r="F69" t="s">
        <v>290</v>
      </c>
      <c r="G69">
        <v>21.7</v>
      </c>
    </row>
    <row r="70" spans="1:7" ht="15.75">
      <c r="A70">
        <v>66</v>
      </c>
      <c r="B70">
        <v>1.055296E-2</v>
      </c>
      <c r="C70" t="s">
        <v>291</v>
      </c>
      <c r="D70" t="s">
        <v>292</v>
      </c>
      <c r="E70" t="s">
        <v>293</v>
      </c>
      <c r="F70" t="s">
        <v>294</v>
      </c>
      <c r="G70">
        <v>20.9</v>
      </c>
    </row>
    <row r="71" spans="1:7" ht="15.75">
      <c r="A71">
        <v>67</v>
      </c>
      <c r="B71">
        <v>1.153419E-2</v>
      </c>
      <c r="C71" t="s">
        <v>295</v>
      </c>
      <c r="D71" t="s">
        <v>296</v>
      </c>
      <c r="E71" t="s">
        <v>297</v>
      </c>
      <c r="F71" t="s">
        <v>298</v>
      </c>
      <c r="G71">
        <v>20.12</v>
      </c>
    </row>
    <row r="72" spans="1:7" ht="15.75">
      <c r="A72">
        <v>68</v>
      </c>
      <c r="B72">
        <v>1.2588810000000001E-2</v>
      </c>
      <c r="C72" t="s">
        <v>299</v>
      </c>
      <c r="D72" t="s">
        <v>300</v>
      </c>
      <c r="E72" t="s">
        <v>301</v>
      </c>
      <c r="F72" t="s">
        <v>302</v>
      </c>
      <c r="G72">
        <v>19.350000000000001</v>
      </c>
    </row>
    <row r="73" spans="1:7" ht="15.75">
      <c r="A73">
        <v>69</v>
      </c>
      <c r="B73">
        <v>1.376021E-2</v>
      </c>
      <c r="C73" t="s">
        <v>303</v>
      </c>
      <c r="D73" t="s">
        <v>304</v>
      </c>
      <c r="E73" t="s">
        <v>305</v>
      </c>
      <c r="F73" t="s">
        <v>306</v>
      </c>
      <c r="G73">
        <v>18.59</v>
      </c>
    </row>
    <row r="74" spans="1:7" ht="15.75">
      <c r="A74">
        <v>70</v>
      </c>
      <c r="B74">
        <v>1.5132100000000001E-2</v>
      </c>
      <c r="C74" t="s">
        <v>307</v>
      </c>
      <c r="D74" t="s">
        <v>308</v>
      </c>
      <c r="E74" t="s">
        <v>309</v>
      </c>
      <c r="F74" t="s">
        <v>310</v>
      </c>
      <c r="G74">
        <v>17.84</v>
      </c>
    </row>
    <row r="75" spans="1:7" ht="15.75">
      <c r="A75">
        <v>71</v>
      </c>
      <c r="B75">
        <v>1.67683E-2</v>
      </c>
      <c r="C75" t="s">
        <v>311</v>
      </c>
      <c r="D75" t="s">
        <v>312</v>
      </c>
      <c r="E75" t="s">
        <v>313</v>
      </c>
      <c r="F75" t="s">
        <v>314</v>
      </c>
      <c r="G75">
        <v>17.11</v>
      </c>
    </row>
    <row r="76" spans="1:7" ht="15.75">
      <c r="A76">
        <v>72</v>
      </c>
      <c r="B76">
        <v>1.8712690000000001E-2</v>
      </c>
      <c r="C76" t="s">
        <v>315</v>
      </c>
      <c r="D76" t="s">
        <v>316</v>
      </c>
      <c r="E76" t="s">
        <v>317</v>
      </c>
      <c r="F76" t="s">
        <v>318</v>
      </c>
      <c r="G76">
        <v>16.39</v>
      </c>
    </row>
    <row r="77" spans="1:7" ht="15.75">
      <c r="A77">
        <v>73</v>
      </c>
      <c r="B77">
        <v>2.098537E-2</v>
      </c>
      <c r="C77" t="s">
        <v>319</v>
      </c>
      <c r="D77" t="s">
        <v>320</v>
      </c>
      <c r="E77" t="s">
        <v>321</v>
      </c>
      <c r="F77" t="s">
        <v>322</v>
      </c>
      <c r="G77">
        <v>15.7</v>
      </c>
    </row>
    <row r="78" spans="1:7" ht="15.75">
      <c r="A78">
        <v>74</v>
      </c>
      <c r="B78">
        <v>2.3579240000000001E-2</v>
      </c>
      <c r="C78" t="s">
        <v>323</v>
      </c>
      <c r="D78" t="s">
        <v>324</v>
      </c>
      <c r="E78" t="s">
        <v>325</v>
      </c>
      <c r="F78" t="s">
        <v>326</v>
      </c>
      <c r="G78">
        <v>15.02</v>
      </c>
    </row>
    <row r="79" spans="1:7" ht="15.75">
      <c r="A79">
        <v>75</v>
      </c>
      <c r="B79">
        <v>2.6453669999999999E-2</v>
      </c>
      <c r="C79" t="s">
        <v>327</v>
      </c>
      <c r="D79" t="s">
        <v>328</v>
      </c>
      <c r="E79" t="s">
        <v>329</v>
      </c>
      <c r="F79" t="s">
        <v>330</v>
      </c>
      <c r="G79">
        <v>14.37</v>
      </c>
    </row>
    <row r="80" spans="1:7" ht="15.75">
      <c r="A80">
        <v>76</v>
      </c>
      <c r="B80">
        <v>2.9558609999999999E-2</v>
      </c>
      <c r="C80" t="s">
        <v>331</v>
      </c>
      <c r="D80" t="s">
        <v>332</v>
      </c>
      <c r="E80" t="s">
        <v>333</v>
      </c>
      <c r="F80" t="s">
        <v>334</v>
      </c>
      <c r="G80">
        <v>13.75</v>
      </c>
    </row>
    <row r="81" spans="1:7" ht="15.75">
      <c r="A81">
        <v>77</v>
      </c>
      <c r="B81">
        <v>3.2845350000000002E-2</v>
      </c>
      <c r="C81" t="s">
        <v>335</v>
      </c>
      <c r="D81" t="s">
        <v>336</v>
      </c>
      <c r="E81" t="s">
        <v>337</v>
      </c>
      <c r="F81" t="s">
        <v>338</v>
      </c>
      <c r="G81">
        <v>13.15</v>
      </c>
    </row>
    <row r="82" spans="1:7" ht="15.75">
      <c r="A82">
        <v>78</v>
      </c>
      <c r="B82">
        <v>3.6265029999999997E-2</v>
      </c>
      <c r="C82" t="s">
        <v>339</v>
      </c>
      <c r="D82" t="s">
        <v>340</v>
      </c>
      <c r="E82" t="s">
        <v>341</v>
      </c>
      <c r="F82" t="s">
        <v>342</v>
      </c>
      <c r="G82">
        <v>12.58</v>
      </c>
    </row>
    <row r="83" spans="1:7" ht="15.75">
      <c r="A83">
        <v>79</v>
      </c>
      <c r="B83">
        <v>3.9780839999999998E-2</v>
      </c>
      <c r="C83" t="s">
        <v>343</v>
      </c>
      <c r="D83" t="s">
        <v>344</v>
      </c>
      <c r="E83" t="s">
        <v>345</v>
      </c>
      <c r="F83" t="s">
        <v>346</v>
      </c>
      <c r="G83">
        <v>12.04</v>
      </c>
    </row>
    <row r="84" spans="1:7" ht="15.75">
      <c r="A84">
        <v>80</v>
      </c>
      <c r="B84">
        <v>4.3380269999999999E-2</v>
      </c>
      <c r="C84" t="s">
        <v>347</v>
      </c>
      <c r="D84" t="s">
        <v>348</v>
      </c>
      <c r="E84" t="s">
        <v>349</v>
      </c>
      <c r="F84" t="s">
        <v>350</v>
      </c>
      <c r="G84">
        <v>11.52</v>
      </c>
    </row>
    <row r="85" spans="1:7" ht="15.75">
      <c r="A85">
        <v>81</v>
      </c>
      <c r="B85">
        <v>4.7049639999999997E-2</v>
      </c>
      <c r="C85" t="s">
        <v>351</v>
      </c>
      <c r="D85" t="s">
        <v>352</v>
      </c>
      <c r="E85" t="s">
        <v>353</v>
      </c>
      <c r="F85" t="s">
        <v>354</v>
      </c>
      <c r="G85">
        <v>11.02</v>
      </c>
    </row>
    <row r="86" spans="1:7" ht="15.75">
      <c r="A86">
        <v>82</v>
      </c>
      <c r="B86">
        <v>5.0782920000000002E-2</v>
      </c>
      <c r="C86" t="s">
        <v>355</v>
      </c>
      <c r="D86" t="s">
        <v>356</v>
      </c>
      <c r="E86" t="s">
        <v>357</v>
      </c>
      <c r="F86" t="s">
        <v>358</v>
      </c>
      <c r="G86">
        <v>10.53</v>
      </c>
    </row>
    <row r="87" spans="1:7" ht="15.75">
      <c r="A87">
        <v>83</v>
      </c>
      <c r="B87">
        <v>5.4579280000000001E-2</v>
      </c>
      <c r="C87" t="s">
        <v>359</v>
      </c>
      <c r="D87" t="s">
        <v>360</v>
      </c>
      <c r="E87" t="s">
        <v>361</v>
      </c>
      <c r="F87" t="s">
        <v>362</v>
      </c>
      <c r="G87">
        <v>10.07</v>
      </c>
    </row>
    <row r="88" spans="1:7" ht="15.75">
      <c r="A88">
        <v>84</v>
      </c>
      <c r="B88">
        <v>5.8437910000000003E-2</v>
      </c>
      <c r="C88" t="s">
        <v>363</v>
      </c>
      <c r="D88" t="s">
        <v>364</v>
      </c>
      <c r="E88" t="s">
        <v>365</v>
      </c>
      <c r="F88" t="s">
        <v>366</v>
      </c>
      <c r="G88">
        <v>9.6199999999999992</v>
      </c>
    </row>
    <row r="89" spans="1:7" ht="15.75">
      <c r="A89">
        <v>85</v>
      </c>
      <c r="B89">
        <v>6.2560569999999996E-2</v>
      </c>
      <c r="C89" t="s">
        <v>367</v>
      </c>
      <c r="D89" t="s">
        <v>368</v>
      </c>
      <c r="E89" t="s">
        <v>369</v>
      </c>
      <c r="F89" t="s">
        <v>370</v>
      </c>
      <c r="G89">
        <v>9.19</v>
      </c>
    </row>
    <row r="90" spans="1:7" ht="15.75">
      <c r="A90">
        <v>86</v>
      </c>
      <c r="B90">
        <v>6.6964040000000002E-2</v>
      </c>
      <c r="C90" t="s">
        <v>371</v>
      </c>
      <c r="D90" t="s">
        <v>372</v>
      </c>
      <c r="E90" t="s">
        <v>373</v>
      </c>
      <c r="F90" t="s">
        <v>374</v>
      </c>
      <c r="G90">
        <v>8.77</v>
      </c>
    </row>
    <row r="91" spans="1:7" ht="15.75">
      <c r="A91">
        <v>87</v>
      </c>
      <c r="B91">
        <v>7.1665989999999999E-2</v>
      </c>
      <c r="C91" t="s">
        <v>375</v>
      </c>
      <c r="D91" t="s">
        <v>376</v>
      </c>
      <c r="E91" t="s">
        <v>377</v>
      </c>
      <c r="F91" t="s">
        <v>378</v>
      </c>
      <c r="G91">
        <v>8.36</v>
      </c>
    </row>
    <row r="92" spans="1:7" ht="15.75">
      <c r="A92">
        <v>88</v>
      </c>
      <c r="B92">
        <v>7.6685000000000003E-2</v>
      </c>
      <c r="C92" t="s">
        <v>379</v>
      </c>
      <c r="D92" t="s">
        <v>380</v>
      </c>
      <c r="E92" t="s">
        <v>381</v>
      </c>
      <c r="F92" t="s">
        <v>382</v>
      </c>
      <c r="G92">
        <v>7.97</v>
      </c>
    </row>
    <row r="93" spans="1:7" ht="15.75">
      <c r="A93">
        <v>89</v>
      </c>
      <c r="B93">
        <v>8.2040550000000004E-2</v>
      </c>
      <c r="C93" t="s">
        <v>383</v>
      </c>
      <c r="D93" t="s">
        <v>384</v>
      </c>
      <c r="E93" t="s">
        <v>385</v>
      </c>
      <c r="F93" t="s">
        <v>386</v>
      </c>
      <c r="G93">
        <v>7.59</v>
      </c>
    </row>
    <row r="94" spans="1:7" ht="15.75">
      <c r="A94">
        <v>90</v>
      </c>
      <c r="B94">
        <v>8.7753059999999994E-2</v>
      </c>
      <c r="C94" t="s">
        <v>387</v>
      </c>
      <c r="D94" t="s">
        <v>388</v>
      </c>
      <c r="E94" t="s">
        <v>389</v>
      </c>
      <c r="F94" t="s">
        <v>390</v>
      </c>
      <c r="G94">
        <v>7.23</v>
      </c>
    </row>
    <row r="95" spans="1:7" ht="15.75">
      <c r="A95">
        <v>91</v>
      </c>
      <c r="B95">
        <v>9.3843869999999996E-2</v>
      </c>
      <c r="C95" t="s">
        <v>391</v>
      </c>
      <c r="D95" t="s">
        <v>392</v>
      </c>
      <c r="E95" t="s">
        <v>393</v>
      </c>
      <c r="F95" t="s">
        <v>394</v>
      </c>
      <c r="G95">
        <v>6.87</v>
      </c>
    </row>
    <row r="96" spans="1:7" ht="15.75">
      <c r="A96">
        <v>92</v>
      </c>
      <c r="B96">
        <v>0.10033525</v>
      </c>
      <c r="C96" t="s">
        <v>395</v>
      </c>
      <c r="D96" t="s">
        <v>396</v>
      </c>
      <c r="E96" t="s">
        <v>397</v>
      </c>
      <c r="F96" t="s">
        <v>398</v>
      </c>
      <c r="G96">
        <v>6.53</v>
      </c>
    </row>
    <row r="97" spans="1:7" ht="15.75">
      <c r="A97">
        <v>93</v>
      </c>
      <c r="B97">
        <v>0.10725039</v>
      </c>
      <c r="C97" t="s">
        <v>399</v>
      </c>
      <c r="D97" t="s">
        <v>400</v>
      </c>
      <c r="E97" t="s">
        <v>401</v>
      </c>
      <c r="F97" t="s">
        <v>402</v>
      </c>
      <c r="G97">
        <v>6.2</v>
      </c>
    </row>
    <row r="98" spans="1:7" ht="15.75">
      <c r="A98">
        <v>94</v>
      </c>
      <c r="B98">
        <v>0.11461337000000001</v>
      </c>
      <c r="C98" t="s">
        <v>403</v>
      </c>
      <c r="D98" t="s">
        <v>404</v>
      </c>
      <c r="E98" t="s">
        <v>405</v>
      </c>
      <c r="F98" t="s">
        <v>406</v>
      </c>
      <c r="G98">
        <v>5.89</v>
      </c>
    </row>
    <row r="99" spans="1:7" ht="15.75">
      <c r="A99">
        <v>95</v>
      </c>
      <c r="B99">
        <v>0.12244913</v>
      </c>
      <c r="C99" t="s">
        <v>407</v>
      </c>
      <c r="D99" t="s">
        <v>408</v>
      </c>
      <c r="E99" t="s">
        <v>409</v>
      </c>
      <c r="F99" t="s">
        <v>410</v>
      </c>
      <c r="G99">
        <v>5.59</v>
      </c>
    </row>
    <row r="100" spans="1:7" ht="15.75">
      <c r="A100">
        <v>96</v>
      </c>
      <c r="B100">
        <v>0.13078344</v>
      </c>
      <c r="C100" t="s">
        <v>411</v>
      </c>
      <c r="D100" t="s">
        <v>412</v>
      </c>
      <c r="E100" t="s">
        <v>413</v>
      </c>
      <c r="F100" t="s">
        <v>414</v>
      </c>
      <c r="G100">
        <v>5.3</v>
      </c>
    </row>
    <row r="101" spans="1:7" ht="15.75">
      <c r="A101">
        <v>97</v>
      </c>
      <c r="B101">
        <v>0.13964282</v>
      </c>
      <c r="C101" t="s">
        <v>415</v>
      </c>
      <c r="D101" t="s">
        <v>416</v>
      </c>
      <c r="E101" t="s">
        <v>417</v>
      </c>
      <c r="F101" t="s">
        <v>418</v>
      </c>
      <c r="G101">
        <v>5.0199999999999996</v>
      </c>
    </row>
    <row r="102" spans="1:7" ht="15.75">
      <c r="A102">
        <v>98</v>
      </c>
      <c r="B102">
        <v>0.14905449000000001</v>
      </c>
      <c r="C102" t="s">
        <v>419</v>
      </c>
      <c r="D102" t="s">
        <v>420</v>
      </c>
      <c r="E102" t="s">
        <v>421</v>
      </c>
      <c r="F102" t="s">
        <v>422</v>
      </c>
      <c r="G102">
        <v>4.75</v>
      </c>
    </row>
    <row r="103" spans="1:7" ht="15.75">
      <c r="A103">
        <v>99</v>
      </c>
      <c r="B103">
        <v>0.15904625999999999</v>
      </c>
      <c r="C103" t="s">
        <v>423</v>
      </c>
      <c r="D103" t="s">
        <v>424</v>
      </c>
      <c r="E103" t="s">
        <v>425</v>
      </c>
      <c r="F103" t="s">
        <v>426</v>
      </c>
      <c r="G103">
        <v>4.5</v>
      </c>
    </row>
    <row r="104" spans="1:7" ht="15.75">
      <c r="A104" t="s">
        <v>427</v>
      </c>
      <c r="B104">
        <v>1</v>
      </c>
      <c r="C104" t="s">
        <v>428</v>
      </c>
      <c r="D104" t="s">
        <v>428</v>
      </c>
      <c r="E104" t="s">
        <v>429</v>
      </c>
      <c r="F104" t="s">
        <v>429</v>
      </c>
      <c r="G104">
        <v>4.25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DA87-375A-4FB5-B87D-1EB4D0D049E8}">
  <dimension ref="A1:G104"/>
  <sheetViews>
    <sheetView workbookViewId="0">
      <selection activeCell="B4" sqref="B4"/>
    </sheetView>
  </sheetViews>
  <sheetFormatPr defaultColWidth="8.875" defaultRowHeight="15.95"/>
  <sheetData>
    <row r="1" spans="1:7">
      <c r="B1" t="s">
        <v>1</v>
      </c>
      <c r="C1" t="s">
        <v>54</v>
      </c>
    </row>
    <row r="2" spans="1:7" ht="119.1">
      <c r="A2" s="9" t="s">
        <v>10</v>
      </c>
      <c r="B2" s="8" t="s">
        <v>55</v>
      </c>
      <c r="C2" s="8" t="s">
        <v>56</v>
      </c>
      <c r="D2" s="8" t="s">
        <v>57</v>
      </c>
      <c r="E2" s="8" t="s">
        <v>58</v>
      </c>
      <c r="F2" s="8" t="s">
        <v>59</v>
      </c>
      <c r="G2" s="8" t="s">
        <v>60</v>
      </c>
    </row>
    <row r="3" spans="1:7">
      <c r="A3" t="s">
        <v>61</v>
      </c>
      <c r="B3" t="s">
        <v>62</v>
      </c>
      <c r="C3" t="s">
        <v>63</v>
      </c>
      <c r="D3" t="s">
        <v>64</v>
      </c>
      <c r="E3" t="s">
        <v>65</v>
      </c>
      <c r="F3" t="s">
        <v>66</v>
      </c>
      <c r="G3" t="s">
        <v>67</v>
      </c>
    </row>
    <row r="4" spans="1:7">
      <c r="A4">
        <v>0</v>
      </c>
      <c r="B4">
        <v>1.2574000000000001E-3</v>
      </c>
      <c r="C4" t="s">
        <v>68</v>
      </c>
      <c r="D4" t="s">
        <v>200</v>
      </c>
      <c r="E4" t="s">
        <v>430</v>
      </c>
      <c r="F4" t="s">
        <v>431</v>
      </c>
      <c r="G4">
        <v>87.94</v>
      </c>
    </row>
    <row r="5" spans="1:7">
      <c r="A5">
        <v>1</v>
      </c>
      <c r="B5">
        <v>2.3209000000000001E-4</v>
      </c>
      <c r="C5" t="s">
        <v>432</v>
      </c>
      <c r="D5">
        <v>232</v>
      </c>
      <c r="E5" t="s">
        <v>433</v>
      </c>
      <c r="F5" t="s">
        <v>434</v>
      </c>
      <c r="G5">
        <v>87.05</v>
      </c>
    </row>
    <row r="6" spans="1:7">
      <c r="A6">
        <v>2</v>
      </c>
      <c r="B6">
        <v>1.8715E-4</v>
      </c>
      <c r="C6" t="s">
        <v>435</v>
      </c>
      <c r="D6">
        <v>187</v>
      </c>
      <c r="E6" t="s">
        <v>436</v>
      </c>
      <c r="F6" t="s">
        <v>437</v>
      </c>
      <c r="G6">
        <v>86.07</v>
      </c>
    </row>
    <row r="7" spans="1:7">
      <c r="A7">
        <v>3</v>
      </c>
      <c r="B7">
        <v>1.4959000000000001E-4</v>
      </c>
      <c r="C7" t="s">
        <v>438</v>
      </c>
      <c r="D7">
        <v>149</v>
      </c>
      <c r="E7" t="s">
        <v>439</v>
      </c>
      <c r="F7" t="s">
        <v>440</v>
      </c>
      <c r="G7">
        <v>85.09</v>
      </c>
    </row>
    <row r="8" spans="1:7">
      <c r="A8">
        <v>4</v>
      </c>
      <c r="B8">
        <v>1.1942000000000001E-4</v>
      </c>
      <c r="C8" t="s">
        <v>441</v>
      </c>
      <c r="D8">
        <v>119</v>
      </c>
      <c r="E8" t="s">
        <v>442</v>
      </c>
      <c r="F8" t="s">
        <v>443</v>
      </c>
      <c r="G8">
        <v>84.1</v>
      </c>
    </row>
    <row r="9" spans="1:7">
      <c r="A9">
        <v>5</v>
      </c>
      <c r="B9">
        <v>9.6570000000000005E-5</v>
      </c>
      <c r="C9" t="s">
        <v>444</v>
      </c>
      <c r="D9">
        <v>96</v>
      </c>
      <c r="E9" t="s">
        <v>445</v>
      </c>
      <c r="F9" t="s">
        <v>446</v>
      </c>
      <c r="G9">
        <v>83.11</v>
      </c>
    </row>
    <row r="10" spans="1:7">
      <c r="A10">
        <v>6</v>
      </c>
      <c r="B10">
        <v>8.0859999999999995E-5</v>
      </c>
      <c r="C10" t="s">
        <v>447</v>
      </c>
      <c r="D10">
        <v>81</v>
      </c>
      <c r="E10" t="s">
        <v>448</v>
      </c>
      <c r="F10" t="s">
        <v>449</v>
      </c>
      <c r="G10">
        <v>82.12</v>
      </c>
    </row>
    <row r="11" spans="1:7">
      <c r="A11">
        <v>7</v>
      </c>
      <c r="B11">
        <v>7.1920000000000003E-5</v>
      </c>
      <c r="C11" t="s">
        <v>450</v>
      </c>
      <c r="D11">
        <v>72</v>
      </c>
      <c r="E11" t="s">
        <v>451</v>
      </c>
      <c r="F11" t="s">
        <v>452</v>
      </c>
      <c r="G11">
        <v>81.12</v>
      </c>
    </row>
    <row r="12" spans="1:7">
      <c r="A12">
        <v>8</v>
      </c>
      <c r="B12">
        <v>6.9159999999999995E-5</v>
      </c>
      <c r="C12" t="s">
        <v>453</v>
      </c>
      <c r="D12">
        <v>69</v>
      </c>
      <c r="E12" t="s">
        <v>454</v>
      </c>
      <c r="F12" t="s">
        <v>455</v>
      </c>
      <c r="G12">
        <v>80.13</v>
      </c>
    </row>
    <row r="13" spans="1:7">
      <c r="A13">
        <v>9</v>
      </c>
      <c r="B13">
        <v>7.1649999999999993E-5</v>
      </c>
      <c r="C13" t="s">
        <v>456</v>
      </c>
      <c r="D13">
        <v>71</v>
      </c>
      <c r="E13" t="s">
        <v>457</v>
      </c>
      <c r="F13" t="s">
        <v>458</v>
      </c>
      <c r="G13">
        <v>79.13</v>
      </c>
    </row>
    <row r="14" spans="1:7">
      <c r="A14">
        <v>10</v>
      </c>
      <c r="B14">
        <v>7.8319999999999996E-5</v>
      </c>
      <c r="C14" t="s">
        <v>459</v>
      </c>
      <c r="D14">
        <v>78</v>
      </c>
      <c r="E14" t="s">
        <v>460</v>
      </c>
      <c r="F14" t="s">
        <v>461</v>
      </c>
      <c r="G14">
        <v>78.14</v>
      </c>
    </row>
    <row r="15" spans="1:7">
      <c r="A15">
        <v>11</v>
      </c>
      <c r="B15">
        <v>8.7849999999999994E-5</v>
      </c>
      <c r="C15" t="s">
        <v>462</v>
      </c>
      <c r="D15">
        <v>88</v>
      </c>
      <c r="E15" t="s">
        <v>463</v>
      </c>
      <c r="F15" t="s">
        <v>464</v>
      </c>
      <c r="G15">
        <v>77.150000000000006</v>
      </c>
    </row>
    <row r="16" spans="1:7">
      <c r="A16">
        <v>12</v>
      </c>
      <c r="B16">
        <v>9.8770000000000005E-5</v>
      </c>
      <c r="C16" t="s">
        <v>465</v>
      </c>
      <c r="D16">
        <v>99</v>
      </c>
      <c r="E16" t="s">
        <v>466</v>
      </c>
      <c r="F16" t="s">
        <v>467</v>
      </c>
      <c r="G16">
        <v>76.150000000000006</v>
      </c>
    </row>
    <row r="17" spans="1:7">
      <c r="A17">
        <v>13</v>
      </c>
      <c r="B17">
        <v>1.0971E-4</v>
      </c>
      <c r="C17" t="s">
        <v>468</v>
      </c>
      <c r="D17">
        <v>109</v>
      </c>
      <c r="E17" t="s">
        <v>469</v>
      </c>
      <c r="F17" t="s">
        <v>470</v>
      </c>
      <c r="G17">
        <v>75.16</v>
      </c>
    </row>
    <row r="18" spans="1:7">
      <c r="A18">
        <v>14</v>
      </c>
      <c r="B18">
        <v>1.1961E-4</v>
      </c>
      <c r="C18" t="s">
        <v>471</v>
      </c>
      <c r="D18">
        <v>119</v>
      </c>
      <c r="E18" t="s">
        <v>472</v>
      </c>
      <c r="F18" t="s">
        <v>473</v>
      </c>
      <c r="G18">
        <v>74.17</v>
      </c>
    </row>
    <row r="19" spans="1:7">
      <c r="A19">
        <v>15</v>
      </c>
      <c r="B19">
        <v>1.2684E-4</v>
      </c>
      <c r="C19" t="s">
        <v>474</v>
      </c>
      <c r="D19">
        <v>126</v>
      </c>
      <c r="E19" t="s">
        <v>475</v>
      </c>
      <c r="F19" t="s">
        <v>476</v>
      </c>
      <c r="G19">
        <v>73.180000000000007</v>
      </c>
    </row>
    <row r="20" spans="1:7">
      <c r="A20">
        <v>16</v>
      </c>
      <c r="B20">
        <v>1.3106000000000001E-4</v>
      </c>
      <c r="C20" t="s">
        <v>477</v>
      </c>
      <c r="D20">
        <v>131</v>
      </c>
      <c r="E20" t="s">
        <v>478</v>
      </c>
      <c r="F20" t="s">
        <v>479</v>
      </c>
      <c r="G20">
        <v>72.19</v>
      </c>
    </row>
    <row r="21" spans="1:7">
      <c r="A21">
        <v>17</v>
      </c>
      <c r="B21">
        <v>1.3318999999999999E-4</v>
      </c>
      <c r="C21" t="s">
        <v>480</v>
      </c>
      <c r="D21">
        <v>133</v>
      </c>
      <c r="E21" t="s">
        <v>481</v>
      </c>
      <c r="F21" t="s">
        <v>482</v>
      </c>
      <c r="G21">
        <v>71.2</v>
      </c>
    </row>
    <row r="22" spans="1:7">
      <c r="A22">
        <v>18</v>
      </c>
      <c r="B22">
        <v>1.3355999999999999E-4</v>
      </c>
      <c r="C22" t="s">
        <v>483</v>
      </c>
      <c r="D22">
        <v>133</v>
      </c>
      <c r="E22" t="s">
        <v>484</v>
      </c>
      <c r="F22" t="s">
        <v>485</v>
      </c>
      <c r="G22">
        <v>70.209999999999994</v>
      </c>
    </row>
    <row r="23" spans="1:7">
      <c r="A23">
        <v>19</v>
      </c>
      <c r="B23">
        <v>1.3296E-4</v>
      </c>
      <c r="C23" t="s">
        <v>486</v>
      </c>
      <c r="D23">
        <v>133</v>
      </c>
      <c r="E23" t="s">
        <v>487</v>
      </c>
      <c r="F23" t="s">
        <v>488</v>
      </c>
      <c r="G23">
        <v>69.209999999999994</v>
      </c>
    </row>
    <row r="24" spans="1:7">
      <c r="A24">
        <v>20</v>
      </c>
      <c r="B24">
        <v>1.3344999999999999E-4</v>
      </c>
      <c r="C24" t="s">
        <v>489</v>
      </c>
      <c r="D24">
        <v>133</v>
      </c>
      <c r="E24" t="s">
        <v>490</v>
      </c>
      <c r="F24" t="s">
        <v>491</v>
      </c>
      <c r="G24">
        <v>68.22</v>
      </c>
    </row>
    <row r="25" spans="1:7">
      <c r="A25">
        <v>21</v>
      </c>
      <c r="B25">
        <v>1.3663999999999999E-4</v>
      </c>
      <c r="C25" t="s">
        <v>492</v>
      </c>
      <c r="D25">
        <v>136</v>
      </c>
      <c r="E25" t="s">
        <v>493</v>
      </c>
      <c r="F25" t="s">
        <v>494</v>
      </c>
      <c r="G25">
        <v>67.23</v>
      </c>
    </row>
    <row r="26" spans="1:7">
      <c r="A26">
        <v>22</v>
      </c>
      <c r="B26">
        <v>1.4358E-4</v>
      </c>
      <c r="C26" t="s">
        <v>495</v>
      </c>
      <c r="D26">
        <v>143</v>
      </c>
      <c r="E26" t="s">
        <v>496</v>
      </c>
      <c r="F26" t="s">
        <v>497</v>
      </c>
      <c r="G26">
        <v>66.239999999999995</v>
      </c>
    </row>
    <row r="27" spans="1:7">
      <c r="A27">
        <v>23</v>
      </c>
      <c r="B27">
        <v>1.5448E-4</v>
      </c>
      <c r="C27" t="s">
        <v>498</v>
      </c>
      <c r="D27">
        <v>154</v>
      </c>
      <c r="E27" t="s">
        <v>499</v>
      </c>
      <c r="F27" t="s">
        <v>500</v>
      </c>
      <c r="G27">
        <v>65.25</v>
      </c>
    </row>
    <row r="28" spans="1:7">
      <c r="A28">
        <v>24</v>
      </c>
      <c r="B28">
        <v>1.6881E-4</v>
      </c>
      <c r="C28" t="s">
        <v>501</v>
      </c>
      <c r="D28">
        <v>168</v>
      </c>
      <c r="E28" t="s">
        <v>502</v>
      </c>
      <c r="F28" t="s">
        <v>503</v>
      </c>
      <c r="G28">
        <v>64.260000000000005</v>
      </c>
    </row>
    <row r="29" spans="1:7">
      <c r="A29">
        <v>25</v>
      </c>
      <c r="B29">
        <v>1.8495999999999999E-4</v>
      </c>
      <c r="C29" t="s">
        <v>504</v>
      </c>
      <c r="D29">
        <v>184</v>
      </c>
      <c r="E29" t="s">
        <v>505</v>
      </c>
      <c r="F29" t="s">
        <v>506</v>
      </c>
      <c r="G29">
        <v>63.27</v>
      </c>
    </row>
    <row r="30" spans="1:7">
      <c r="A30">
        <v>26</v>
      </c>
      <c r="B30">
        <v>2.0107999999999999E-4</v>
      </c>
      <c r="C30" t="s">
        <v>507</v>
      </c>
      <c r="D30">
        <v>200</v>
      </c>
      <c r="E30" t="s">
        <v>508</v>
      </c>
      <c r="F30" t="s">
        <v>509</v>
      </c>
      <c r="G30">
        <v>62.28</v>
      </c>
    </row>
    <row r="31" spans="1:7">
      <c r="A31">
        <v>27</v>
      </c>
      <c r="B31">
        <v>2.1511999999999999E-4</v>
      </c>
      <c r="C31" t="s">
        <v>510</v>
      </c>
      <c r="D31">
        <v>214</v>
      </c>
      <c r="E31" t="s">
        <v>511</v>
      </c>
      <c r="F31" t="s">
        <v>512</v>
      </c>
      <c r="G31">
        <v>61.3</v>
      </c>
    </row>
    <row r="32" spans="1:7">
      <c r="A32">
        <v>28</v>
      </c>
      <c r="B32">
        <v>2.2633000000000001E-4</v>
      </c>
      <c r="C32" t="s">
        <v>513</v>
      </c>
      <c r="D32">
        <v>225</v>
      </c>
      <c r="E32" t="s">
        <v>514</v>
      </c>
      <c r="F32" t="s">
        <v>515</v>
      </c>
      <c r="G32">
        <v>60.31</v>
      </c>
    </row>
    <row r="33" spans="1:7">
      <c r="A33">
        <v>29</v>
      </c>
      <c r="B33">
        <v>2.3453999999999999E-4</v>
      </c>
      <c r="C33" t="s">
        <v>516</v>
      </c>
      <c r="D33">
        <v>233</v>
      </c>
      <c r="E33" t="s">
        <v>517</v>
      </c>
      <c r="F33" t="s">
        <v>518</v>
      </c>
      <c r="G33">
        <v>59.32</v>
      </c>
    </row>
    <row r="34" spans="1:7">
      <c r="A34">
        <v>30</v>
      </c>
      <c r="B34">
        <v>2.3845E-4</v>
      </c>
      <c r="C34" t="s">
        <v>519</v>
      </c>
      <c r="D34">
        <v>237</v>
      </c>
      <c r="E34" t="s">
        <v>520</v>
      </c>
      <c r="F34" t="s">
        <v>521</v>
      </c>
      <c r="G34">
        <v>58.34</v>
      </c>
    </row>
    <row r="35" spans="1:7">
      <c r="A35">
        <v>31</v>
      </c>
      <c r="B35">
        <v>2.3860999999999999E-4</v>
      </c>
      <c r="C35" t="s">
        <v>522</v>
      </c>
      <c r="D35">
        <v>237</v>
      </c>
      <c r="E35" t="s">
        <v>523</v>
      </c>
      <c r="F35" t="s">
        <v>524</v>
      </c>
      <c r="G35">
        <v>57.35</v>
      </c>
    </row>
    <row r="36" spans="1:7">
      <c r="A36">
        <v>32</v>
      </c>
      <c r="B36">
        <v>2.3744E-4</v>
      </c>
      <c r="C36" t="s">
        <v>525</v>
      </c>
      <c r="D36">
        <v>236</v>
      </c>
      <c r="E36" t="s">
        <v>526</v>
      </c>
      <c r="F36" t="s">
        <v>527</v>
      </c>
      <c r="G36">
        <v>56.36</v>
      </c>
    </row>
    <row r="37" spans="1:7">
      <c r="A37">
        <v>33</v>
      </c>
      <c r="B37">
        <v>2.3682E-4</v>
      </c>
      <c r="C37" t="s">
        <v>528</v>
      </c>
      <c r="D37">
        <v>235</v>
      </c>
      <c r="E37" t="s">
        <v>529</v>
      </c>
      <c r="F37" t="s">
        <v>530</v>
      </c>
      <c r="G37">
        <v>55.38</v>
      </c>
    </row>
    <row r="38" spans="1:7">
      <c r="A38">
        <v>34</v>
      </c>
      <c r="B38">
        <v>2.3907999999999999E-4</v>
      </c>
      <c r="C38" t="s">
        <v>531</v>
      </c>
      <c r="D38">
        <v>238</v>
      </c>
      <c r="E38" t="s">
        <v>532</v>
      </c>
      <c r="F38" t="s">
        <v>533</v>
      </c>
      <c r="G38">
        <v>54.39</v>
      </c>
    </row>
    <row r="39" spans="1:7" ht="15.75">
      <c r="A39">
        <v>35</v>
      </c>
      <c r="B39">
        <v>2.4718E-4</v>
      </c>
      <c r="C39" t="s">
        <v>534</v>
      </c>
      <c r="D39">
        <v>246</v>
      </c>
      <c r="E39" t="s">
        <v>535</v>
      </c>
      <c r="F39" t="s">
        <v>536</v>
      </c>
      <c r="G39">
        <v>53.4</v>
      </c>
    </row>
    <row r="40" spans="1:7" ht="15.75">
      <c r="A40">
        <v>36</v>
      </c>
      <c r="B40">
        <v>2.6339000000000001E-4</v>
      </c>
      <c r="C40" t="s">
        <v>537</v>
      </c>
      <c r="D40">
        <v>262</v>
      </c>
      <c r="E40" t="s">
        <v>538</v>
      </c>
      <c r="F40" t="s">
        <v>539</v>
      </c>
      <c r="G40">
        <v>52.42</v>
      </c>
    </row>
    <row r="41" spans="1:7" ht="15.75">
      <c r="A41">
        <v>37</v>
      </c>
      <c r="B41">
        <v>2.8928E-4</v>
      </c>
      <c r="C41" t="s">
        <v>540</v>
      </c>
      <c r="D41">
        <v>287</v>
      </c>
      <c r="E41" t="s">
        <v>541</v>
      </c>
      <c r="F41" t="s">
        <v>542</v>
      </c>
      <c r="G41">
        <v>51.43</v>
      </c>
    </row>
    <row r="42" spans="1:7" ht="15.75">
      <c r="A42">
        <v>38</v>
      </c>
      <c r="B42">
        <v>3.2642000000000001E-4</v>
      </c>
      <c r="C42" t="s">
        <v>543</v>
      </c>
      <c r="D42">
        <v>324</v>
      </c>
      <c r="E42" t="s">
        <v>544</v>
      </c>
      <c r="F42" t="s">
        <v>545</v>
      </c>
      <c r="G42">
        <v>50.44</v>
      </c>
    </row>
    <row r="43" spans="1:7" ht="15.75">
      <c r="A43">
        <v>39</v>
      </c>
      <c r="B43">
        <v>3.7552000000000001E-4</v>
      </c>
      <c r="C43" t="s">
        <v>546</v>
      </c>
      <c r="D43">
        <v>373</v>
      </c>
      <c r="E43" t="s">
        <v>547</v>
      </c>
      <c r="F43" t="s">
        <v>548</v>
      </c>
      <c r="G43">
        <v>49.46</v>
      </c>
    </row>
    <row r="44" spans="1:7" ht="15.75">
      <c r="A44">
        <v>40</v>
      </c>
      <c r="B44">
        <v>4.3761000000000001E-4</v>
      </c>
      <c r="C44" t="s">
        <v>549</v>
      </c>
      <c r="D44">
        <v>434</v>
      </c>
      <c r="E44" t="s">
        <v>550</v>
      </c>
      <c r="F44" t="s">
        <v>551</v>
      </c>
      <c r="G44">
        <v>48.48</v>
      </c>
    </row>
    <row r="45" spans="1:7" ht="15.75">
      <c r="A45">
        <v>41</v>
      </c>
      <c r="B45">
        <v>5.1186000000000005E-4</v>
      </c>
      <c r="C45" t="s">
        <v>552</v>
      </c>
      <c r="D45">
        <v>508</v>
      </c>
      <c r="E45" t="s">
        <v>553</v>
      </c>
      <c r="F45" t="s">
        <v>554</v>
      </c>
      <c r="G45">
        <v>47.5</v>
      </c>
    </row>
    <row r="46" spans="1:7" ht="15.75">
      <c r="A46">
        <v>42</v>
      </c>
      <c r="B46">
        <v>5.9557000000000002E-4</v>
      </c>
      <c r="C46" t="s">
        <v>555</v>
      </c>
      <c r="D46">
        <v>590</v>
      </c>
      <c r="E46" t="s">
        <v>556</v>
      </c>
      <c r="F46" t="s">
        <v>557</v>
      </c>
      <c r="G46">
        <v>46.52</v>
      </c>
    </row>
    <row r="47" spans="1:7" ht="15.75">
      <c r="A47">
        <v>43</v>
      </c>
      <c r="B47">
        <v>6.8740999999999995E-4</v>
      </c>
      <c r="C47" t="s">
        <v>558</v>
      </c>
      <c r="D47">
        <v>681</v>
      </c>
      <c r="E47" t="s">
        <v>559</v>
      </c>
      <c r="F47" t="s">
        <v>560</v>
      </c>
      <c r="G47">
        <v>45.55</v>
      </c>
    </row>
    <row r="48" spans="1:7" ht="15.75">
      <c r="A48">
        <v>44</v>
      </c>
      <c r="B48">
        <v>7.8582999999999995E-4</v>
      </c>
      <c r="C48" t="s">
        <v>561</v>
      </c>
      <c r="D48">
        <v>778</v>
      </c>
      <c r="E48" t="s">
        <v>562</v>
      </c>
      <c r="F48" t="s">
        <v>563</v>
      </c>
      <c r="G48">
        <v>44.58</v>
      </c>
    </row>
    <row r="49" spans="1:7" ht="15.75">
      <c r="A49">
        <v>45</v>
      </c>
      <c r="B49">
        <v>8.8787999999999996E-4</v>
      </c>
      <c r="C49" t="s">
        <v>564</v>
      </c>
      <c r="D49">
        <v>878</v>
      </c>
      <c r="E49" t="s">
        <v>565</v>
      </c>
      <c r="F49" t="s">
        <v>566</v>
      </c>
      <c r="G49">
        <v>43.62</v>
      </c>
    </row>
    <row r="50" spans="1:7" ht="15.75">
      <c r="A50">
        <v>46</v>
      </c>
      <c r="B50">
        <v>9.9185000000000007E-4</v>
      </c>
      <c r="C50" t="s">
        <v>567</v>
      </c>
      <c r="D50">
        <v>980</v>
      </c>
      <c r="E50" t="s">
        <v>568</v>
      </c>
      <c r="F50" t="s">
        <v>569</v>
      </c>
      <c r="G50">
        <v>42.66</v>
      </c>
    </row>
    <row r="51" spans="1:7" ht="15.75">
      <c r="A51">
        <v>47</v>
      </c>
      <c r="B51">
        <v>1.0973000000000001E-3</v>
      </c>
      <c r="C51" t="s">
        <v>570</v>
      </c>
      <c r="D51" t="s">
        <v>571</v>
      </c>
      <c r="E51" t="s">
        <v>572</v>
      </c>
      <c r="F51" t="s">
        <v>573</v>
      </c>
      <c r="G51">
        <v>41.7</v>
      </c>
    </row>
    <row r="52" spans="1:7" ht="15.75">
      <c r="A52">
        <v>48</v>
      </c>
      <c r="B52">
        <v>1.2041E-3</v>
      </c>
      <c r="C52" t="s">
        <v>574</v>
      </c>
      <c r="D52" t="s">
        <v>575</v>
      </c>
      <c r="E52" t="s">
        <v>576</v>
      </c>
      <c r="F52" t="s">
        <v>577</v>
      </c>
      <c r="G52">
        <v>40.74</v>
      </c>
    </row>
    <row r="53" spans="1:7" ht="15.75">
      <c r="A53">
        <v>49</v>
      </c>
      <c r="B53">
        <v>1.3130100000000001E-3</v>
      </c>
      <c r="C53" t="s">
        <v>578</v>
      </c>
      <c r="D53" t="s">
        <v>579</v>
      </c>
      <c r="E53" t="s">
        <v>580</v>
      </c>
      <c r="F53" t="s">
        <v>581</v>
      </c>
      <c r="G53">
        <v>39.79</v>
      </c>
    </row>
    <row r="54" spans="1:7" ht="15.75">
      <c r="A54">
        <v>50</v>
      </c>
      <c r="B54">
        <v>1.4251299999999999E-3</v>
      </c>
      <c r="C54" t="s">
        <v>582</v>
      </c>
      <c r="D54" t="s">
        <v>583</v>
      </c>
      <c r="E54" t="s">
        <v>584</v>
      </c>
      <c r="F54" t="s">
        <v>585</v>
      </c>
      <c r="G54">
        <v>38.840000000000003</v>
      </c>
    </row>
    <row r="55" spans="1:7" ht="15.75">
      <c r="A55">
        <v>51</v>
      </c>
      <c r="B55">
        <v>1.5425199999999999E-3</v>
      </c>
      <c r="C55" t="s">
        <v>586</v>
      </c>
      <c r="D55" t="s">
        <v>587</v>
      </c>
      <c r="E55" t="s">
        <v>588</v>
      </c>
      <c r="F55" t="s">
        <v>589</v>
      </c>
      <c r="G55">
        <v>37.9</v>
      </c>
    </row>
    <row r="56" spans="1:7" ht="15.75">
      <c r="A56">
        <v>52</v>
      </c>
      <c r="B56">
        <v>1.66825E-3</v>
      </c>
      <c r="C56" t="s">
        <v>590</v>
      </c>
      <c r="D56" t="s">
        <v>591</v>
      </c>
      <c r="E56" t="s">
        <v>592</v>
      </c>
      <c r="F56" t="s">
        <v>593</v>
      </c>
      <c r="G56">
        <v>36.96</v>
      </c>
    </row>
    <row r="57" spans="1:7" ht="15.75">
      <c r="A57">
        <v>53</v>
      </c>
      <c r="B57">
        <v>1.80419E-3</v>
      </c>
      <c r="C57" t="s">
        <v>594</v>
      </c>
      <c r="D57" t="s">
        <v>595</v>
      </c>
      <c r="E57" t="s">
        <v>596</v>
      </c>
      <c r="F57" t="s">
        <v>597</v>
      </c>
      <c r="G57">
        <v>36.020000000000003</v>
      </c>
    </row>
    <row r="58" spans="1:7" ht="15.75">
      <c r="A58">
        <v>54</v>
      </c>
      <c r="B58">
        <v>1.9518300000000001E-3</v>
      </c>
      <c r="C58" t="s">
        <v>598</v>
      </c>
      <c r="D58" t="s">
        <v>599</v>
      </c>
      <c r="E58" t="s">
        <v>600</v>
      </c>
      <c r="F58" t="s">
        <v>601</v>
      </c>
      <c r="G58">
        <v>35.08</v>
      </c>
    </row>
    <row r="59" spans="1:7" ht="15.75">
      <c r="A59">
        <v>55</v>
      </c>
      <c r="B59">
        <v>2.1098699999999998E-3</v>
      </c>
      <c r="C59" t="s">
        <v>602</v>
      </c>
      <c r="D59" t="s">
        <v>603</v>
      </c>
      <c r="E59" t="s">
        <v>604</v>
      </c>
      <c r="F59" t="s">
        <v>605</v>
      </c>
      <c r="G59">
        <v>34.15</v>
      </c>
    </row>
    <row r="60" spans="1:7" ht="15.75">
      <c r="A60">
        <v>56</v>
      </c>
      <c r="B60">
        <v>2.2777000000000001E-3</v>
      </c>
      <c r="C60" t="s">
        <v>606</v>
      </c>
      <c r="D60" t="s">
        <v>607</v>
      </c>
      <c r="E60" t="s">
        <v>608</v>
      </c>
      <c r="F60" t="s">
        <v>609</v>
      </c>
      <c r="G60">
        <v>33.22</v>
      </c>
    </row>
    <row r="61" spans="1:7" ht="15.75">
      <c r="A61">
        <v>57</v>
      </c>
      <c r="B61">
        <v>2.4554400000000001E-3</v>
      </c>
      <c r="C61" t="s">
        <v>610</v>
      </c>
      <c r="D61" t="s">
        <v>611</v>
      </c>
      <c r="E61" t="s">
        <v>612</v>
      </c>
      <c r="F61" t="s">
        <v>613</v>
      </c>
      <c r="G61">
        <v>32.29</v>
      </c>
    </row>
    <row r="62" spans="1:7" ht="15.75">
      <c r="A62">
        <v>58</v>
      </c>
      <c r="B62">
        <v>2.6453599999999998E-3</v>
      </c>
      <c r="C62" t="s">
        <v>614</v>
      </c>
      <c r="D62" t="s">
        <v>615</v>
      </c>
      <c r="E62" t="s">
        <v>616</v>
      </c>
      <c r="F62" t="s">
        <v>617</v>
      </c>
      <c r="G62">
        <v>31.37</v>
      </c>
    </row>
    <row r="63" spans="1:7" ht="15.75">
      <c r="A63">
        <v>59</v>
      </c>
      <c r="B63">
        <v>2.8505399999999999E-3</v>
      </c>
      <c r="C63" t="s">
        <v>618</v>
      </c>
      <c r="D63" t="s">
        <v>619</v>
      </c>
      <c r="E63" t="s">
        <v>620</v>
      </c>
      <c r="F63" t="s">
        <v>621</v>
      </c>
      <c r="G63">
        <v>30.45</v>
      </c>
    </row>
    <row r="64" spans="1:7" ht="15.75">
      <c r="A64">
        <v>60</v>
      </c>
      <c r="B64">
        <v>3.07063E-3</v>
      </c>
      <c r="C64" t="s">
        <v>622</v>
      </c>
      <c r="D64" t="s">
        <v>623</v>
      </c>
      <c r="E64" t="s">
        <v>624</v>
      </c>
      <c r="F64" t="s">
        <v>625</v>
      </c>
      <c r="G64">
        <v>29.54</v>
      </c>
    </row>
    <row r="65" spans="1:7" ht="15.75">
      <c r="A65">
        <v>61</v>
      </c>
      <c r="B65">
        <v>3.3076300000000002E-3</v>
      </c>
      <c r="C65" t="s">
        <v>626</v>
      </c>
      <c r="D65" t="s">
        <v>627</v>
      </c>
      <c r="E65" t="s">
        <v>628</v>
      </c>
      <c r="F65" t="s">
        <v>629</v>
      </c>
      <c r="G65">
        <v>28.63</v>
      </c>
    </row>
    <row r="66" spans="1:7" ht="15.75">
      <c r="A66">
        <v>62</v>
      </c>
      <c r="B66">
        <v>3.5658899999999999E-3</v>
      </c>
      <c r="C66" t="s">
        <v>630</v>
      </c>
      <c r="D66" t="s">
        <v>631</v>
      </c>
      <c r="E66" t="s">
        <v>632</v>
      </c>
      <c r="F66" t="s">
        <v>633</v>
      </c>
      <c r="G66">
        <v>27.72</v>
      </c>
    </row>
    <row r="67" spans="1:7" ht="15.75">
      <c r="A67">
        <v>63</v>
      </c>
      <c r="B67">
        <v>3.85105E-3</v>
      </c>
      <c r="C67" t="s">
        <v>634</v>
      </c>
      <c r="D67" t="s">
        <v>635</v>
      </c>
      <c r="E67" t="s">
        <v>636</v>
      </c>
      <c r="F67" t="s">
        <v>637</v>
      </c>
      <c r="G67">
        <v>26.82</v>
      </c>
    </row>
    <row r="68" spans="1:7" ht="15.75">
      <c r="A68">
        <v>64</v>
      </c>
      <c r="B68">
        <v>4.1692500000000002E-3</v>
      </c>
      <c r="C68" t="s">
        <v>638</v>
      </c>
      <c r="D68" t="s">
        <v>639</v>
      </c>
      <c r="E68" t="s">
        <v>640</v>
      </c>
      <c r="F68" t="s">
        <v>641</v>
      </c>
      <c r="G68">
        <v>25.92</v>
      </c>
    </row>
    <row r="69" spans="1:7" ht="15.75">
      <c r="A69">
        <v>65</v>
      </c>
      <c r="B69">
        <v>4.49922E-3</v>
      </c>
      <c r="C69" t="s">
        <v>642</v>
      </c>
      <c r="D69" t="s">
        <v>643</v>
      </c>
      <c r="E69" t="s">
        <v>644</v>
      </c>
      <c r="F69" t="s">
        <v>645</v>
      </c>
      <c r="G69">
        <v>25.03</v>
      </c>
    </row>
    <row r="70" spans="1:7" ht="15.75">
      <c r="A70">
        <v>66</v>
      </c>
      <c r="B70">
        <v>4.83702E-3</v>
      </c>
      <c r="C70" t="s">
        <v>646</v>
      </c>
      <c r="D70" t="s">
        <v>647</v>
      </c>
      <c r="E70" t="s">
        <v>648</v>
      </c>
      <c r="F70" t="s">
        <v>649</v>
      </c>
      <c r="G70">
        <v>24.14</v>
      </c>
    </row>
    <row r="71" spans="1:7" ht="15.75">
      <c r="A71">
        <v>67</v>
      </c>
      <c r="B71">
        <v>5.1959900000000002E-3</v>
      </c>
      <c r="C71" t="s">
        <v>650</v>
      </c>
      <c r="D71" t="s">
        <v>651</v>
      </c>
      <c r="E71" t="s">
        <v>652</v>
      </c>
      <c r="F71" t="s">
        <v>653</v>
      </c>
      <c r="G71">
        <v>23.25</v>
      </c>
    </row>
    <row r="72" spans="1:7" ht="15.75">
      <c r="A72">
        <v>68</v>
      </c>
      <c r="B72">
        <v>5.6015099999999996E-3</v>
      </c>
      <c r="C72" t="s">
        <v>654</v>
      </c>
      <c r="D72" t="s">
        <v>655</v>
      </c>
      <c r="E72" t="s">
        <v>656</v>
      </c>
      <c r="F72" t="s">
        <v>657</v>
      </c>
      <c r="G72">
        <v>22.37</v>
      </c>
    </row>
    <row r="73" spans="1:7" ht="15.75">
      <c r="A73">
        <v>69</v>
      </c>
      <c r="B73">
        <v>6.08794E-3</v>
      </c>
      <c r="C73" t="s">
        <v>658</v>
      </c>
      <c r="D73" t="s">
        <v>659</v>
      </c>
      <c r="E73" t="s">
        <v>660</v>
      </c>
      <c r="F73" t="s">
        <v>661</v>
      </c>
      <c r="G73">
        <v>21.5</v>
      </c>
    </row>
    <row r="74" spans="1:7" ht="15.75">
      <c r="A74">
        <v>70</v>
      </c>
      <c r="B74">
        <v>6.68061E-3</v>
      </c>
      <c r="C74" t="s">
        <v>662</v>
      </c>
      <c r="D74" t="s">
        <v>663</v>
      </c>
      <c r="E74" t="s">
        <v>664</v>
      </c>
      <c r="F74" t="s">
        <v>665</v>
      </c>
      <c r="G74">
        <v>20.62</v>
      </c>
    </row>
    <row r="75" spans="1:7" ht="15.75">
      <c r="A75">
        <v>71</v>
      </c>
      <c r="B75">
        <v>7.4117200000000001E-3</v>
      </c>
      <c r="C75" t="s">
        <v>666</v>
      </c>
      <c r="D75" t="s">
        <v>667</v>
      </c>
      <c r="E75" t="s">
        <v>668</v>
      </c>
      <c r="F75" t="s">
        <v>669</v>
      </c>
      <c r="G75">
        <v>19.760000000000002</v>
      </c>
    </row>
    <row r="76" spans="1:7" ht="15.75">
      <c r="A76">
        <v>72</v>
      </c>
      <c r="B76">
        <v>8.3202799999999993E-3</v>
      </c>
      <c r="C76" t="s">
        <v>670</v>
      </c>
      <c r="D76" t="s">
        <v>671</v>
      </c>
      <c r="E76" t="s">
        <v>672</v>
      </c>
      <c r="F76" t="s">
        <v>673</v>
      </c>
      <c r="G76">
        <v>18.899999999999999</v>
      </c>
    </row>
    <row r="77" spans="1:7" ht="15.75">
      <c r="A77">
        <v>73</v>
      </c>
      <c r="B77">
        <v>9.4478600000000006E-3</v>
      </c>
      <c r="C77" t="s">
        <v>674</v>
      </c>
      <c r="D77" t="s">
        <v>675</v>
      </c>
      <c r="E77" t="s">
        <v>676</v>
      </c>
      <c r="F77" t="s">
        <v>677</v>
      </c>
      <c r="G77">
        <v>18.059999999999999</v>
      </c>
    </row>
    <row r="78" spans="1:7" ht="15.75">
      <c r="A78">
        <v>74</v>
      </c>
      <c r="B78">
        <v>1.083054E-2</v>
      </c>
      <c r="C78" t="s">
        <v>678</v>
      </c>
      <c r="D78" t="s">
        <v>679</v>
      </c>
      <c r="E78" t="s">
        <v>680</v>
      </c>
      <c r="F78" t="s">
        <v>681</v>
      </c>
      <c r="G78">
        <v>17.23</v>
      </c>
    </row>
    <row r="79" spans="1:7" ht="15.75">
      <c r="A79">
        <v>75</v>
      </c>
      <c r="B79">
        <v>1.2491550000000001E-2</v>
      </c>
      <c r="C79" t="s">
        <v>682</v>
      </c>
      <c r="D79" t="s">
        <v>683</v>
      </c>
      <c r="E79" t="s">
        <v>684</v>
      </c>
      <c r="F79" t="s">
        <v>685</v>
      </c>
      <c r="G79">
        <v>16.41</v>
      </c>
    </row>
    <row r="80" spans="1:7" ht="15.75">
      <c r="A80">
        <v>76</v>
      </c>
      <c r="B80">
        <v>1.444431E-2</v>
      </c>
      <c r="C80" t="s">
        <v>686</v>
      </c>
      <c r="D80" t="s">
        <v>687</v>
      </c>
      <c r="E80" t="s">
        <v>688</v>
      </c>
      <c r="F80" t="s">
        <v>689</v>
      </c>
      <c r="G80">
        <v>15.61</v>
      </c>
    </row>
    <row r="81" spans="1:7" ht="15.75">
      <c r="A81">
        <v>77</v>
      </c>
      <c r="B81">
        <v>1.6694589999999999E-2</v>
      </c>
      <c r="C81" t="s">
        <v>690</v>
      </c>
      <c r="D81" t="s">
        <v>691</v>
      </c>
      <c r="E81" t="s">
        <v>692</v>
      </c>
      <c r="F81" t="s">
        <v>693</v>
      </c>
      <c r="G81">
        <v>14.83</v>
      </c>
    </row>
    <row r="82" spans="1:7" ht="15.75">
      <c r="A82">
        <v>78</v>
      </c>
      <c r="B82">
        <v>1.9244689999999998E-2</v>
      </c>
      <c r="C82" t="s">
        <v>694</v>
      </c>
      <c r="D82" t="s">
        <v>695</v>
      </c>
      <c r="E82" t="s">
        <v>696</v>
      </c>
      <c r="F82" t="s">
        <v>697</v>
      </c>
      <c r="G82">
        <v>14.08</v>
      </c>
    </row>
    <row r="83" spans="1:7" ht="15.75">
      <c r="A83">
        <v>79</v>
      </c>
      <c r="B83">
        <v>2.2091360000000001E-2</v>
      </c>
      <c r="C83" t="s">
        <v>698</v>
      </c>
      <c r="D83" t="s">
        <v>699</v>
      </c>
      <c r="E83" t="s">
        <v>700</v>
      </c>
      <c r="F83" t="s">
        <v>701</v>
      </c>
      <c r="G83">
        <v>13.34</v>
      </c>
    </row>
    <row r="84" spans="1:7" ht="15.75">
      <c r="A84">
        <v>80</v>
      </c>
      <c r="B84">
        <v>2.5237249999999999E-2</v>
      </c>
      <c r="C84" t="s">
        <v>702</v>
      </c>
      <c r="D84" t="s">
        <v>703</v>
      </c>
      <c r="E84" t="s">
        <v>704</v>
      </c>
      <c r="F84" t="s">
        <v>705</v>
      </c>
      <c r="G84">
        <v>12.63</v>
      </c>
    </row>
    <row r="85" spans="1:7" ht="15.75">
      <c r="A85">
        <v>81</v>
      </c>
      <c r="B85">
        <v>2.8678479999999999E-2</v>
      </c>
      <c r="C85" t="s">
        <v>706</v>
      </c>
      <c r="D85" t="s">
        <v>707</v>
      </c>
      <c r="E85" t="s">
        <v>708</v>
      </c>
      <c r="F85" t="s">
        <v>709</v>
      </c>
      <c r="G85">
        <v>11.95</v>
      </c>
    </row>
    <row r="86" spans="1:7" ht="15.75">
      <c r="A86">
        <v>82</v>
      </c>
      <c r="B86">
        <v>3.2410889999999998E-2</v>
      </c>
      <c r="C86" t="s">
        <v>710</v>
      </c>
      <c r="D86" t="s">
        <v>711</v>
      </c>
      <c r="E86" t="s">
        <v>712</v>
      </c>
      <c r="F86" t="s">
        <v>713</v>
      </c>
      <c r="G86">
        <v>11.28</v>
      </c>
    </row>
    <row r="87" spans="1:7" ht="15.75">
      <c r="A87">
        <v>83</v>
      </c>
      <c r="B87">
        <v>3.6431119999999997E-2</v>
      </c>
      <c r="C87" t="s">
        <v>714</v>
      </c>
      <c r="D87" t="s">
        <v>715</v>
      </c>
      <c r="E87" t="s">
        <v>716</v>
      </c>
      <c r="F87" t="s">
        <v>717</v>
      </c>
      <c r="G87">
        <v>10.64</v>
      </c>
    </row>
    <row r="88" spans="1:7" ht="15.75">
      <c r="A88">
        <v>84</v>
      </c>
      <c r="B88">
        <v>4.0735559999999997E-2</v>
      </c>
      <c r="C88" t="s">
        <v>718</v>
      </c>
      <c r="D88" t="s">
        <v>719</v>
      </c>
      <c r="E88" t="s">
        <v>720</v>
      </c>
      <c r="F88" t="s">
        <v>721</v>
      </c>
      <c r="G88">
        <v>10.029999999999999</v>
      </c>
    </row>
    <row r="89" spans="1:7" ht="15.75">
      <c r="A89">
        <v>85</v>
      </c>
      <c r="B89">
        <v>4.5525870000000003E-2</v>
      </c>
      <c r="C89" t="s">
        <v>722</v>
      </c>
      <c r="D89" t="s">
        <v>723</v>
      </c>
      <c r="E89" t="s">
        <v>724</v>
      </c>
      <c r="F89" t="s">
        <v>725</v>
      </c>
      <c r="G89">
        <v>9.43</v>
      </c>
    </row>
    <row r="90" spans="1:7" ht="15.75">
      <c r="A90">
        <v>86</v>
      </c>
      <c r="B90">
        <v>5.0852700000000001E-2</v>
      </c>
      <c r="C90" t="s">
        <v>726</v>
      </c>
      <c r="D90" t="s">
        <v>727</v>
      </c>
      <c r="E90" t="s">
        <v>728</v>
      </c>
      <c r="F90" t="s">
        <v>729</v>
      </c>
      <c r="G90">
        <v>8.86</v>
      </c>
    </row>
    <row r="91" spans="1:7" ht="15.75">
      <c r="A91">
        <v>87</v>
      </c>
      <c r="B91">
        <v>5.6771160000000001E-2</v>
      </c>
      <c r="C91" t="s">
        <v>730</v>
      </c>
      <c r="D91" t="s">
        <v>731</v>
      </c>
      <c r="E91" t="s">
        <v>732</v>
      </c>
      <c r="F91" t="s">
        <v>733</v>
      </c>
      <c r="G91">
        <v>8.31</v>
      </c>
    </row>
    <row r="92" spans="1:7" ht="15.75">
      <c r="A92">
        <v>88</v>
      </c>
      <c r="B92">
        <v>6.3340999999999995E-2</v>
      </c>
      <c r="C92" t="s">
        <v>734</v>
      </c>
      <c r="D92" t="s">
        <v>735</v>
      </c>
      <c r="E92" t="s">
        <v>736</v>
      </c>
      <c r="F92" t="s">
        <v>737</v>
      </c>
      <c r="G92">
        <v>7.78</v>
      </c>
    </row>
    <row r="93" spans="1:7" ht="15.75">
      <c r="A93">
        <v>89</v>
      </c>
      <c r="B93">
        <v>7.0626770000000005E-2</v>
      </c>
      <c r="C93" t="s">
        <v>738</v>
      </c>
      <c r="D93" t="s">
        <v>739</v>
      </c>
      <c r="E93" t="s">
        <v>740</v>
      </c>
      <c r="F93" t="s">
        <v>741</v>
      </c>
      <c r="G93">
        <v>7.27</v>
      </c>
    </row>
    <row r="94" spans="1:7" ht="15.75">
      <c r="A94">
        <v>90</v>
      </c>
      <c r="B94">
        <v>7.8697959999999997E-2</v>
      </c>
      <c r="C94" t="s">
        <v>742</v>
      </c>
      <c r="D94" t="s">
        <v>743</v>
      </c>
      <c r="E94" t="s">
        <v>744</v>
      </c>
      <c r="F94" t="s">
        <v>745</v>
      </c>
      <c r="G94">
        <v>6.78</v>
      </c>
    </row>
    <row r="95" spans="1:7" ht="15.75">
      <c r="A95">
        <v>91</v>
      </c>
      <c r="B95">
        <v>8.7629059999999995E-2</v>
      </c>
      <c r="C95" t="s">
        <v>746</v>
      </c>
      <c r="D95" t="s">
        <v>747</v>
      </c>
      <c r="E95" t="s">
        <v>748</v>
      </c>
      <c r="F95" t="s">
        <v>749</v>
      </c>
      <c r="G95">
        <v>6.32</v>
      </c>
    </row>
    <row r="96" spans="1:7" ht="15.75">
      <c r="A96">
        <v>92</v>
      </c>
      <c r="B96">
        <v>9.7499500000000003E-2</v>
      </c>
      <c r="C96" t="s">
        <v>750</v>
      </c>
      <c r="D96" t="s">
        <v>751</v>
      </c>
      <c r="E96" t="s">
        <v>752</v>
      </c>
      <c r="F96" t="s">
        <v>753</v>
      </c>
      <c r="G96">
        <v>5.88</v>
      </c>
    </row>
    <row r="97" spans="1:7" ht="15.75">
      <c r="A97">
        <v>93</v>
      </c>
      <c r="B97">
        <v>0.10839355000000001</v>
      </c>
      <c r="C97" t="s">
        <v>754</v>
      </c>
      <c r="D97" t="s">
        <v>755</v>
      </c>
      <c r="E97" t="s">
        <v>756</v>
      </c>
      <c r="F97" t="s">
        <v>757</v>
      </c>
      <c r="G97">
        <v>5.46</v>
      </c>
    </row>
    <row r="98" spans="1:7" ht="15.75">
      <c r="A98">
        <v>94</v>
      </c>
      <c r="B98">
        <v>0.12040001</v>
      </c>
      <c r="C98" t="s">
        <v>758</v>
      </c>
      <c r="D98" t="s">
        <v>759</v>
      </c>
      <c r="E98" t="s">
        <v>760</v>
      </c>
      <c r="F98" t="s">
        <v>761</v>
      </c>
      <c r="G98">
        <v>5.0599999999999996</v>
      </c>
    </row>
    <row r="99" spans="1:7" ht="15.75">
      <c r="A99">
        <v>95</v>
      </c>
      <c r="B99">
        <v>0.13361184000000001</v>
      </c>
      <c r="C99" t="s">
        <v>762</v>
      </c>
      <c r="D99" t="s">
        <v>763</v>
      </c>
      <c r="E99" t="s">
        <v>764</v>
      </c>
      <c r="F99" t="s">
        <v>765</v>
      </c>
      <c r="G99">
        <v>4.6900000000000004</v>
      </c>
    </row>
    <row r="100" spans="1:7" ht="15.75">
      <c r="A100">
        <v>96</v>
      </c>
      <c r="B100">
        <v>0.14812549999999999</v>
      </c>
      <c r="C100" t="s">
        <v>766</v>
      </c>
      <c r="D100" t="s">
        <v>767</v>
      </c>
      <c r="E100" t="s">
        <v>768</v>
      </c>
      <c r="F100" t="s">
        <v>769</v>
      </c>
      <c r="G100">
        <v>4.33</v>
      </c>
    </row>
    <row r="101" spans="1:7" ht="15.75">
      <c r="A101">
        <v>97</v>
      </c>
      <c r="B101">
        <v>0.16404015</v>
      </c>
      <c r="C101" t="s">
        <v>770</v>
      </c>
      <c r="D101" t="s">
        <v>771</v>
      </c>
      <c r="E101" t="s">
        <v>772</v>
      </c>
      <c r="F101" t="s">
        <v>773</v>
      </c>
      <c r="G101">
        <v>4</v>
      </c>
    </row>
    <row r="102" spans="1:7" ht="15.75">
      <c r="A102">
        <v>98</v>
      </c>
      <c r="B102">
        <v>0.18145660999999999</v>
      </c>
      <c r="C102" t="s">
        <v>774</v>
      </c>
      <c r="D102" t="s">
        <v>775</v>
      </c>
      <c r="E102" t="s">
        <v>776</v>
      </c>
      <c r="F102" t="s">
        <v>777</v>
      </c>
      <c r="G102">
        <v>3.69</v>
      </c>
    </row>
    <row r="103" spans="1:7" ht="15.75">
      <c r="A103">
        <v>99</v>
      </c>
      <c r="B103">
        <v>0.20047598</v>
      </c>
      <c r="C103" t="s">
        <v>778</v>
      </c>
      <c r="D103" t="s">
        <v>779</v>
      </c>
      <c r="E103" t="s">
        <v>780</v>
      </c>
      <c r="F103" t="s">
        <v>781</v>
      </c>
      <c r="G103">
        <v>3.39</v>
      </c>
    </row>
    <row r="104" spans="1:7" ht="15.75">
      <c r="A104" t="s">
        <v>427</v>
      </c>
      <c r="B104">
        <v>1</v>
      </c>
      <c r="C104" t="s">
        <v>782</v>
      </c>
      <c r="D104" t="s">
        <v>782</v>
      </c>
      <c r="E104" t="s">
        <v>783</v>
      </c>
      <c r="F104" t="s">
        <v>783</v>
      </c>
      <c r="G104">
        <v>3.12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Bishai</dc:creator>
  <cp:keywords/>
  <dc:description/>
  <cp:lastModifiedBy>Zhenyuan Liu</cp:lastModifiedBy>
  <cp:revision/>
  <dcterms:created xsi:type="dcterms:W3CDTF">2024-01-15T02:40:54Z</dcterms:created>
  <dcterms:modified xsi:type="dcterms:W3CDTF">2024-03-08T02:29:46Z</dcterms:modified>
  <cp:category/>
  <cp:contentStatus/>
</cp:coreProperties>
</file>