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c\OneDrive - University College London\COMP0171 Bayesian Deep Learning\coursework-two\"/>
    </mc:Choice>
  </mc:AlternateContent>
  <xr:revisionPtr revIDLastSave="0" documentId="13_ncr:1_{425A020B-D12D-4D33-850C-D82C7587DDCF}" xr6:coauthVersionLast="47" xr6:coauthVersionMax="47" xr10:uidLastSave="{00000000-0000-0000-0000-000000000000}"/>
  <bookViews>
    <workbookView xWindow="-110" yWindow="-110" windowWidth="19420" windowHeight="10300" xr2:uid="{735C885E-D2A4-40D5-A563-4ED9510D86C8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AG28" i="1"/>
  <c r="AG27" i="1"/>
  <c r="AG26" i="1"/>
  <c r="AG25" i="1"/>
  <c r="AG24" i="1"/>
  <c r="AC28" i="1"/>
  <c r="Z28" i="1"/>
  <c r="AC27" i="1"/>
  <c r="AB27" i="1"/>
  <c r="AA27" i="1"/>
  <c r="Z27" i="1"/>
  <c r="AC26" i="1"/>
  <c r="AB26" i="1"/>
  <c r="AA26" i="1"/>
  <c r="Z26" i="1"/>
  <c r="AC25" i="1"/>
  <c r="AC24" i="1"/>
  <c r="Y28" i="1"/>
  <c r="X28" i="1"/>
  <c r="W28" i="1"/>
  <c r="AA28" i="1" s="1"/>
  <c r="Y27" i="1"/>
  <c r="D28" i="1" s="1"/>
  <c r="X27" i="1"/>
  <c r="W27" i="1"/>
  <c r="Y26" i="1"/>
  <c r="D27" i="1" s="1"/>
  <c r="X26" i="1"/>
  <c r="C27" i="1" s="1"/>
  <c r="W26" i="1"/>
  <c r="W25" i="1"/>
  <c r="W24" i="1"/>
  <c r="B25" i="1" s="1"/>
  <c r="W23" i="1"/>
  <c r="B24" i="1" s="1"/>
  <c r="W22" i="1"/>
  <c r="B23" i="1" s="1"/>
  <c r="AC23" i="1" s="1"/>
  <c r="B27" i="1"/>
  <c r="B26" i="1"/>
  <c r="T25" i="1"/>
  <c r="S25" i="1"/>
  <c r="T24" i="1"/>
  <c r="S24" i="1"/>
  <c r="T23" i="1"/>
  <c r="S23" i="1"/>
  <c r="Q25" i="1"/>
  <c r="P25" i="1"/>
  <c r="Q24" i="1"/>
  <c r="P24" i="1"/>
  <c r="Q23" i="1"/>
  <c r="P23" i="1"/>
  <c r="N25" i="1"/>
  <c r="M25" i="1"/>
  <c r="N24" i="1"/>
  <c r="M24" i="1"/>
  <c r="N23" i="1"/>
  <c r="M23" i="1"/>
  <c r="K25" i="1"/>
  <c r="AB25" i="1" s="1"/>
  <c r="J25" i="1"/>
  <c r="K24" i="1"/>
  <c r="J24" i="1"/>
  <c r="K23" i="1"/>
  <c r="J23" i="1"/>
  <c r="H26" i="1"/>
  <c r="G26" i="1"/>
  <c r="H25" i="1"/>
  <c r="G25" i="1"/>
  <c r="H24" i="1"/>
  <c r="G24" i="1"/>
  <c r="H23" i="1"/>
  <c r="G23" i="1"/>
  <c r="AG12" i="1"/>
  <c r="W11" i="1"/>
  <c r="W10" i="1"/>
  <c r="AC11" i="1" s="1"/>
  <c r="T11" i="1"/>
  <c r="S11" i="1"/>
  <c r="N11" i="1"/>
  <c r="M11" i="1"/>
  <c r="K11" i="1"/>
  <c r="J11" i="1"/>
  <c r="H11" i="1"/>
  <c r="G11" i="1"/>
  <c r="T10" i="1"/>
  <c r="S10" i="1"/>
  <c r="N10" i="1"/>
  <c r="M10" i="1"/>
  <c r="K10" i="1"/>
  <c r="J10" i="1"/>
  <c r="H10" i="1"/>
  <c r="G10" i="1"/>
  <c r="W13" i="1"/>
  <c r="W12" i="1"/>
  <c r="AG13" i="1" s="1"/>
  <c r="W9" i="1"/>
  <c r="AG10" i="1" s="1"/>
  <c r="T26" i="1"/>
  <c r="S26" i="1"/>
  <c r="T22" i="1"/>
  <c r="S22" i="1"/>
  <c r="Q26" i="1"/>
  <c r="P26" i="1"/>
  <c r="Q22" i="1"/>
  <c r="P22" i="1"/>
  <c r="N26" i="1"/>
  <c r="M26" i="1"/>
  <c r="N22" i="1"/>
  <c r="M22" i="1"/>
  <c r="K26" i="1"/>
  <c r="J26" i="1"/>
  <c r="K22" i="1"/>
  <c r="J22" i="1"/>
  <c r="H22" i="1"/>
  <c r="G22" i="1"/>
  <c r="T13" i="1"/>
  <c r="S13" i="1"/>
  <c r="N13" i="1"/>
  <c r="M13" i="1"/>
  <c r="K13" i="1"/>
  <c r="J13" i="1"/>
  <c r="H13" i="1"/>
  <c r="G13" i="1"/>
  <c r="T12" i="1"/>
  <c r="S12" i="1"/>
  <c r="N12" i="1"/>
  <c r="M12" i="1"/>
  <c r="K12" i="1"/>
  <c r="J12" i="1"/>
  <c r="H12" i="1"/>
  <c r="G12" i="1"/>
  <c r="T9" i="1"/>
  <c r="S9" i="1"/>
  <c r="N9" i="1"/>
  <c r="M9" i="1"/>
  <c r="K9" i="1"/>
  <c r="J9" i="1"/>
  <c r="H9" i="1"/>
  <c r="G9" i="1"/>
  <c r="T28" i="1"/>
  <c r="S28" i="1"/>
  <c r="T27" i="1"/>
  <c r="S27" i="1"/>
  <c r="Q28" i="1"/>
  <c r="P28" i="1"/>
  <c r="Q27" i="1"/>
  <c r="P27" i="1"/>
  <c r="N28" i="1"/>
  <c r="M28" i="1"/>
  <c r="N27" i="1"/>
  <c r="M27" i="1"/>
  <c r="K28" i="1"/>
  <c r="J28" i="1"/>
  <c r="K27" i="1"/>
  <c r="J27" i="1"/>
  <c r="H28" i="1"/>
  <c r="G28" i="1"/>
  <c r="H27" i="1"/>
  <c r="G27" i="1"/>
  <c r="T8" i="1"/>
  <c r="S8" i="1"/>
  <c r="N8" i="1"/>
  <c r="M8" i="1"/>
  <c r="K8" i="1"/>
  <c r="J8" i="1"/>
  <c r="H8" i="1"/>
  <c r="G8" i="1"/>
  <c r="T21" i="1"/>
  <c r="S21" i="1"/>
  <c r="Q21" i="1"/>
  <c r="P21" i="1"/>
  <c r="N21" i="1"/>
  <c r="M21" i="1"/>
  <c r="K21" i="1"/>
  <c r="J21" i="1"/>
  <c r="H21" i="1"/>
  <c r="G21" i="1"/>
  <c r="T7" i="1"/>
  <c r="S7" i="1"/>
  <c r="N7" i="1"/>
  <c r="M7" i="1"/>
  <c r="H7" i="1"/>
  <c r="G7" i="1"/>
  <c r="K7" i="1"/>
  <c r="J7" i="1"/>
  <c r="AC21" i="1"/>
  <c r="W21" i="1"/>
  <c r="B22" i="1" s="1"/>
  <c r="AG22" i="1" s="1"/>
  <c r="Z21" i="1"/>
  <c r="AC7" i="1"/>
  <c r="Z7" i="1"/>
  <c r="W7" i="1"/>
  <c r="B8" i="1" s="1"/>
  <c r="W8" i="1"/>
  <c r="B9" i="1" s="1"/>
  <c r="AG23" i="1" l="1"/>
  <c r="AG21" i="1"/>
  <c r="AG9" i="1"/>
  <c r="AG8" i="1"/>
  <c r="AC22" i="1"/>
  <c r="B11" i="1"/>
  <c r="B10" i="1"/>
  <c r="AB28" i="1"/>
  <c r="AB24" i="1"/>
  <c r="AB23" i="1"/>
  <c r="AB22" i="1"/>
  <c r="AG7" i="1"/>
  <c r="AG11" i="1"/>
  <c r="AB21" i="1"/>
  <c r="AC13" i="1"/>
  <c r="AB13" i="1"/>
  <c r="AC10" i="1"/>
  <c r="AC8" i="1"/>
  <c r="AC9" i="1"/>
  <c r="AC12" i="1"/>
  <c r="AB10" i="1"/>
  <c r="AB11" i="1"/>
  <c r="AB12" i="1"/>
  <c r="AB9" i="1"/>
  <c r="AB8" i="1"/>
  <c r="X21" i="1"/>
  <c r="C22" i="1" s="1"/>
  <c r="Y21" i="1"/>
  <c r="D22" i="1" s="1"/>
  <c r="Y22" i="1" s="1"/>
  <c r="D23" i="1" s="1"/>
  <c r="Y23" i="1" s="1"/>
  <c r="D24" i="1" s="1"/>
  <c r="Y24" i="1" s="1"/>
  <c r="D25" i="1" s="1"/>
  <c r="Y25" i="1" s="1"/>
  <c r="D26" i="1" s="1"/>
  <c r="Y7" i="1"/>
  <c r="X7" i="1"/>
  <c r="AB7" i="1"/>
  <c r="D8" i="1" l="1"/>
  <c r="Y8" i="1" s="1"/>
  <c r="D9" i="1" s="1"/>
  <c r="Y9" i="1" s="1"/>
  <c r="D10" i="1" s="1"/>
  <c r="C8" i="1"/>
  <c r="X8" i="1" s="1"/>
  <c r="Z22" i="1"/>
  <c r="X22" i="1"/>
  <c r="C23" i="1" s="1"/>
  <c r="AB31" i="1"/>
  <c r="AB16" i="1"/>
  <c r="Y10" i="1"/>
  <c r="AA7" i="1"/>
  <c r="AA21" i="1"/>
  <c r="Z8" i="1" l="1"/>
  <c r="C9" i="1"/>
  <c r="AA8" i="1"/>
  <c r="Y11" i="1"/>
  <c r="D11" i="1"/>
  <c r="Z23" i="1"/>
  <c r="X23" i="1"/>
  <c r="AA22" i="1"/>
  <c r="Z10" i="1"/>
  <c r="X10" i="1"/>
  <c r="C11" i="1" s="1"/>
  <c r="Z9" i="1" l="1"/>
  <c r="X9" i="1"/>
  <c r="Y12" i="1"/>
  <c r="D12" i="1"/>
  <c r="C24" i="1"/>
  <c r="AA23" i="1"/>
  <c r="AA10" i="1"/>
  <c r="C10" i="1" l="1"/>
  <c r="AA9" i="1"/>
  <c r="Y13" i="1"/>
  <c r="D13" i="1"/>
  <c r="Z24" i="1"/>
  <c r="X24" i="1"/>
  <c r="Z11" i="1"/>
  <c r="X11" i="1"/>
  <c r="C12" i="1" s="1"/>
  <c r="C25" i="1" l="1"/>
  <c r="AA24" i="1"/>
  <c r="AA11" i="1"/>
  <c r="Z25" i="1" l="1"/>
  <c r="X25" i="1"/>
  <c r="Z12" i="1"/>
  <c r="X12" i="1"/>
  <c r="C13" i="1" s="1"/>
  <c r="C26" i="1" l="1"/>
  <c r="AA25" i="1"/>
  <c r="AA12" i="1"/>
  <c r="X13" i="1" l="1"/>
  <c r="AA13" i="1" s="1"/>
  <c r="Z13" i="1"/>
</calcChain>
</file>

<file path=xl/sharedStrings.xml><?xml version="1.0" encoding="utf-8"?>
<sst xmlns="http://schemas.openxmlformats.org/spreadsheetml/2006/main" count="78" uniqueCount="36">
  <si>
    <t>input H</t>
  </si>
  <si>
    <t>input W</t>
  </si>
  <si>
    <t>stride</t>
  </si>
  <si>
    <t>kernel_size</t>
  </si>
  <si>
    <t>padding</t>
  </si>
  <si>
    <t>output H</t>
  </si>
  <si>
    <t>output W</t>
  </si>
  <si>
    <t>dilation</t>
  </si>
  <si>
    <t>stride_y</t>
  </si>
  <si>
    <t>stride_x</t>
  </si>
  <si>
    <t>kernel_x</t>
  </si>
  <si>
    <t>kernel_y</t>
  </si>
  <si>
    <t>padding_x</t>
  </si>
  <si>
    <t>padding_y</t>
  </si>
  <si>
    <t>dilation_x</t>
  </si>
  <si>
    <t>dilation_y</t>
  </si>
  <si>
    <t>in_channels</t>
  </si>
  <si>
    <t>CONV2D</t>
  </si>
  <si>
    <t>groups</t>
  </si>
  <si>
    <t>num_params</t>
  </si>
  <si>
    <t>output_padding</t>
  </si>
  <si>
    <t>output_padding_x</t>
  </si>
  <si>
    <t>output_padding_y</t>
  </si>
  <si>
    <t>valid</t>
  </si>
  <si>
    <t>out_channels</t>
  </si>
  <si>
    <t>CONVOLUTION LAYER SHAPE AND NUMBER OF PARAMETERS CALCULATOR</t>
  </si>
  <si>
    <t>out_total_size</t>
  </si>
  <si>
    <t>in_total_size</t>
  </si>
  <si>
    <t>(1,0)</t>
  </si>
  <si>
    <t>CONV2DTRANSPOSE</t>
  </si>
  <si>
    <t>command</t>
  </si>
  <si>
    <t>total_params</t>
  </si>
  <si>
    <t>batchnorm</t>
  </si>
  <si>
    <t>relu</t>
  </si>
  <si>
    <t>Yes</t>
  </si>
  <si>
    <t>(3,2)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</si>
</sst>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6" xfId="0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3" fontId="0" fillId="0" borderId="7" xfId="0" applyNumberFormat="1" applyBorder="1" applyAlignment="1">
      <alignment horizontal="right"/>
    </xf>
    <xf numFmtId="0" fontId="3" fillId="6" borderId="5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2D92-0E7A-44F0-80DA-9F931EEF7ED2}">
  <dimension ref="B2:AG31"/>
  <sheetViews>
    <sheetView showGridLines="0" tabSelected="1" zoomScale="65" zoomScaleNormal="85" workbookViewId="0"/>
  </sheetViews>
  <sheetFormatPr defaultRowHeight="14.5" outlineLevelCol="1" x14ac:dyDescent="0.35"/>
  <cols>
    <col min="1" max="1" width="4.1796875" customWidth="1"/>
    <col min="2" max="2" width="11" bestFit="1" customWidth="1"/>
    <col min="3" max="3" width="7.1796875" bestFit="1" customWidth="1"/>
    <col min="4" max="4" width="7.7265625" bestFit="1" customWidth="1"/>
    <col min="5" max="5" width="12.26953125" bestFit="1" customWidth="1"/>
    <col min="6" max="6" width="6" bestFit="1" customWidth="1"/>
    <col min="7" max="8" width="7.90625" hidden="1" customWidth="1" outlineLevel="1"/>
    <col min="9" max="9" width="10.6328125" bestFit="1" customWidth="1" collapsed="1"/>
    <col min="10" max="11" width="8.36328125" hidden="1" customWidth="1" outlineLevel="1"/>
    <col min="12" max="12" width="7.7265625" bestFit="1" customWidth="1" collapsed="1"/>
    <col min="13" max="14" width="9.6328125" hidden="1" customWidth="1" outlineLevel="1"/>
    <col min="15" max="15" width="14.54296875" bestFit="1" customWidth="1" collapsed="1"/>
    <col min="16" max="17" width="16.453125" hidden="1" customWidth="1" outlineLevel="1"/>
    <col min="18" max="18" width="7.453125" bestFit="1" customWidth="1" collapsed="1"/>
    <col min="19" max="20" width="9.36328125" hidden="1" customWidth="1" outlineLevel="1"/>
    <col min="21" max="21" width="6.7265625" bestFit="1" customWidth="1" collapsed="1"/>
    <col min="23" max="23" width="12.26953125" bestFit="1" customWidth="1"/>
    <col min="24" max="24" width="8.453125" bestFit="1" customWidth="1"/>
    <col min="25" max="25" width="9" bestFit="1" customWidth="1"/>
    <col min="26" max="26" width="12.6328125" bestFit="1" customWidth="1"/>
    <col min="27" max="27" width="13.1796875" bestFit="1" customWidth="1"/>
    <col min="28" max="28" width="11.90625" customWidth="1"/>
    <col min="31" max="31" width="10.1796875" bestFit="1" customWidth="1"/>
  </cols>
  <sheetData>
    <row r="2" spans="2:33" x14ac:dyDescent="0.35">
      <c r="B2" s="2" t="s">
        <v>25</v>
      </c>
    </row>
    <row r="3" spans="2:33" x14ac:dyDescent="0.35">
      <c r="AA3" s="1"/>
    </row>
    <row r="4" spans="2:33" x14ac:dyDescent="0.35">
      <c r="B4" s="28" t="s">
        <v>17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6" spans="2:33" x14ac:dyDescent="0.35">
      <c r="B6" s="3" t="s">
        <v>16</v>
      </c>
      <c r="C6" s="3" t="s">
        <v>0</v>
      </c>
      <c r="D6" s="3" t="s">
        <v>1</v>
      </c>
      <c r="E6" s="3" t="s">
        <v>24</v>
      </c>
      <c r="F6" s="3" t="s">
        <v>2</v>
      </c>
      <c r="G6" s="3" t="s">
        <v>9</v>
      </c>
      <c r="H6" s="3" t="s">
        <v>8</v>
      </c>
      <c r="I6" s="3" t="s">
        <v>3</v>
      </c>
      <c r="J6" s="3" t="s">
        <v>10</v>
      </c>
      <c r="K6" s="3" t="s">
        <v>11</v>
      </c>
      <c r="L6" s="3" t="s">
        <v>4</v>
      </c>
      <c r="M6" s="3" t="s">
        <v>12</v>
      </c>
      <c r="N6" s="3" t="s">
        <v>13</v>
      </c>
      <c r="O6" s="3"/>
      <c r="P6" s="3"/>
      <c r="Q6" s="3"/>
      <c r="R6" s="3" t="s">
        <v>7</v>
      </c>
      <c r="S6" s="3" t="s">
        <v>14</v>
      </c>
      <c r="T6" s="3" t="s">
        <v>15</v>
      </c>
      <c r="U6" s="3" t="s">
        <v>18</v>
      </c>
      <c r="W6" s="4" t="s">
        <v>24</v>
      </c>
      <c r="X6" s="4" t="s">
        <v>5</v>
      </c>
      <c r="Y6" s="4" t="s">
        <v>6</v>
      </c>
      <c r="Z6" s="5" t="s">
        <v>27</v>
      </c>
      <c r="AA6" s="5" t="s">
        <v>26</v>
      </c>
      <c r="AB6" s="14" t="s">
        <v>19</v>
      </c>
      <c r="AC6" s="13" t="s">
        <v>23</v>
      </c>
      <c r="AD6" s="1"/>
      <c r="AE6" s="15" t="s">
        <v>32</v>
      </c>
      <c r="AF6" s="15" t="s">
        <v>33</v>
      </c>
      <c r="AG6" s="15" t="s">
        <v>30</v>
      </c>
    </row>
    <row r="7" spans="2:33" x14ac:dyDescent="0.35">
      <c r="B7" s="20">
        <v>1</v>
      </c>
      <c r="C7" s="20">
        <v>28</v>
      </c>
      <c r="D7" s="20">
        <v>28</v>
      </c>
      <c r="E7" s="20">
        <v>2</v>
      </c>
      <c r="F7" s="20">
        <v>2</v>
      </c>
      <c r="G7" s="20">
        <f>IF(ISNUMBER(F7),F7,MID(F7, SEARCH("(", F7) + 1, SEARCH(",", F7) - SEARCH("(", F7) - 1))</f>
        <v>2</v>
      </c>
      <c r="H7" s="20">
        <f>IF(ISNUMBER(F7),F7,MID(F7, SEARCH(",", F7) + 1, SEARCH(")", F7) - SEARCH(",", F7) - 1))</f>
        <v>2</v>
      </c>
      <c r="I7" s="20" t="s">
        <v>35</v>
      </c>
      <c r="J7" s="20" t="str">
        <f>IF(ISNUMBER(I7),I7,MID(I7, SEARCH("(", I7) + 1, SEARCH(",", I7) - SEARCH("(", I7) - 1))</f>
        <v>3</v>
      </c>
      <c r="K7" s="20" t="str">
        <f>IF(ISNUMBER(I7),I7,MID(I7, SEARCH(",", I7) + 1, SEARCH(")", I7) - SEARCH(",", I7) - 1))</f>
        <v>2</v>
      </c>
      <c r="L7" s="20" t="s">
        <v>28</v>
      </c>
      <c r="M7" s="20" t="str">
        <f>IF(ISNUMBER(L7),L7,MID(L7, SEARCH("(", L7) + 1, SEARCH(",", L7) - SEARCH("(", L7) - 1))</f>
        <v>1</v>
      </c>
      <c r="N7" s="20" t="str">
        <f>IF(ISNUMBER(L7),L7,MID(L7, SEARCH(",", L7) + 1, SEARCH(")", L7) - SEARCH(",", L7) - 1))</f>
        <v>0</v>
      </c>
      <c r="O7" s="20"/>
      <c r="P7" s="20"/>
      <c r="Q7" s="20"/>
      <c r="R7" s="20">
        <v>1</v>
      </c>
      <c r="S7" s="20">
        <f>IF(ISNUMBER(R7),R7,MID(R7, SEARCH("(", R7) + 1, SEARCH(",", R7) - SEARCH("(", R7) - 1))</f>
        <v>1</v>
      </c>
      <c r="T7" s="20">
        <f>IF(ISNUMBER(R7),R7,MID(R7, SEARCH(",", R7) + 1, SEARCH(")", R7) - SEARCH(",", R7) - 1))</f>
        <v>1</v>
      </c>
      <c r="U7" s="20">
        <v>1</v>
      </c>
      <c r="W7" s="10">
        <f>IF(E7&lt;&gt;"",E7,"")</f>
        <v>2</v>
      </c>
      <c r="X7" s="10">
        <f>IF(E7&lt;&gt;"",_xlfn.FLOOR.MATH(1+((C7+(2*M7)-(S7*(J7-1))-1)/G7)),"")</f>
        <v>14</v>
      </c>
      <c r="Y7" s="10">
        <f>IF(E7&lt;&gt;"",_xlfn.FLOOR.MATH(1+((D7+(2*N7)-(T7*(K7-1))-1)/H7)),"")</f>
        <v>14</v>
      </c>
      <c r="Z7" s="10">
        <f>IF(E7&lt;&gt;"",B7*C7*D7,"")</f>
        <v>784</v>
      </c>
      <c r="AA7" s="10">
        <f>IF(E7&lt;&gt;"",W7*X7*Y7,"")</f>
        <v>392</v>
      </c>
      <c r="AB7" s="10">
        <f>IF(E7&lt;&gt;"",W7*(B7/U7)*J7*K7+W7,"")</f>
        <v>14</v>
      </c>
      <c r="AC7" s="10" t="b">
        <f>IF(E7&lt;&gt;"",AND(MOD(B7,U7)=0,MOD(E7,U7)=0),"")</f>
        <v>1</v>
      </c>
      <c r="AD7" s="1"/>
      <c r="AE7" s="10" t="s">
        <v>34</v>
      </c>
      <c r="AF7" s="10" t="s">
        <v>34</v>
      </c>
      <c r="AG7" s="7" t="str">
        <f>IF(E7&lt;&gt;"",_xlfn.CONCAT("nn.Conv2d(", B$6, " = ", B7, ", ",E$6, " = ", E7, ", ", F$6, " = ",F7, ", ", I$6," = ", I7, ", ",L$6," = ",L7,", ",R$6, " = ", R7, ", ", U$6, " = ", U7,")," ),"") &amp; IF(AF7="Yes",_xlfn.CONCAT(CHAR(10), "nn.ReLU(),"),"") &amp; IF(AE7="Yes",_xlfn.CONCAT(CHAR(10), "nn.BatchNorm2d(",W7,"),"),"")</f>
        <v>nn.Conv2d(in_channels = 1, out_channels = 2, stride = 2, kernel_size = (3,2), padding = (1,0), dilation = 1, groups = 1),
nn.ReLU(),
nn.BatchNorm2d(2),</v>
      </c>
    </row>
    <row r="8" spans="2:33" x14ac:dyDescent="0.35">
      <c r="B8" s="25">
        <f>W7</f>
        <v>2</v>
      </c>
      <c r="C8" s="21">
        <f t="shared" ref="C8:C13" si="0">X7</f>
        <v>14</v>
      </c>
      <c r="D8" s="21">
        <f t="shared" ref="D8:D13" si="1">Y7</f>
        <v>14</v>
      </c>
      <c r="E8" s="21">
        <v>4</v>
      </c>
      <c r="F8" s="21">
        <v>2</v>
      </c>
      <c r="G8" s="21">
        <f t="shared" ref="G8:G13" si="2">IF(ISNUMBER(F8),F8,MID(F8, SEARCH("(", F8) + 1, SEARCH(",", F8) - SEARCH("(", F8) - 1))</f>
        <v>2</v>
      </c>
      <c r="H8" s="21">
        <f t="shared" ref="H8" si="3">IF(ISNUMBER(F8),F8,MID(F8, SEARCH(",", F8) + 1, SEARCH(")", F8) - SEARCH(",", F8) - 1))</f>
        <v>2</v>
      </c>
      <c r="I8" s="21">
        <v>3</v>
      </c>
      <c r="J8" s="21">
        <f t="shared" ref="J8:J13" si="4">IF(ISNUMBER(I8),I8,MID(I8, SEARCH("(", I8) + 1, SEARCH(",", I8) - SEARCH("(", I8) - 1))</f>
        <v>3</v>
      </c>
      <c r="K8" s="21">
        <f t="shared" ref="K8" si="5">IF(ISNUMBER(I8),I8,MID(I8, SEARCH(",", I8) + 1, SEARCH(")", I8) - SEARCH(",", I8) - 1))</f>
        <v>3</v>
      </c>
      <c r="L8" s="21" t="s">
        <v>28</v>
      </c>
      <c r="M8" s="21" t="str">
        <f t="shared" ref="M8:M13" si="6">IF(ISNUMBER(L8),L8,MID(L8, SEARCH("(", L8) + 1, SEARCH(",", L8) - SEARCH("(", L8) - 1))</f>
        <v>1</v>
      </c>
      <c r="N8" s="21" t="str">
        <f t="shared" ref="N8" si="7">IF(ISNUMBER(L8),L8,MID(L8, SEARCH(",", L8) + 1, SEARCH(")", L8) - SEARCH(",", L8) - 1))</f>
        <v>0</v>
      </c>
      <c r="O8" s="21"/>
      <c r="P8" s="21"/>
      <c r="Q8" s="21"/>
      <c r="R8" s="21">
        <v>1</v>
      </c>
      <c r="S8" s="21">
        <f t="shared" ref="S8:S13" si="8">IF(ISNUMBER(R8),R8,MID(R8, SEARCH("(", R8) + 1, SEARCH(",", R8) - SEARCH("(", R8) - 1))</f>
        <v>1</v>
      </c>
      <c r="T8" s="21">
        <f t="shared" ref="T8" si="9">IF(ISNUMBER(R8),R8,MID(R8, SEARCH(",", R8) + 1, SEARCH(")", R8) - SEARCH(",", R8) - 1))</f>
        <v>1</v>
      </c>
      <c r="U8" s="21">
        <v>1</v>
      </c>
      <c r="W8" s="11">
        <f>IF(E8&lt;&gt;"",E8,"")</f>
        <v>4</v>
      </c>
      <c r="X8" s="11">
        <f>IF(E8&lt;&gt;"",_xlfn.FLOOR.MATH(1+((C8+(2*M8)-(S8*(J8-1))-1)/G8)),"")</f>
        <v>7</v>
      </c>
      <c r="Y8" s="11">
        <f>IF(E8&lt;&gt;"",_xlfn.FLOOR.MATH(1+((D8+(2*N8)-(T8*(K8-1))-1)/H8)),"")</f>
        <v>6</v>
      </c>
      <c r="Z8" s="11">
        <f>IF(E8&lt;&gt;"",B8*C8*D8,"")</f>
        <v>392</v>
      </c>
      <c r="AA8" s="11">
        <f>IF(E8&lt;&gt;"",W8*X8*Y8,"")</f>
        <v>168</v>
      </c>
      <c r="AB8" s="11">
        <f>IF(E8&lt;&gt;"",W8*(B8/U8)*J8*K8+W8,"")</f>
        <v>76</v>
      </c>
      <c r="AC8" s="11" t="b">
        <f>IF(E8&lt;&gt;"",AND(MOD(B8,U8)=0,MOD(E8,U8)=0),"")</f>
        <v>1</v>
      </c>
      <c r="AD8" s="1"/>
      <c r="AE8" s="11" t="s">
        <v>34</v>
      </c>
      <c r="AF8" s="11" t="s">
        <v>34</v>
      </c>
      <c r="AG8" s="8" t="str">
        <f t="shared" ref="AG8:AG13" si="10">IF(E8&lt;&gt;"",_xlfn.CONCAT("nn.Conv2d(", B$6, " = ", B8, ", ",E$6, " = ", E8, ", ", F$6, " = ",F8, ", ", I$6," = ", I8, ", ",L$6," = ",L8,", ",R$6, " = ", R8, ", ", U$6, " = ", U8,")," ),"") &amp; IF(AF8="Yes",_xlfn.CONCAT(CHAR(10), "nn.ReLU(),"),"") &amp; IF(AE8="Yes",_xlfn.CONCAT(CHAR(10), "nn.BatchNorm2d(",W8,"),"),"")</f>
        <v>nn.Conv2d(in_channels = 2, out_channels = 4, stride = 2, kernel_size = 3, padding = (1,0), dilation = 1, groups = 1),
nn.ReLU(),
nn.BatchNorm2d(4),</v>
      </c>
    </row>
    <row r="9" spans="2:33" x14ac:dyDescent="0.35">
      <c r="B9" s="22">
        <f t="shared" ref="B9:B13" si="11">W8</f>
        <v>4</v>
      </c>
      <c r="C9" s="22">
        <f t="shared" si="0"/>
        <v>7</v>
      </c>
      <c r="D9" s="22">
        <f t="shared" si="1"/>
        <v>6</v>
      </c>
      <c r="E9" s="22">
        <v>8</v>
      </c>
      <c r="F9" s="22">
        <v>1</v>
      </c>
      <c r="G9" s="22">
        <f t="shared" si="2"/>
        <v>1</v>
      </c>
      <c r="H9" s="22">
        <f t="shared" ref="H9:H13" si="12">IF(ISNUMBER(F9),F9,MID(F9, SEARCH(",", F9) + 1, SEARCH(")", F9) - SEARCH(",", F9) - 1))</f>
        <v>1</v>
      </c>
      <c r="I9" s="22">
        <v>3</v>
      </c>
      <c r="J9" s="22">
        <f t="shared" si="4"/>
        <v>3</v>
      </c>
      <c r="K9" s="22">
        <f t="shared" ref="K9:K13" si="13">IF(ISNUMBER(I9),I9,MID(I9, SEARCH(",", I9) + 1, SEARCH(")", I9) - SEARCH(",", I9) - 1))</f>
        <v>3</v>
      </c>
      <c r="L9" s="22">
        <v>1</v>
      </c>
      <c r="M9" s="22">
        <f t="shared" si="6"/>
        <v>1</v>
      </c>
      <c r="N9" s="22">
        <f t="shared" ref="N9:N13" si="14">IF(ISNUMBER(L9),L9,MID(L9, SEARCH(",", L9) + 1, SEARCH(")", L9) - SEARCH(",", L9) - 1))</f>
        <v>1</v>
      </c>
      <c r="O9" s="22"/>
      <c r="P9" s="22"/>
      <c r="Q9" s="22"/>
      <c r="R9" s="22">
        <v>2</v>
      </c>
      <c r="S9" s="22">
        <f t="shared" si="8"/>
        <v>2</v>
      </c>
      <c r="T9" s="22">
        <f t="shared" ref="T9:T13" si="15">IF(ISNUMBER(R9),R9,MID(R9, SEARCH(",", R9) + 1, SEARCH(")", R9) - SEARCH(",", R9) - 1))</f>
        <v>2</v>
      </c>
      <c r="U9" s="22">
        <v>1</v>
      </c>
      <c r="W9" s="17">
        <f t="shared" ref="W9:W13" si="16">IF(E9&lt;&gt;"",E9,"")</f>
        <v>8</v>
      </c>
      <c r="X9" s="17">
        <f t="shared" ref="X9:X13" si="17">IF(E9&lt;&gt;"",_xlfn.FLOOR.MATH(1+((C9+(2*M9)-(S9*(J9-1))-1)/G9)),"")</f>
        <v>5</v>
      </c>
      <c r="Y9" s="17">
        <f t="shared" ref="Y9:Y13" si="18">IF(E9&lt;&gt;"",_xlfn.FLOOR.MATH(1+((D9+(2*N9)-(T9*(K9-1))-1)/H9)),"")</f>
        <v>4</v>
      </c>
      <c r="Z9" s="17">
        <f t="shared" ref="Z9:Z13" si="19">IF(E9&lt;&gt;"",B9*C9*D9,"")</f>
        <v>168</v>
      </c>
      <c r="AA9" s="17">
        <f t="shared" ref="AA9:AA13" si="20">IF(E9&lt;&gt;"",W9*X9*Y9,"")</f>
        <v>160</v>
      </c>
      <c r="AB9" s="17">
        <f t="shared" ref="AB9:AB13" si="21">IF(E9&lt;&gt;"",W9*(B9/U9)*J9*K9+W9,"")</f>
        <v>296</v>
      </c>
      <c r="AC9" s="17" t="b">
        <f t="shared" ref="AC9:AC13" si="22">IF(E9&lt;&gt;"",AND(MOD(B9,U9)=0,MOD(E9,U9)=0),"")</f>
        <v>1</v>
      </c>
      <c r="AD9" s="1"/>
      <c r="AE9" s="17" t="s">
        <v>34</v>
      </c>
      <c r="AF9" s="17" t="s">
        <v>34</v>
      </c>
      <c r="AG9" s="16" t="str">
        <f t="shared" si="10"/>
        <v>nn.Conv2d(in_channels = 4, out_channels = 8, stride = 1, kernel_size = 3, padding = 1, dilation = 2, groups = 1),
nn.ReLU(),
nn.BatchNorm2d(8),</v>
      </c>
    </row>
    <row r="10" spans="2:33" x14ac:dyDescent="0.35">
      <c r="B10" s="22">
        <f t="shared" si="11"/>
        <v>8</v>
      </c>
      <c r="C10" s="22">
        <f t="shared" si="0"/>
        <v>5</v>
      </c>
      <c r="D10" s="22">
        <f t="shared" si="1"/>
        <v>4</v>
      </c>
      <c r="E10" s="22"/>
      <c r="F10" s="22"/>
      <c r="G10" s="22" t="e">
        <f t="shared" si="2"/>
        <v>#VALUE!</v>
      </c>
      <c r="H10" s="22" t="e">
        <f t="shared" ref="H10:H11" si="23">IF(ISNUMBER(F10),F10,MID(F10, SEARCH(",", F10) + 1, SEARCH(")", F10) - SEARCH(",", F10) - 1))</f>
        <v>#VALUE!</v>
      </c>
      <c r="I10" s="22"/>
      <c r="J10" s="22" t="e">
        <f t="shared" si="4"/>
        <v>#VALUE!</v>
      </c>
      <c r="K10" s="22" t="e">
        <f t="shared" ref="K10:K11" si="24">IF(ISNUMBER(I10),I10,MID(I10, SEARCH(",", I10) + 1, SEARCH(")", I10) - SEARCH(",", I10) - 1))</f>
        <v>#VALUE!</v>
      </c>
      <c r="L10" s="22"/>
      <c r="M10" s="22" t="e">
        <f t="shared" si="6"/>
        <v>#VALUE!</v>
      </c>
      <c r="N10" s="22" t="e">
        <f t="shared" ref="N10:N11" si="25">IF(ISNUMBER(L10),L10,MID(L10, SEARCH(",", L10) + 1, SEARCH(")", L10) - SEARCH(",", L10) - 1))</f>
        <v>#VALUE!</v>
      </c>
      <c r="O10" s="22"/>
      <c r="P10" s="22"/>
      <c r="Q10" s="22"/>
      <c r="R10" s="22"/>
      <c r="S10" s="22" t="e">
        <f t="shared" si="8"/>
        <v>#VALUE!</v>
      </c>
      <c r="T10" s="22" t="e">
        <f t="shared" ref="T10:T11" si="26">IF(ISNUMBER(R10),R10,MID(R10, SEARCH(",", R10) + 1, SEARCH(")", R10) - SEARCH(",", R10) - 1))</f>
        <v>#VALUE!</v>
      </c>
      <c r="U10" s="22"/>
      <c r="W10" s="17" t="str">
        <f t="shared" ref="W10:W11" si="27">IF(E10&lt;&gt;"",E10,"")</f>
        <v/>
      </c>
      <c r="X10" s="17" t="str">
        <f t="shared" ref="X10:X11" si="28">IF(E10&lt;&gt;"",_xlfn.FLOOR.MATH(1+((C10+(2*M10)-(S10*(J10-1))-1)/G10)),"")</f>
        <v/>
      </c>
      <c r="Y10" s="17" t="str">
        <f t="shared" ref="Y10:Y11" si="29">IF(E10&lt;&gt;"",_xlfn.FLOOR.MATH(1+((D10+(2*N10)-(T10*(K10-1))-1)/H10)),"")</f>
        <v/>
      </c>
      <c r="Z10" s="17" t="str">
        <f t="shared" ref="Z10:Z11" si="30">IF(E10&lt;&gt;"",B10*C10*D10,"")</f>
        <v/>
      </c>
      <c r="AA10" s="17" t="str">
        <f t="shared" ref="AA10:AA11" si="31">IF(E10&lt;&gt;"",W10*X10*Y10,"")</f>
        <v/>
      </c>
      <c r="AB10" s="17" t="str">
        <f t="shared" ref="AB10:AB11" si="32">IF(E10&lt;&gt;"",W10*(B10/U10)*J10*K10+W10,"")</f>
        <v/>
      </c>
      <c r="AC10" s="17" t="str">
        <f t="shared" ref="AC10:AC11" si="33">IF(E10&lt;&gt;"",AND(MOD(B10,U10)=0,MOD(E10,U10)=0),"")</f>
        <v/>
      </c>
      <c r="AD10" s="1"/>
      <c r="AE10" s="17"/>
      <c r="AF10" s="17"/>
      <c r="AG10" s="16" t="str">
        <f t="shared" si="10"/>
        <v/>
      </c>
    </row>
    <row r="11" spans="2:33" x14ac:dyDescent="0.35">
      <c r="B11" s="22" t="str">
        <f t="shared" si="11"/>
        <v/>
      </c>
      <c r="C11" s="22" t="str">
        <f t="shared" si="0"/>
        <v/>
      </c>
      <c r="D11" s="22" t="str">
        <f t="shared" si="1"/>
        <v/>
      </c>
      <c r="E11" s="22"/>
      <c r="F11" s="22"/>
      <c r="G11" s="22" t="e">
        <f t="shared" si="2"/>
        <v>#VALUE!</v>
      </c>
      <c r="H11" s="22" t="e">
        <f t="shared" si="23"/>
        <v>#VALUE!</v>
      </c>
      <c r="I11" s="22"/>
      <c r="J11" s="22" t="e">
        <f t="shared" si="4"/>
        <v>#VALUE!</v>
      </c>
      <c r="K11" s="22" t="e">
        <f t="shared" si="24"/>
        <v>#VALUE!</v>
      </c>
      <c r="L11" s="22"/>
      <c r="M11" s="22" t="e">
        <f t="shared" si="6"/>
        <v>#VALUE!</v>
      </c>
      <c r="N11" s="22" t="e">
        <f t="shared" si="25"/>
        <v>#VALUE!</v>
      </c>
      <c r="O11" s="22"/>
      <c r="P11" s="22"/>
      <c r="Q11" s="22"/>
      <c r="R11" s="22"/>
      <c r="S11" s="22" t="e">
        <f t="shared" si="8"/>
        <v>#VALUE!</v>
      </c>
      <c r="T11" s="22" t="e">
        <f t="shared" si="26"/>
        <v>#VALUE!</v>
      </c>
      <c r="U11" s="22"/>
      <c r="W11" s="17" t="str">
        <f t="shared" si="27"/>
        <v/>
      </c>
      <c r="X11" s="17" t="str">
        <f t="shared" si="28"/>
        <v/>
      </c>
      <c r="Y11" s="17" t="str">
        <f t="shared" si="29"/>
        <v/>
      </c>
      <c r="Z11" s="17" t="str">
        <f t="shared" si="30"/>
        <v/>
      </c>
      <c r="AA11" s="17" t="str">
        <f t="shared" si="31"/>
        <v/>
      </c>
      <c r="AB11" s="17" t="str">
        <f t="shared" si="32"/>
        <v/>
      </c>
      <c r="AC11" s="17" t="str">
        <f t="shared" si="33"/>
        <v/>
      </c>
      <c r="AD11" s="1"/>
      <c r="AE11" s="17"/>
      <c r="AF11" s="17"/>
      <c r="AG11" s="16" t="str">
        <f t="shared" si="10"/>
        <v/>
      </c>
    </row>
    <row r="12" spans="2:33" x14ac:dyDescent="0.35">
      <c r="B12" s="22" t="str">
        <f t="shared" si="11"/>
        <v/>
      </c>
      <c r="C12" s="22" t="str">
        <f t="shared" si="0"/>
        <v/>
      </c>
      <c r="D12" s="22" t="str">
        <f t="shared" si="1"/>
        <v/>
      </c>
      <c r="E12" s="22"/>
      <c r="F12" s="22"/>
      <c r="G12" s="22" t="e">
        <f t="shared" si="2"/>
        <v>#VALUE!</v>
      </c>
      <c r="H12" s="22" t="e">
        <f t="shared" si="12"/>
        <v>#VALUE!</v>
      </c>
      <c r="I12" s="22"/>
      <c r="J12" s="22" t="e">
        <f t="shared" si="4"/>
        <v>#VALUE!</v>
      </c>
      <c r="K12" s="22" t="e">
        <f t="shared" si="13"/>
        <v>#VALUE!</v>
      </c>
      <c r="L12" s="22"/>
      <c r="M12" s="22" t="e">
        <f t="shared" si="6"/>
        <v>#VALUE!</v>
      </c>
      <c r="N12" s="22" t="e">
        <f t="shared" si="14"/>
        <v>#VALUE!</v>
      </c>
      <c r="O12" s="22"/>
      <c r="P12" s="22"/>
      <c r="Q12" s="22"/>
      <c r="R12" s="22"/>
      <c r="S12" s="22" t="e">
        <f t="shared" si="8"/>
        <v>#VALUE!</v>
      </c>
      <c r="T12" s="22" t="e">
        <f t="shared" si="15"/>
        <v>#VALUE!</v>
      </c>
      <c r="U12" s="22"/>
      <c r="W12" s="17" t="str">
        <f t="shared" si="16"/>
        <v/>
      </c>
      <c r="X12" s="17" t="str">
        <f t="shared" si="17"/>
        <v/>
      </c>
      <c r="Y12" s="17" t="str">
        <f t="shared" si="18"/>
        <v/>
      </c>
      <c r="Z12" s="17" t="str">
        <f t="shared" si="19"/>
        <v/>
      </c>
      <c r="AA12" s="17" t="str">
        <f t="shared" si="20"/>
        <v/>
      </c>
      <c r="AB12" s="17" t="str">
        <f t="shared" si="21"/>
        <v/>
      </c>
      <c r="AC12" s="17" t="str">
        <f t="shared" si="22"/>
        <v/>
      </c>
      <c r="AD12" s="1"/>
      <c r="AE12" s="17"/>
      <c r="AF12" s="17"/>
      <c r="AG12" s="16" t="str">
        <f t="shared" si="10"/>
        <v/>
      </c>
    </row>
    <row r="13" spans="2:33" x14ac:dyDescent="0.35">
      <c r="B13" s="23" t="str">
        <f t="shared" si="11"/>
        <v/>
      </c>
      <c r="C13" s="23" t="str">
        <f t="shared" si="0"/>
        <v/>
      </c>
      <c r="D13" s="23" t="str">
        <f t="shared" si="1"/>
        <v/>
      </c>
      <c r="E13" s="23"/>
      <c r="F13" s="23"/>
      <c r="G13" s="23" t="e">
        <f t="shared" si="2"/>
        <v>#VALUE!</v>
      </c>
      <c r="H13" s="23" t="e">
        <f t="shared" si="12"/>
        <v>#VALUE!</v>
      </c>
      <c r="I13" s="23"/>
      <c r="J13" s="23" t="e">
        <f t="shared" si="4"/>
        <v>#VALUE!</v>
      </c>
      <c r="K13" s="23" t="e">
        <f t="shared" si="13"/>
        <v>#VALUE!</v>
      </c>
      <c r="L13" s="23"/>
      <c r="M13" s="23" t="e">
        <f t="shared" si="6"/>
        <v>#VALUE!</v>
      </c>
      <c r="N13" s="23" t="e">
        <f t="shared" si="14"/>
        <v>#VALUE!</v>
      </c>
      <c r="O13" s="23"/>
      <c r="P13" s="23"/>
      <c r="Q13" s="23"/>
      <c r="R13" s="23"/>
      <c r="S13" s="23" t="e">
        <f t="shared" si="8"/>
        <v>#VALUE!</v>
      </c>
      <c r="T13" s="23" t="e">
        <f t="shared" si="15"/>
        <v>#VALUE!</v>
      </c>
      <c r="U13" s="23"/>
      <c r="W13" s="12" t="str">
        <f t="shared" si="16"/>
        <v/>
      </c>
      <c r="X13" s="12" t="str">
        <f t="shared" si="17"/>
        <v/>
      </c>
      <c r="Y13" s="12" t="str">
        <f t="shared" si="18"/>
        <v/>
      </c>
      <c r="Z13" s="12" t="str">
        <f t="shared" si="19"/>
        <v/>
      </c>
      <c r="AA13" s="12" t="str">
        <f t="shared" si="20"/>
        <v/>
      </c>
      <c r="AB13" s="12" t="str">
        <f t="shared" si="21"/>
        <v/>
      </c>
      <c r="AC13" s="12" t="str">
        <f t="shared" si="22"/>
        <v/>
      </c>
      <c r="AD13" s="1"/>
      <c r="AE13" s="12"/>
      <c r="AF13" s="12"/>
      <c r="AG13" s="9" t="str">
        <f t="shared" si="10"/>
        <v/>
      </c>
    </row>
    <row r="14" spans="2:33" x14ac:dyDescent="0.3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3" x14ac:dyDescent="0.3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W15" s="1"/>
      <c r="X15" s="1"/>
      <c r="Y15" s="1"/>
      <c r="Z15" s="1"/>
      <c r="AA15" s="1"/>
      <c r="AB15" s="14" t="s">
        <v>31</v>
      </c>
      <c r="AC15" s="1"/>
      <c r="AD15" s="1"/>
      <c r="AE15" s="1"/>
      <c r="AF15" s="1"/>
    </row>
    <row r="16" spans="2:33" x14ac:dyDescent="0.3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W16" s="1"/>
      <c r="X16" s="1"/>
      <c r="Y16" s="1"/>
      <c r="Z16" s="1"/>
      <c r="AA16" s="1"/>
      <c r="AB16" s="6">
        <f>SUM(AB7:AB13)</f>
        <v>386</v>
      </c>
      <c r="AC16" s="1"/>
      <c r="AD16" s="1"/>
      <c r="AE16" s="1"/>
      <c r="AF16" s="1"/>
    </row>
    <row r="18" spans="2:33" x14ac:dyDescent="0.35">
      <c r="B18" s="28" t="s">
        <v>29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2:33" x14ac:dyDescent="0.35">
      <c r="X19" s="1"/>
      <c r="Y19" s="1"/>
    </row>
    <row r="20" spans="2:33" x14ac:dyDescent="0.35">
      <c r="B20" s="3" t="s">
        <v>16</v>
      </c>
      <c r="C20" s="3" t="s">
        <v>0</v>
      </c>
      <c r="D20" s="3" t="s">
        <v>1</v>
      </c>
      <c r="E20" s="3" t="s">
        <v>24</v>
      </c>
      <c r="F20" s="3" t="s">
        <v>2</v>
      </c>
      <c r="G20" s="3" t="s">
        <v>9</v>
      </c>
      <c r="H20" s="3" t="s">
        <v>8</v>
      </c>
      <c r="I20" s="3" t="s">
        <v>3</v>
      </c>
      <c r="J20" s="3" t="s">
        <v>10</v>
      </c>
      <c r="K20" s="3" t="s">
        <v>11</v>
      </c>
      <c r="L20" s="3" t="s">
        <v>4</v>
      </c>
      <c r="M20" s="3" t="s">
        <v>12</v>
      </c>
      <c r="N20" s="3" t="s">
        <v>13</v>
      </c>
      <c r="O20" s="3" t="s">
        <v>20</v>
      </c>
      <c r="P20" s="3" t="s">
        <v>21</v>
      </c>
      <c r="Q20" s="3" t="s">
        <v>22</v>
      </c>
      <c r="R20" s="3" t="s">
        <v>7</v>
      </c>
      <c r="S20" s="3" t="s">
        <v>14</v>
      </c>
      <c r="T20" s="3" t="s">
        <v>15</v>
      </c>
      <c r="U20" s="3" t="s">
        <v>18</v>
      </c>
      <c r="W20" s="4" t="s">
        <v>24</v>
      </c>
      <c r="X20" s="4" t="s">
        <v>5</v>
      </c>
      <c r="Y20" s="4" t="s">
        <v>6</v>
      </c>
      <c r="Z20" s="5" t="s">
        <v>27</v>
      </c>
      <c r="AA20" s="5" t="s">
        <v>26</v>
      </c>
      <c r="AB20" s="14" t="s">
        <v>19</v>
      </c>
      <c r="AC20" s="13" t="s">
        <v>23</v>
      </c>
      <c r="AE20" s="15" t="s">
        <v>32</v>
      </c>
      <c r="AF20" s="15" t="s">
        <v>33</v>
      </c>
      <c r="AG20" s="15" t="s">
        <v>30</v>
      </c>
    </row>
    <row r="21" spans="2:33" x14ac:dyDescent="0.35">
      <c r="B21" s="20">
        <v>8</v>
      </c>
      <c r="C21" s="20">
        <v>5</v>
      </c>
      <c r="D21" s="20">
        <v>4</v>
      </c>
      <c r="E21" s="20">
        <v>4</v>
      </c>
      <c r="F21" s="20">
        <v>1</v>
      </c>
      <c r="G21" s="20">
        <f>IF(ISNUMBER(F21),F21,MID(F21, SEARCH("(", F21) + 1, SEARCH(",", F21) - SEARCH("(", F21) - 1))</f>
        <v>1</v>
      </c>
      <c r="H21" s="20">
        <f>IF(ISNUMBER(F21),F21,MID(F21, SEARCH(",", F21) + 1, SEARCH(")", F21) - SEARCH(",", F21) - 1))</f>
        <v>1</v>
      </c>
      <c r="I21" s="20">
        <v>3</v>
      </c>
      <c r="J21" s="20">
        <f>IF(ISNUMBER(I21),I21,MID(I21, SEARCH("(", I21) + 1, SEARCH(",", I21) - SEARCH("(", I21) - 1))</f>
        <v>3</v>
      </c>
      <c r="K21" s="20">
        <f>IF(ISNUMBER(I21),I21,MID(I21, SEARCH(",", I21) + 1, SEARCH(")", I21) - SEARCH(",", I21) - 1))</f>
        <v>3</v>
      </c>
      <c r="L21" s="20">
        <v>0</v>
      </c>
      <c r="M21" s="20">
        <f>IF(ISNUMBER(L21),L21,MID(L21, SEARCH("(", L21) + 1, SEARCH(",", L21) - SEARCH("(", L21) - 1))</f>
        <v>0</v>
      </c>
      <c r="N21" s="20">
        <f>IF(ISNUMBER(L21),L21,MID(L21, SEARCH(",", L21) + 1, SEARCH(")", L21) - SEARCH(",", L21) - 1))</f>
        <v>0</v>
      </c>
      <c r="O21" s="20">
        <v>0</v>
      </c>
      <c r="P21" s="20">
        <f>IF(ISNUMBER(O21),O21,MID(O21, SEARCH("(", O21) + 1, SEARCH(",", O21) - SEARCH("(", O21) - 1))</f>
        <v>0</v>
      </c>
      <c r="Q21" s="20">
        <f>IF(ISNUMBER(O21),O21,MID(O21, SEARCH(",", O21) + 1, SEARCH(")", O21) - SEARCH(",", O21) - 1))</f>
        <v>0</v>
      </c>
      <c r="R21" s="20">
        <v>1</v>
      </c>
      <c r="S21" s="20">
        <f>IF(ISNUMBER(R21),R21,MID(R21, SEARCH("(", R21) + 1, SEARCH(",", R21) - SEARCH("(", R21) - 1))</f>
        <v>1</v>
      </c>
      <c r="T21" s="20">
        <f>IF(ISNUMBER(R21),R21,MID(R21, SEARCH(",", R21) + 1, SEARCH(")", R21) - SEARCH(",", R21) - 1))</f>
        <v>1</v>
      </c>
      <c r="U21" s="20">
        <v>1</v>
      </c>
      <c r="W21" s="10">
        <f>IF(E21&lt;&gt;"",E21,"")</f>
        <v>4</v>
      </c>
      <c r="X21" s="10">
        <f>IF(E21&lt;&gt;"",G21*(C21-1)-(2*M21)+S21*(J21-1)+P21+1,"")</f>
        <v>7</v>
      </c>
      <c r="Y21" s="10">
        <f>IF(E21&lt;&gt;"",H21*(D21-1)-(2*N21)+T21*(K21-1)+Q21+1,"")</f>
        <v>6</v>
      </c>
      <c r="Z21" s="10">
        <f>IF(E21&lt;&gt;"",B21*C21*D21,"")</f>
        <v>160</v>
      </c>
      <c r="AA21" s="10">
        <f>IF(E21&lt;&gt;"",W21*X21*Y21,"")</f>
        <v>168</v>
      </c>
      <c r="AB21" s="10">
        <f>IF(E21&lt;&gt;"",(B21*(E21/U21)*J21*K21)+W21,"")</f>
        <v>292</v>
      </c>
      <c r="AC21" s="10" t="b">
        <f>IF(E21&lt;&gt;"",AND(MOD(B21,U21)=0,MOD(E21,U21)=0),"")</f>
        <v>1</v>
      </c>
      <c r="AE21" s="10" t="s">
        <v>34</v>
      </c>
      <c r="AF21" s="10" t="s">
        <v>34</v>
      </c>
      <c r="AG21" s="7" t="str">
        <f>IF(E21&lt;&gt;"",_xlfn.CONCAT("nn.ConvTranspose2d(",B$20," = ",B21,", ",E$20," = ",E21,", ",F$20," = ",F21,", ",I$20," = ",I21,", ",L$20," = ",L21,", ",O$20," = ",O21,", ",R$20," = ",R21,", ",U$20," = ",U21,"),"),"") &amp; IF(AF21="Yes",_xlfn.CONCAT(CHAR(10), "nn.ReLU(),"),"") &amp; IF(AE21="Yes",_xlfn.CONCAT(CHAR(10), "nn.BatchNorm2d(",W21,"),"),"")</f>
        <v>nn.ConvTranspose2d(in_channels = 8, out_channels = 4, stride = 1, kernel_size = 3, padding = 0, output_padding = 0, dilation = 1, groups = 1),
nn.ReLU(),
nn.BatchNorm2d(4),</v>
      </c>
    </row>
    <row r="22" spans="2:33" x14ac:dyDescent="0.35">
      <c r="B22" s="27">
        <f>W21</f>
        <v>4</v>
      </c>
      <c r="C22" s="24">
        <f t="shared" ref="C22:D22" si="34">X21</f>
        <v>7</v>
      </c>
      <c r="D22" s="24">
        <f t="shared" si="34"/>
        <v>6</v>
      </c>
      <c r="E22" s="24">
        <v>2</v>
      </c>
      <c r="F22" s="24">
        <v>2</v>
      </c>
      <c r="G22" s="24">
        <f t="shared" ref="G22:G28" si="35">IF(ISNUMBER(F22),F22,MID(F22, SEARCH("(", F22) + 1, SEARCH(",", F22) - SEARCH("(", F22) - 1))</f>
        <v>2</v>
      </c>
      <c r="H22" s="24">
        <f t="shared" ref="H22:H28" si="36">IF(ISNUMBER(F22),F22,MID(F22, SEARCH(",", F22) + 1, SEARCH(")", F22) - SEARCH(",", F22) - 1))</f>
        <v>2</v>
      </c>
      <c r="I22" s="24">
        <v>3</v>
      </c>
      <c r="J22" s="24">
        <f t="shared" ref="J22:J26" si="37">IF(ISNUMBER(I22),I22,MID(I22, SEARCH("(", I22) + 1, SEARCH(",", I22) - SEARCH("(", I22) - 1))</f>
        <v>3</v>
      </c>
      <c r="K22" s="24">
        <f t="shared" ref="K22:K26" si="38">IF(ISNUMBER(I22),I22,MID(I22, SEARCH(",", I22) + 1, SEARCH(")", I22) - SEARCH(",", I22) - 1))</f>
        <v>3</v>
      </c>
      <c r="L22" s="24" t="s">
        <v>28</v>
      </c>
      <c r="M22" s="24" t="str">
        <f t="shared" ref="M22:M26" si="39">IF(ISNUMBER(L22),L22,MID(L22, SEARCH("(", L22) + 1, SEARCH(",", L22) - SEARCH("(", L22) - 1))</f>
        <v>1</v>
      </c>
      <c r="N22" s="24" t="str">
        <f t="shared" ref="N22:N26" si="40">IF(ISNUMBER(L22),L22,MID(L22, SEARCH(",", L22) + 1, SEARCH(")", L22) - SEARCH(",", L22) - 1))</f>
        <v>0</v>
      </c>
      <c r="O22" s="24">
        <v>1</v>
      </c>
      <c r="P22" s="24">
        <f t="shared" ref="P22:P26" si="41">IF(ISNUMBER(O22),O22,MID(O22, SEARCH("(", O22) + 1, SEARCH(",", O22) - SEARCH("(", O22) - 1))</f>
        <v>1</v>
      </c>
      <c r="Q22" s="24">
        <f t="shared" ref="Q22:Q26" si="42">IF(ISNUMBER(O22),O22,MID(O22, SEARCH(",", O22) + 1, SEARCH(")", O22) - SEARCH(",", O22) - 1))</f>
        <v>1</v>
      </c>
      <c r="R22" s="24">
        <v>1</v>
      </c>
      <c r="S22" s="24">
        <f t="shared" ref="S22:S26" si="43">IF(ISNUMBER(R22),R22,MID(R22, SEARCH("(", R22) + 1, SEARCH(",", R22) - SEARCH("(", R22) - 1))</f>
        <v>1</v>
      </c>
      <c r="T22" s="24">
        <f t="shared" ref="T22:T26" si="44">IF(ISNUMBER(R22),R22,MID(R22, SEARCH(",", R22) + 1, SEARCH(")", R22) - SEARCH(",", R22) - 1))</f>
        <v>1</v>
      </c>
      <c r="U22" s="24">
        <v>1</v>
      </c>
      <c r="W22" s="19">
        <f t="shared" ref="W22:W28" si="45">IF(E22&lt;&gt;"",E22,"")</f>
        <v>2</v>
      </c>
      <c r="X22" s="19">
        <f t="shared" ref="X22:X28" si="46">IF(E22&lt;&gt;"",G22*(C22-1)-(2*M22)+S22*(J22-1)+P22+1,"")</f>
        <v>14</v>
      </c>
      <c r="Y22" s="19">
        <f t="shared" ref="Y22:Y28" si="47">IF(E22&lt;&gt;"",H22*(D22-1)-(2*N22)+T22*(K22-1)+Q22+1,"")</f>
        <v>14</v>
      </c>
      <c r="Z22" s="19">
        <f t="shared" ref="Z22:Z28" si="48">IF(E22&lt;&gt;"",B22*C22*D22,"")</f>
        <v>168</v>
      </c>
      <c r="AA22" s="19">
        <f t="shared" ref="AA22:AA28" si="49">IF(E22&lt;&gt;"",W22*X22*Y22,"")</f>
        <v>392</v>
      </c>
      <c r="AB22" s="19">
        <f t="shared" ref="AB22:AB28" si="50">IF(E22&lt;&gt;"",(B22*(E22/U22)*J22*K22)+W22,"")</f>
        <v>74</v>
      </c>
      <c r="AC22" s="19" t="b">
        <f t="shared" ref="AC22:AC28" si="51">IF(E22&lt;&gt;"",AND(MOD(B22,U22)=0,MOD(E22,U22)=0),"")</f>
        <v>1</v>
      </c>
      <c r="AE22" s="19" t="s">
        <v>34</v>
      </c>
      <c r="AF22" s="19" t="s">
        <v>34</v>
      </c>
      <c r="AG22" s="18" t="str">
        <f t="shared" ref="AG22:AG28" si="52">IF(E22&lt;&gt;"",_xlfn.CONCAT("nn.ConvTranspose2d(",B$20," = ",B22,", ",E$20," = ",E22,", ",F$20," = ",F22,", ",I$20," = ",I22,", ",L$20," = ",L22,", ",O$20," = ",O22,", ",R$20," = ",R22,", ",U$20," = ",U22,"),"),"") &amp; IF(AF22="Yes",_xlfn.CONCAT(CHAR(10), "nn.ReLU(),"),"") &amp; IF(AE22="Yes",_xlfn.CONCAT(CHAR(10), "nn.BatchNorm2d(",W22,"),"),"")</f>
        <v>nn.ConvTranspose2d(in_channels = 4, out_channels = 2, stride = 2, kernel_size = 3, padding = (1,0), output_padding = 1, dilation = 1, groups = 1),
nn.ReLU(),
nn.BatchNorm2d(2),</v>
      </c>
    </row>
    <row r="23" spans="2:33" x14ac:dyDescent="0.35">
      <c r="B23" s="27">
        <f t="shared" ref="B23:B27" si="53">W22</f>
        <v>2</v>
      </c>
      <c r="C23" s="24">
        <f t="shared" ref="C23:C27" si="54">X22</f>
        <v>14</v>
      </c>
      <c r="D23" s="24">
        <f t="shared" ref="D23:D28" si="55">Y22</f>
        <v>14</v>
      </c>
      <c r="E23" s="24">
        <v>1</v>
      </c>
      <c r="F23" s="24">
        <v>2</v>
      </c>
      <c r="G23" s="24">
        <f t="shared" si="35"/>
        <v>2</v>
      </c>
      <c r="H23" s="24">
        <f t="shared" ref="H23:H26" si="56">IF(ISNUMBER(F23),F23,MID(F23, SEARCH(",", F23) + 1, SEARCH(")", F23) - SEARCH(",", F23) - 1))</f>
        <v>2</v>
      </c>
      <c r="I23" s="24">
        <v>3</v>
      </c>
      <c r="J23" s="24">
        <f t="shared" si="37"/>
        <v>3</v>
      </c>
      <c r="K23" s="24">
        <f t="shared" si="38"/>
        <v>3</v>
      </c>
      <c r="L23" s="24">
        <v>1</v>
      </c>
      <c r="M23" s="24">
        <f t="shared" si="39"/>
        <v>1</v>
      </c>
      <c r="N23" s="24">
        <f t="shared" si="40"/>
        <v>1</v>
      </c>
      <c r="O23" s="24">
        <v>1</v>
      </c>
      <c r="P23" s="24">
        <f t="shared" si="41"/>
        <v>1</v>
      </c>
      <c r="Q23" s="24">
        <f t="shared" si="42"/>
        <v>1</v>
      </c>
      <c r="R23" s="24">
        <v>1</v>
      </c>
      <c r="S23" s="24">
        <f t="shared" si="43"/>
        <v>1</v>
      </c>
      <c r="T23" s="24">
        <f t="shared" si="44"/>
        <v>1</v>
      </c>
      <c r="U23" s="24">
        <v>1</v>
      </c>
      <c r="W23" s="19">
        <f t="shared" si="45"/>
        <v>1</v>
      </c>
      <c r="X23" s="19">
        <f t="shared" si="46"/>
        <v>28</v>
      </c>
      <c r="Y23" s="19">
        <f t="shared" si="47"/>
        <v>28</v>
      </c>
      <c r="Z23" s="19">
        <f t="shared" si="48"/>
        <v>392</v>
      </c>
      <c r="AA23" s="19">
        <f t="shared" si="49"/>
        <v>784</v>
      </c>
      <c r="AB23" s="19">
        <f t="shared" si="50"/>
        <v>19</v>
      </c>
      <c r="AC23" s="19" t="b">
        <f t="shared" si="51"/>
        <v>1</v>
      </c>
      <c r="AE23" s="19" t="s">
        <v>34</v>
      </c>
      <c r="AF23" s="19" t="s">
        <v>34</v>
      </c>
      <c r="AG23" s="18" t="str">
        <f t="shared" si="52"/>
        <v>nn.ConvTranspose2d(in_channels = 2, out_channels = 1, stride = 2, kernel_size = 3, padding = 1, output_padding = 1, dilation = 1, groups = 1),
nn.ReLU(),
nn.BatchNorm2d(1),</v>
      </c>
    </row>
    <row r="24" spans="2:33" x14ac:dyDescent="0.35">
      <c r="B24" s="27">
        <f t="shared" si="53"/>
        <v>1</v>
      </c>
      <c r="C24" s="24">
        <f t="shared" si="54"/>
        <v>28</v>
      </c>
      <c r="D24" s="24">
        <f t="shared" si="55"/>
        <v>28</v>
      </c>
      <c r="E24" s="24"/>
      <c r="F24" s="24"/>
      <c r="G24" s="24" t="e">
        <f t="shared" si="35"/>
        <v>#VALUE!</v>
      </c>
      <c r="H24" s="24" t="e">
        <f t="shared" si="56"/>
        <v>#VALUE!</v>
      </c>
      <c r="I24" s="24"/>
      <c r="J24" s="24" t="e">
        <f t="shared" si="37"/>
        <v>#VALUE!</v>
      </c>
      <c r="K24" s="24" t="e">
        <f t="shared" si="38"/>
        <v>#VALUE!</v>
      </c>
      <c r="L24" s="24"/>
      <c r="M24" s="24" t="e">
        <f t="shared" si="39"/>
        <v>#VALUE!</v>
      </c>
      <c r="N24" s="24" t="e">
        <f t="shared" si="40"/>
        <v>#VALUE!</v>
      </c>
      <c r="O24" s="24"/>
      <c r="P24" s="24" t="e">
        <f t="shared" si="41"/>
        <v>#VALUE!</v>
      </c>
      <c r="Q24" s="24" t="e">
        <f t="shared" si="42"/>
        <v>#VALUE!</v>
      </c>
      <c r="R24" s="24"/>
      <c r="S24" s="24" t="e">
        <f t="shared" si="43"/>
        <v>#VALUE!</v>
      </c>
      <c r="T24" s="24" t="e">
        <f t="shared" si="44"/>
        <v>#VALUE!</v>
      </c>
      <c r="U24" s="24"/>
      <c r="W24" s="19" t="str">
        <f t="shared" si="45"/>
        <v/>
      </c>
      <c r="X24" s="19" t="str">
        <f t="shared" si="46"/>
        <v/>
      </c>
      <c r="Y24" s="19" t="str">
        <f t="shared" si="47"/>
        <v/>
      </c>
      <c r="Z24" s="19" t="str">
        <f t="shared" si="48"/>
        <v/>
      </c>
      <c r="AA24" s="19" t="str">
        <f t="shared" si="49"/>
        <v/>
      </c>
      <c r="AB24" s="19" t="str">
        <f t="shared" si="50"/>
        <v/>
      </c>
      <c r="AC24" s="19" t="str">
        <f t="shared" si="51"/>
        <v/>
      </c>
      <c r="AE24" s="19"/>
      <c r="AF24" s="19"/>
      <c r="AG24" s="18" t="str">
        <f t="shared" si="52"/>
        <v/>
      </c>
    </row>
    <row r="25" spans="2:33" x14ac:dyDescent="0.35">
      <c r="B25" s="27" t="str">
        <f t="shared" si="53"/>
        <v/>
      </c>
      <c r="C25" s="24" t="str">
        <f t="shared" si="54"/>
        <v/>
      </c>
      <c r="D25" s="24" t="str">
        <f t="shared" si="55"/>
        <v/>
      </c>
      <c r="E25" s="24"/>
      <c r="F25" s="24"/>
      <c r="G25" s="24" t="e">
        <f t="shared" si="35"/>
        <v>#VALUE!</v>
      </c>
      <c r="H25" s="24" t="e">
        <f t="shared" si="56"/>
        <v>#VALUE!</v>
      </c>
      <c r="I25" s="24"/>
      <c r="J25" s="24" t="e">
        <f t="shared" si="37"/>
        <v>#VALUE!</v>
      </c>
      <c r="K25" s="24" t="e">
        <f t="shared" si="38"/>
        <v>#VALUE!</v>
      </c>
      <c r="L25" s="24"/>
      <c r="M25" s="24" t="e">
        <f t="shared" si="39"/>
        <v>#VALUE!</v>
      </c>
      <c r="N25" s="24" t="e">
        <f t="shared" si="40"/>
        <v>#VALUE!</v>
      </c>
      <c r="O25" s="24"/>
      <c r="P25" s="24" t="e">
        <f t="shared" si="41"/>
        <v>#VALUE!</v>
      </c>
      <c r="Q25" s="24" t="e">
        <f t="shared" si="42"/>
        <v>#VALUE!</v>
      </c>
      <c r="R25" s="24"/>
      <c r="S25" s="24" t="e">
        <f t="shared" si="43"/>
        <v>#VALUE!</v>
      </c>
      <c r="T25" s="24" t="e">
        <f t="shared" si="44"/>
        <v>#VALUE!</v>
      </c>
      <c r="U25" s="24"/>
      <c r="W25" s="19" t="str">
        <f t="shared" si="45"/>
        <v/>
      </c>
      <c r="X25" s="19" t="str">
        <f t="shared" si="46"/>
        <v/>
      </c>
      <c r="Y25" s="19" t="str">
        <f t="shared" si="47"/>
        <v/>
      </c>
      <c r="Z25" s="19" t="str">
        <f t="shared" si="48"/>
        <v/>
      </c>
      <c r="AA25" s="19" t="str">
        <f t="shared" si="49"/>
        <v/>
      </c>
      <c r="AB25" s="19" t="str">
        <f t="shared" si="50"/>
        <v/>
      </c>
      <c r="AC25" s="19" t="str">
        <f t="shared" si="51"/>
        <v/>
      </c>
      <c r="AE25" s="19"/>
      <c r="AF25" s="19"/>
      <c r="AG25" s="18" t="str">
        <f t="shared" si="52"/>
        <v/>
      </c>
    </row>
    <row r="26" spans="2:33" x14ac:dyDescent="0.35">
      <c r="B26" s="24" t="str">
        <f t="shared" si="53"/>
        <v/>
      </c>
      <c r="C26" s="24" t="str">
        <f t="shared" si="54"/>
        <v/>
      </c>
      <c r="D26" s="24" t="str">
        <f t="shared" si="55"/>
        <v/>
      </c>
      <c r="E26" s="24"/>
      <c r="F26" s="24"/>
      <c r="G26" s="24" t="e">
        <f t="shared" si="35"/>
        <v>#VALUE!</v>
      </c>
      <c r="H26" s="24" t="e">
        <f t="shared" si="56"/>
        <v>#VALUE!</v>
      </c>
      <c r="I26" s="24"/>
      <c r="J26" s="24" t="e">
        <f t="shared" si="37"/>
        <v>#VALUE!</v>
      </c>
      <c r="K26" s="24" t="e">
        <f t="shared" si="38"/>
        <v>#VALUE!</v>
      </c>
      <c r="L26" s="24"/>
      <c r="M26" s="24" t="e">
        <f t="shared" si="39"/>
        <v>#VALUE!</v>
      </c>
      <c r="N26" s="24" t="e">
        <f t="shared" si="40"/>
        <v>#VALUE!</v>
      </c>
      <c r="O26" s="24"/>
      <c r="P26" s="24" t="e">
        <f t="shared" si="41"/>
        <v>#VALUE!</v>
      </c>
      <c r="Q26" s="24" t="e">
        <f t="shared" si="42"/>
        <v>#VALUE!</v>
      </c>
      <c r="R26" s="24"/>
      <c r="S26" s="24" t="e">
        <f t="shared" si="43"/>
        <v>#VALUE!</v>
      </c>
      <c r="T26" s="24" t="e">
        <f t="shared" si="44"/>
        <v>#VALUE!</v>
      </c>
      <c r="U26" s="24"/>
      <c r="W26" s="19" t="str">
        <f t="shared" si="45"/>
        <v/>
      </c>
      <c r="X26" s="19" t="str">
        <f t="shared" si="46"/>
        <v/>
      </c>
      <c r="Y26" s="19" t="str">
        <f t="shared" si="47"/>
        <v/>
      </c>
      <c r="Z26" s="19" t="str">
        <f t="shared" si="48"/>
        <v/>
      </c>
      <c r="AA26" s="19" t="str">
        <f t="shared" si="49"/>
        <v/>
      </c>
      <c r="AB26" s="19" t="str">
        <f t="shared" si="50"/>
        <v/>
      </c>
      <c r="AC26" s="19" t="str">
        <f t="shared" si="51"/>
        <v/>
      </c>
      <c r="AE26" s="19"/>
      <c r="AF26" s="19"/>
      <c r="AG26" s="18" t="str">
        <f t="shared" si="52"/>
        <v/>
      </c>
    </row>
    <row r="27" spans="2:33" x14ac:dyDescent="0.35">
      <c r="B27" s="21" t="str">
        <f t="shared" si="53"/>
        <v/>
      </c>
      <c r="C27" s="21" t="str">
        <f t="shared" si="54"/>
        <v/>
      </c>
      <c r="D27" s="21" t="str">
        <f t="shared" si="55"/>
        <v/>
      </c>
      <c r="E27" s="21"/>
      <c r="F27" s="21"/>
      <c r="G27" s="21" t="e">
        <f t="shared" si="35"/>
        <v>#VALUE!</v>
      </c>
      <c r="H27" s="21" t="e">
        <f t="shared" si="36"/>
        <v>#VALUE!</v>
      </c>
      <c r="I27" s="21"/>
      <c r="J27" s="21" t="e">
        <f t="shared" ref="J27:J28" si="57">IF(ISNUMBER(I27),I27,MID(I27, SEARCH("(", I27) + 1, SEARCH(",", I27) - SEARCH("(", I27) - 1))</f>
        <v>#VALUE!</v>
      </c>
      <c r="K27" s="21" t="e">
        <f t="shared" ref="K27:K28" si="58">IF(ISNUMBER(I27),I27,MID(I27, SEARCH(",", I27) + 1, SEARCH(")", I27) - SEARCH(",", I27) - 1))</f>
        <v>#VALUE!</v>
      </c>
      <c r="L27" s="21"/>
      <c r="M27" s="21" t="e">
        <f>IF(ISNUMBER(L27),L27,MID(L27, SEARCH("(", L27) + 1, SEARCH(",", L27) - SEARCH("(", L27) - 1))</f>
        <v>#VALUE!</v>
      </c>
      <c r="N27" s="21" t="e">
        <f>IF(ISNUMBER(L27),L27,MID(L27, SEARCH(",", L27) + 1, SEARCH(")", L27) - SEARCH(",", L27) - 1))</f>
        <v>#VALUE!</v>
      </c>
      <c r="O27" s="21"/>
      <c r="P27" s="21" t="e">
        <f t="shared" ref="P27:P28" si="59">IF(ISNUMBER(O27),O27,MID(O27, SEARCH("(", O27) + 1, SEARCH(",", O27) - SEARCH("(", O27) - 1))</f>
        <v>#VALUE!</v>
      </c>
      <c r="Q27" s="21" t="e">
        <f t="shared" ref="Q27:Q28" si="60">IF(ISNUMBER(O27),O27,MID(O27, SEARCH(",", O27) + 1, SEARCH(")", O27) - SEARCH(",", O27) - 1))</f>
        <v>#VALUE!</v>
      </c>
      <c r="R27" s="21"/>
      <c r="S27" s="21" t="e">
        <f t="shared" ref="S27:S28" si="61">IF(ISNUMBER(R27),R27,MID(R27, SEARCH("(", R27) + 1, SEARCH(",", R27) - SEARCH("(", R27) - 1))</f>
        <v>#VALUE!</v>
      </c>
      <c r="T27" s="21" t="e">
        <f t="shared" ref="T27:T28" si="62">IF(ISNUMBER(R27),R27,MID(R27, SEARCH(",", R27) + 1, SEARCH(")", R27) - SEARCH(",", R27) - 1))</f>
        <v>#VALUE!</v>
      </c>
      <c r="U27" s="21"/>
      <c r="W27" s="11" t="str">
        <f t="shared" si="45"/>
        <v/>
      </c>
      <c r="X27" s="11" t="str">
        <f t="shared" si="46"/>
        <v/>
      </c>
      <c r="Y27" s="11" t="str">
        <f t="shared" si="47"/>
        <v/>
      </c>
      <c r="Z27" s="11" t="str">
        <f t="shared" si="48"/>
        <v/>
      </c>
      <c r="AA27" s="11" t="str">
        <f t="shared" si="49"/>
        <v/>
      </c>
      <c r="AB27" s="11" t="str">
        <f t="shared" si="50"/>
        <v/>
      </c>
      <c r="AC27" s="11" t="str">
        <f t="shared" si="51"/>
        <v/>
      </c>
      <c r="AE27" s="11"/>
      <c r="AF27" s="11"/>
      <c r="AG27" s="8" t="str">
        <f t="shared" si="52"/>
        <v/>
      </c>
    </row>
    <row r="28" spans="2:33" x14ac:dyDescent="0.35">
      <c r="B28" s="23"/>
      <c r="C28" s="23"/>
      <c r="D28" s="23" t="str">
        <f t="shared" si="55"/>
        <v/>
      </c>
      <c r="E28" s="23"/>
      <c r="F28" s="23"/>
      <c r="G28" s="23" t="e">
        <f t="shared" si="35"/>
        <v>#VALUE!</v>
      </c>
      <c r="H28" s="23" t="e">
        <f t="shared" si="36"/>
        <v>#VALUE!</v>
      </c>
      <c r="I28" s="23"/>
      <c r="J28" s="23" t="e">
        <f t="shared" si="57"/>
        <v>#VALUE!</v>
      </c>
      <c r="K28" s="23" t="e">
        <f t="shared" si="58"/>
        <v>#VALUE!</v>
      </c>
      <c r="L28" s="23"/>
      <c r="M28" s="23" t="e">
        <f>IF(ISNUMBER(L28),L28,MID(L28, SEARCH("(", L28) + 1, SEARCH(",", L28) - SEARCH("(", L28) - 1))</f>
        <v>#VALUE!</v>
      </c>
      <c r="N28" s="23" t="e">
        <f>IF(ISNUMBER(L28),L28,MID(L28, SEARCH(",", L28) + 1, SEARCH(")", L28) - SEARCH(",", L28) - 1))</f>
        <v>#VALUE!</v>
      </c>
      <c r="O28" s="23"/>
      <c r="P28" s="23" t="e">
        <f t="shared" si="59"/>
        <v>#VALUE!</v>
      </c>
      <c r="Q28" s="23" t="e">
        <f t="shared" si="60"/>
        <v>#VALUE!</v>
      </c>
      <c r="R28" s="23"/>
      <c r="S28" s="23" t="e">
        <f t="shared" si="61"/>
        <v>#VALUE!</v>
      </c>
      <c r="T28" s="23" t="e">
        <f t="shared" si="62"/>
        <v>#VALUE!</v>
      </c>
      <c r="U28" s="23"/>
      <c r="W28" s="12" t="str">
        <f t="shared" si="45"/>
        <v/>
      </c>
      <c r="X28" s="12" t="str">
        <f t="shared" si="46"/>
        <v/>
      </c>
      <c r="Y28" s="12" t="str">
        <f t="shared" si="47"/>
        <v/>
      </c>
      <c r="Z28" s="12" t="str">
        <f t="shared" si="48"/>
        <v/>
      </c>
      <c r="AA28" s="12" t="str">
        <f t="shared" si="49"/>
        <v/>
      </c>
      <c r="AB28" s="12" t="str">
        <f t="shared" si="50"/>
        <v/>
      </c>
      <c r="AC28" s="12" t="str">
        <f t="shared" si="51"/>
        <v/>
      </c>
      <c r="AE28" s="12"/>
      <c r="AF28" s="12"/>
      <c r="AG28" s="9" t="str">
        <f t="shared" si="52"/>
        <v/>
      </c>
    </row>
    <row r="30" spans="2:33" x14ac:dyDescent="0.35">
      <c r="AB30" s="14" t="s">
        <v>31</v>
      </c>
    </row>
    <row r="31" spans="2:33" x14ac:dyDescent="0.35">
      <c r="AB31" s="6">
        <f>SUM(AB19:AB28)</f>
        <v>385</v>
      </c>
    </row>
  </sheetData>
  <mergeCells count="2">
    <mergeCell ref="B4:AG4"/>
    <mergeCell ref="B18:AG18"/>
  </mergeCells>
  <conditionalFormatting sqref="W7:AC13 W21:AC28">
    <cfRule type="expression" dxfId="1" priority="2">
      <formula>AND($AC7&lt;&gt;TRUE,$AC7&lt;&gt;"")</formula>
    </cfRule>
  </conditionalFormatting>
  <conditionalFormatting sqref="AB31">
    <cfRule type="expression" dxfId="0" priority="1">
      <formula>AND($AC31&lt;&gt;TRUE,$AC31&lt;&gt;"")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Creedon</dc:creator>
  <cp:lastModifiedBy>Rory Creedon</cp:lastModifiedBy>
  <dcterms:created xsi:type="dcterms:W3CDTF">2022-12-05T16:08:14Z</dcterms:created>
  <dcterms:modified xsi:type="dcterms:W3CDTF">2022-12-06T22:25:28Z</dcterms:modified>
</cp:coreProperties>
</file>