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m\Desktop\"/>
    </mc:Choice>
  </mc:AlternateContent>
  <bookViews>
    <workbookView xWindow="0" yWindow="0" windowWidth="8790" windowHeight="3768"/>
  </bookViews>
  <sheets>
    <sheet name="usdb" sheetId="1" r:id="rId1"/>
  </sheets>
  <calcPr calcId="0"/>
</workbook>
</file>

<file path=xl/calcChain.xml><?xml version="1.0" encoding="utf-8"?>
<calcChain xmlns="http://schemas.openxmlformats.org/spreadsheetml/2006/main">
  <c r="K6" i="1" l="1"/>
  <c r="K5" i="1"/>
  <c r="K4" i="1"/>
  <c r="K3" i="1"/>
  <c r="I14" i="1"/>
  <c r="H3" i="1"/>
  <c r="I3" i="1" s="1"/>
  <c r="H16" i="1"/>
  <c r="I16" i="1" s="1"/>
  <c r="H11" i="1"/>
  <c r="I11" i="1" s="1"/>
  <c r="H5" i="1"/>
  <c r="I5" i="1" s="1"/>
  <c r="H12" i="1"/>
  <c r="H8" i="1"/>
  <c r="H14" i="1"/>
  <c r="H4" i="1"/>
  <c r="H6" i="1"/>
  <c r="H9" i="1"/>
  <c r="H15" i="1"/>
  <c r="H13" i="1"/>
  <c r="H10" i="1"/>
  <c r="H7" i="1"/>
  <c r="I7" i="1" s="1"/>
</calcChain>
</file>

<file path=xl/sharedStrings.xml><?xml version="1.0" encoding="utf-8"?>
<sst xmlns="http://schemas.openxmlformats.org/spreadsheetml/2006/main" count="22" uniqueCount="20">
  <si>
    <t>1=d3/2</t>
  </si>
  <si>
    <t>2=d5/2</t>
  </si>
  <si>
    <t>3=s1/2</t>
  </si>
  <si>
    <t>Tz N</t>
  </si>
  <si>
    <t>TBME</t>
  </si>
  <si>
    <t>ka</t>
  </si>
  <si>
    <t>kb</t>
  </si>
  <si>
    <t>J</t>
  </si>
  <si>
    <t>(2J+1)</t>
  </si>
  <si>
    <t>v</t>
  </si>
  <si>
    <t>Scaling f</t>
  </si>
  <si>
    <t>Nb</t>
  </si>
  <si>
    <t>Nc</t>
  </si>
  <si>
    <t>(from occ file)</t>
  </si>
  <si>
    <t>orbital</t>
  </si>
  <si>
    <t>d3/2s1/2</t>
  </si>
  <si>
    <t>d3/2d3/2</t>
  </si>
  <si>
    <t>…</t>
  </si>
  <si>
    <t>Must calc once w/o d3/2 and once with</t>
  </si>
  <si>
    <t>n1/2..//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</si>
</sst>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L2" sqref="L2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</row>
    <row r="2" spans="1:15" x14ac:dyDescent="0.55000000000000004">
      <c r="A2" t="s">
        <v>5</v>
      </c>
      <c r="B2" t="s">
        <v>6</v>
      </c>
      <c r="C2" t="s">
        <v>5</v>
      </c>
      <c r="D2" t="s">
        <v>6</v>
      </c>
      <c r="E2" t="s">
        <v>7</v>
      </c>
      <c r="F2" t="s">
        <v>3</v>
      </c>
      <c r="G2" t="s">
        <v>4</v>
      </c>
      <c r="H2" t="s">
        <v>8</v>
      </c>
      <c r="I2" t="s">
        <v>9</v>
      </c>
      <c r="J2" t="s">
        <v>14</v>
      </c>
      <c r="K2" t="s">
        <v>10</v>
      </c>
      <c r="L2" t="s">
        <v>19</v>
      </c>
      <c r="M2" t="s">
        <v>11</v>
      </c>
      <c r="N2" t="s">
        <v>12</v>
      </c>
      <c r="O2" t="s">
        <v>13</v>
      </c>
    </row>
    <row r="3" spans="1:15" x14ac:dyDescent="0.55000000000000004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-1.8992</v>
      </c>
      <c r="H3">
        <f>(2*E3+1)</f>
        <v>1</v>
      </c>
      <c r="I3">
        <f>((2*H3+1)*G3+(2*H4+1)*G4)/(2*1+1+1+H4)</f>
        <v>-0.75211111111111106</v>
      </c>
      <c r="J3" t="s">
        <v>16</v>
      </c>
      <c r="K3">
        <f>(18/22)^0.3</f>
        <v>0.94157506148687242</v>
      </c>
      <c r="O3" t="s">
        <v>18</v>
      </c>
    </row>
    <row r="4" spans="1:15" x14ac:dyDescent="0.55000000000000004">
      <c r="A4">
        <v>1</v>
      </c>
      <c r="B4">
        <v>1</v>
      </c>
      <c r="C4">
        <v>1</v>
      </c>
      <c r="D4">
        <v>1</v>
      </c>
      <c r="E4">
        <v>2</v>
      </c>
      <c r="F4">
        <v>1</v>
      </c>
      <c r="G4">
        <v>-9.74E-2</v>
      </c>
      <c r="H4">
        <f>(2*E4+1)</f>
        <v>5</v>
      </c>
      <c r="K4">
        <f>(18/23)^0.3</f>
        <v>0.92910201236307333</v>
      </c>
    </row>
    <row r="5" spans="1:15" x14ac:dyDescent="0.55000000000000004">
      <c r="A5">
        <v>1</v>
      </c>
      <c r="B5">
        <v>3</v>
      </c>
      <c r="C5">
        <v>1</v>
      </c>
      <c r="D5">
        <v>3</v>
      </c>
      <c r="E5">
        <v>1</v>
      </c>
      <c r="F5">
        <v>1</v>
      </c>
      <c r="G5">
        <v>0.51580000000000004</v>
      </c>
      <c r="H5">
        <f>(2*E5+1)</f>
        <v>3</v>
      </c>
      <c r="I5">
        <f>((2*H5+1)*G5+(2*H6+1)*G6)/(2*H5+1+1+2*H6)</f>
        <v>1.5177777777777783E-2</v>
      </c>
      <c r="J5" t="s">
        <v>15</v>
      </c>
      <c r="K5">
        <f>(18/24)^0.3</f>
        <v>0.91731475464240175</v>
      </c>
    </row>
    <row r="6" spans="1:15" x14ac:dyDescent="0.55000000000000004">
      <c r="A6">
        <v>1</v>
      </c>
      <c r="B6">
        <v>3</v>
      </c>
      <c r="C6">
        <v>1</v>
      </c>
      <c r="D6">
        <v>3</v>
      </c>
      <c r="E6">
        <v>2</v>
      </c>
      <c r="F6">
        <v>1</v>
      </c>
      <c r="G6">
        <v>-0.3034</v>
      </c>
      <c r="H6">
        <f>(2*E6+1)</f>
        <v>5</v>
      </c>
      <c r="K6">
        <f>(18/25)^0.3</f>
        <v>0.90614927837655868</v>
      </c>
    </row>
    <row r="7" spans="1:15" x14ac:dyDescent="0.55000000000000004">
      <c r="A7">
        <v>2</v>
      </c>
      <c r="B7">
        <v>1</v>
      </c>
      <c r="C7">
        <v>2</v>
      </c>
      <c r="D7">
        <v>1</v>
      </c>
      <c r="E7">
        <v>1</v>
      </c>
      <c r="F7">
        <v>1</v>
      </c>
      <c r="G7">
        <v>0.65559999999999996</v>
      </c>
      <c r="H7">
        <f>(2*E7+1)</f>
        <v>3</v>
      </c>
      <c r="I7">
        <f>((2*H7+1)*G7+(2*H8+1)*G8+(2*H9+1)*G9+(2*H10+1)*G10)/(2*H7+1+1+2*H8+2*H9+1+1+2*H10)</f>
        <v>-0.25096346153846161</v>
      </c>
      <c r="J7" t="s">
        <v>17</v>
      </c>
    </row>
    <row r="8" spans="1:15" x14ac:dyDescent="0.55000000000000004">
      <c r="A8">
        <v>2</v>
      </c>
      <c r="B8">
        <v>1</v>
      </c>
      <c r="C8">
        <v>2</v>
      </c>
      <c r="D8">
        <v>1</v>
      </c>
      <c r="E8">
        <v>2</v>
      </c>
      <c r="F8">
        <v>1</v>
      </c>
      <c r="G8">
        <v>-0.1545</v>
      </c>
      <c r="H8">
        <f>(2*E8+1)</f>
        <v>5</v>
      </c>
    </row>
    <row r="9" spans="1:15" x14ac:dyDescent="0.55000000000000004">
      <c r="A9">
        <v>2</v>
      </c>
      <c r="B9">
        <v>1</v>
      </c>
      <c r="C9">
        <v>2</v>
      </c>
      <c r="D9">
        <v>1</v>
      </c>
      <c r="E9">
        <v>3</v>
      </c>
      <c r="F9">
        <v>1</v>
      </c>
      <c r="G9">
        <v>0.76729999999999998</v>
      </c>
      <c r="H9">
        <f>(2*E9+1)</f>
        <v>7</v>
      </c>
    </row>
    <row r="10" spans="1:15" x14ac:dyDescent="0.55000000000000004">
      <c r="A10">
        <v>2</v>
      </c>
      <c r="B10">
        <v>1</v>
      </c>
      <c r="C10">
        <v>2</v>
      </c>
      <c r="D10">
        <v>1</v>
      </c>
      <c r="E10">
        <v>4</v>
      </c>
      <c r="F10">
        <v>1</v>
      </c>
      <c r="G10">
        <v>-1.4447000000000001</v>
      </c>
      <c r="H10">
        <f>(2*E10+1)</f>
        <v>9</v>
      </c>
    </row>
    <row r="11" spans="1:15" x14ac:dyDescent="0.55000000000000004">
      <c r="A11">
        <v>2</v>
      </c>
      <c r="B11">
        <v>2</v>
      </c>
      <c r="C11">
        <v>2</v>
      </c>
      <c r="D11">
        <v>2</v>
      </c>
      <c r="E11">
        <v>0</v>
      </c>
      <c r="F11">
        <v>1</v>
      </c>
      <c r="G11">
        <v>-2.5598000000000001</v>
      </c>
      <c r="H11">
        <f>(2*E11+1)</f>
        <v>1</v>
      </c>
      <c r="I11">
        <f>((2*H11+1)*G11+(2*H12+1)*G12+(2*H13+1)*G13)/(2*H11+1+1+2*H12+2*H13+1)</f>
        <v>-0.68540000000000001</v>
      </c>
    </row>
    <row r="12" spans="1:15" x14ac:dyDescent="0.55000000000000004">
      <c r="A12">
        <v>2</v>
      </c>
      <c r="B12">
        <v>2</v>
      </c>
      <c r="C12">
        <v>2</v>
      </c>
      <c r="D12">
        <v>2</v>
      </c>
      <c r="E12">
        <v>2</v>
      </c>
      <c r="F12">
        <v>1</v>
      </c>
      <c r="G12">
        <v>-1.0006999999999999</v>
      </c>
      <c r="H12">
        <f>(2*E12+1)</f>
        <v>5</v>
      </c>
      <c r="K12" s="1"/>
    </row>
    <row r="13" spans="1:15" x14ac:dyDescent="0.55000000000000004">
      <c r="A13">
        <v>2</v>
      </c>
      <c r="B13">
        <v>2</v>
      </c>
      <c r="C13">
        <v>2</v>
      </c>
      <c r="D13">
        <v>2</v>
      </c>
      <c r="E13">
        <v>4</v>
      </c>
      <c r="F13">
        <v>1</v>
      </c>
      <c r="G13">
        <v>-0.2069</v>
      </c>
      <c r="H13">
        <f>(2*E13+1)</f>
        <v>9</v>
      </c>
    </row>
    <row r="14" spans="1:15" x14ac:dyDescent="0.55000000000000004">
      <c r="A14">
        <v>2</v>
      </c>
      <c r="B14">
        <v>3</v>
      </c>
      <c r="C14">
        <v>2</v>
      </c>
      <c r="D14">
        <v>3</v>
      </c>
      <c r="E14">
        <v>2</v>
      </c>
      <c r="F14">
        <v>1</v>
      </c>
      <c r="G14">
        <v>-0.9405</v>
      </c>
      <c r="H14">
        <f>(2*E14+1)</f>
        <v>5</v>
      </c>
      <c r="I14">
        <f>((2*H14+1)*G14+(2*H15+1)*G15)/(2*H14+1+1+2*H15)</f>
        <v>-3.2307692307692168E-3</v>
      </c>
    </row>
    <row r="15" spans="1:15" x14ac:dyDescent="0.55000000000000004">
      <c r="A15">
        <v>2</v>
      </c>
      <c r="B15">
        <v>3</v>
      </c>
      <c r="C15">
        <v>2</v>
      </c>
      <c r="D15">
        <v>3</v>
      </c>
      <c r="E15">
        <v>3</v>
      </c>
      <c r="F15">
        <v>1</v>
      </c>
      <c r="G15">
        <v>0.68410000000000004</v>
      </c>
      <c r="H15">
        <f>(2*E15+1)</f>
        <v>7</v>
      </c>
    </row>
    <row r="16" spans="1:15" x14ac:dyDescent="0.55000000000000004">
      <c r="A16">
        <v>3</v>
      </c>
      <c r="B16">
        <v>3</v>
      </c>
      <c r="C16">
        <v>3</v>
      </c>
      <c r="D16">
        <v>3</v>
      </c>
      <c r="E16">
        <v>0</v>
      </c>
      <c r="F16">
        <v>1</v>
      </c>
      <c r="G16">
        <v>-1.6913</v>
      </c>
      <c r="H16">
        <f>(2*E16+1)</f>
        <v>1</v>
      </c>
      <c r="I16">
        <f>((2*H16+1)*G16)/(2*H16+1)</f>
        <v>-1.6913</v>
      </c>
    </row>
  </sheetData>
  <sortState ref="A3:K16">
    <sortCondition ref="A3:A16"/>
    <sortCondition ref="B3:B16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athlon</dc:creator>
  <cp:lastModifiedBy>tri athlon</cp:lastModifiedBy>
  <dcterms:created xsi:type="dcterms:W3CDTF">2017-07-18T15:21:00Z</dcterms:created>
  <dcterms:modified xsi:type="dcterms:W3CDTF">2017-07-18T16:25:38Z</dcterms:modified>
</cp:coreProperties>
</file>