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https://unioviedo-my.sharepoint.com/personal/uo277921_uniovi_es/Documents/Uni/TFG/MapeosV7/"/>
    </mc:Choice>
  </mc:AlternateContent>
  <xr:revisionPtr revIDLastSave="221" documentId="13_ncr:1_{27ECDEB0-FE30-4FC3-9BD7-E560049EFA87}" xr6:coauthVersionLast="47" xr6:coauthVersionMax="47" xr10:uidLastSave="{00781048-0E7D-408F-8BA6-E6CD1CED6A3C}"/>
  <bookViews>
    <workbookView xWindow="28680" yWindow="-120" windowWidth="29040" windowHeight="15840" activeTab="2" xr2:uid="{CB0FD3B0-202A-4531-910A-E8A34424DA1D}"/>
  </bookViews>
  <sheets>
    <sheet name="LICENSE" sheetId="4" r:id="rId1"/>
    <sheet name="Ubuntu1804CIS" sheetId="1" r:id="rId2"/>
    <sheet name="CISControlsV7" sheetId="2" r:id="rId3"/>
  </sheets>
  <definedNames>
    <definedName name="_xlnm._FilterDatabase" localSheetId="2" hidden="1">CISControlsV7!$A$1:$O$213</definedName>
    <definedName name="_xlnm._FilterDatabase" localSheetId="1" hidden="1">Ubuntu1804CIS!$E$4:$J$291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M204" i="2" l="1"/>
  <c r="N204" i="2"/>
  <c r="O204" i="2" s="1"/>
  <c r="D255" i="1" l="1"/>
  <c r="C255" i="1"/>
  <c r="D203" i="1"/>
  <c r="C203" i="1"/>
  <c r="D163" i="1"/>
  <c r="C163" i="1"/>
  <c r="D107" i="1"/>
  <c r="C107" i="1"/>
  <c r="D75" i="1"/>
  <c r="C75" i="1"/>
  <c r="D6" i="1"/>
  <c r="C6" i="1"/>
  <c r="S8" i="1" l="1"/>
  <c r="S7" i="1"/>
  <c r="T12" i="1"/>
  <c r="N24" i="2"/>
  <c r="N25" i="2"/>
  <c r="N26" i="2"/>
  <c r="N27" i="2"/>
  <c r="N28" i="2"/>
  <c r="N29" i="2"/>
  <c r="N30" i="2"/>
  <c r="N31" i="2"/>
  <c r="N32" i="2"/>
  <c r="N33" i="2"/>
  <c r="N34" i="2"/>
  <c r="N35" i="2"/>
  <c r="N36" i="2"/>
  <c r="N37" i="2"/>
  <c r="N38" i="2"/>
  <c r="N39" i="2"/>
  <c r="N40" i="2"/>
  <c r="N41" i="2"/>
  <c r="N42" i="2"/>
  <c r="N43" i="2"/>
  <c r="N44" i="2"/>
  <c r="N45" i="2"/>
  <c r="N46" i="2"/>
  <c r="N47" i="2"/>
  <c r="N48" i="2"/>
  <c r="N49" i="2"/>
  <c r="N50" i="2"/>
  <c r="N51" i="2"/>
  <c r="N52" i="2"/>
  <c r="N53" i="2"/>
  <c r="N54" i="2"/>
  <c r="N55" i="2"/>
  <c r="N56" i="2"/>
  <c r="N57" i="2"/>
  <c r="N58" i="2"/>
  <c r="N59" i="2"/>
  <c r="N60" i="2"/>
  <c r="N61" i="2"/>
  <c r="N62" i="2"/>
  <c r="N63" i="2"/>
  <c r="N64" i="2"/>
  <c r="N65" i="2"/>
  <c r="N66" i="2"/>
  <c r="N67" i="2"/>
  <c r="N68" i="2"/>
  <c r="N69" i="2"/>
  <c r="N70" i="2"/>
  <c r="N71" i="2"/>
  <c r="N72" i="2"/>
  <c r="N73" i="2"/>
  <c r="N74" i="2"/>
  <c r="N75" i="2"/>
  <c r="N76" i="2"/>
  <c r="N77" i="2"/>
  <c r="N78" i="2"/>
  <c r="N79" i="2"/>
  <c r="N80" i="2"/>
  <c r="N81" i="2"/>
  <c r="N82" i="2"/>
  <c r="N83" i="2"/>
  <c r="N84" i="2"/>
  <c r="N85" i="2"/>
  <c r="N86" i="2"/>
  <c r="N87" i="2"/>
  <c r="N88" i="2"/>
  <c r="N89" i="2"/>
  <c r="N90" i="2"/>
  <c r="N91" i="2"/>
  <c r="N92" i="2"/>
  <c r="N93" i="2"/>
  <c r="N94" i="2"/>
  <c r="N95" i="2"/>
  <c r="N96" i="2"/>
  <c r="N97" i="2"/>
  <c r="N98" i="2"/>
  <c r="N99" i="2"/>
  <c r="N100" i="2"/>
  <c r="N101" i="2"/>
  <c r="N102" i="2"/>
  <c r="N103" i="2"/>
  <c r="N104" i="2"/>
  <c r="N105" i="2"/>
  <c r="N106" i="2"/>
  <c r="N107" i="2"/>
  <c r="N108" i="2"/>
  <c r="N109" i="2"/>
  <c r="N110" i="2"/>
  <c r="N111" i="2"/>
  <c r="N112" i="2"/>
  <c r="N113" i="2"/>
  <c r="N114" i="2"/>
  <c r="N115" i="2"/>
  <c r="N116" i="2"/>
  <c r="N117" i="2"/>
  <c r="N118" i="2"/>
  <c r="N119" i="2"/>
  <c r="N120" i="2"/>
  <c r="N121" i="2"/>
  <c r="N122" i="2"/>
  <c r="N123" i="2"/>
  <c r="N124" i="2"/>
  <c r="N125" i="2"/>
  <c r="N126" i="2"/>
  <c r="N127" i="2"/>
  <c r="N128" i="2"/>
  <c r="N129" i="2"/>
  <c r="N130" i="2"/>
  <c r="N131" i="2"/>
  <c r="N132" i="2"/>
  <c r="N133" i="2"/>
  <c r="N134" i="2"/>
  <c r="N135" i="2"/>
  <c r="N136" i="2"/>
  <c r="N137" i="2"/>
  <c r="N138" i="2"/>
  <c r="N139" i="2"/>
  <c r="N140" i="2"/>
  <c r="N141" i="2"/>
  <c r="N142" i="2"/>
  <c r="N143" i="2"/>
  <c r="N144" i="2"/>
  <c r="N145" i="2"/>
  <c r="N146" i="2"/>
  <c r="N147" i="2"/>
  <c r="N148" i="2"/>
  <c r="N149" i="2"/>
  <c r="N150" i="2"/>
  <c r="N151" i="2"/>
  <c r="N152" i="2"/>
  <c r="N153" i="2"/>
  <c r="N154" i="2"/>
  <c r="N155" i="2"/>
  <c r="N156" i="2"/>
  <c r="N157" i="2"/>
  <c r="N158" i="2"/>
  <c r="N159" i="2"/>
  <c r="N160" i="2"/>
  <c r="N161" i="2"/>
  <c r="N162" i="2"/>
  <c r="N163" i="2"/>
  <c r="N164" i="2"/>
  <c r="N165" i="2"/>
  <c r="N166" i="2"/>
  <c r="N167" i="2"/>
  <c r="N168" i="2"/>
  <c r="N169" i="2"/>
  <c r="N170" i="2"/>
  <c r="N171" i="2"/>
  <c r="N172" i="2"/>
  <c r="N173" i="2"/>
  <c r="N174" i="2"/>
  <c r="N175" i="2"/>
  <c r="N176" i="2"/>
  <c r="N177" i="2"/>
  <c r="N178" i="2"/>
  <c r="N179" i="2"/>
  <c r="N180" i="2"/>
  <c r="N181" i="2"/>
  <c r="N182" i="2"/>
  <c r="N183" i="2"/>
  <c r="N184" i="2"/>
  <c r="N185" i="2"/>
  <c r="N186" i="2"/>
  <c r="N187" i="2"/>
  <c r="N188" i="2"/>
  <c r="N189" i="2"/>
  <c r="N190" i="2"/>
  <c r="N191" i="2"/>
  <c r="N192" i="2"/>
  <c r="N193" i="2"/>
  <c r="N194" i="2"/>
  <c r="N195" i="2"/>
  <c r="N196" i="2"/>
  <c r="N197" i="2"/>
  <c r="N198" i="2"/>
  <c r="N199" i="2"/>
  <c r="N200" i="2"/>
  <c r="N201" i="2"/>
  <c r="N202" i="2"/>
  <c r="N203" i="2"/>
  <c r="N205" i="2"/>
  <c r="N206" i="2"/>
  <c r="N207" i="2"/>
  <c r="N208" i="2"/>
  <c r="N209" i="2"/>
  <c r="N210" i="2"/>
  <c r="N211" i="2"/>
  <c r="N212" i="2"/>
  <c r="N3" i="2"/>
  <c r="O3" i="2" s="1"/>
  <c r="M24" i="2"/>
  <c r="M33" i="2"/>
  <c r="M44" i="2"/>
  <c r="M51" i="2"/>
  <c r="M61" i="2"/>
  <c r="M73" i="2"/>
  <c r="M83" i="2"/>
  <c r="M90" i="2"/>
  <c r="M97" i="2"/>
  <c r="M106" i="2"/>
  <c r="M120" i="2"/>
  <c r="M131" i="2"/>
  <c r="M142" i="2"/>
  <c r="M154" i="2"/>
  <c r="M169" i="2"/>
  <c r="M180" i="2"/>
  <c r="M193" i="2"/>
  <c r="M203" i="2"/>
  <c r="O12" i="2"/>
  <c r="M12" i="2"/>
  <c r="N12" i="2"/>
  <c r="N13" i="2"/>
  <c r="O13" i="2" s="1"/>
  <c r="L51" i="1"/>
  <c r="M51" i="1"/>
  <c r="N51" i="1"/>
  <c r="T18" i="1"/>
  <c r="T17" i="1"/>
  <c r="T16" i="1"/>
  <c r="T15" i="1"/>
  <c r="M10" i="1"/>
  <c r="N10" i="1"/>
  <c r="O10" i="1"/>
  <c r="P10" i="1"/>
  <c r="Q10" i="1"/>
  <c r="M11" i="1"/>
  <c r="N11" i="1"/>
  <c r="O11" i="1"/>
  <c r="P11" i="1"/>
  <c r="Q11" i="1"/>
  <c r="M12" i="1"/>
  <c r="N12" i="1"/>
  <c r="O12" i="1"/>
  <c r="P12" i="1"/>
  <c r="Q12" i="1"/>
  <c r="M13" i="1"/>
  <c r="N13" i="1"/>
  <c r="O13" i="1"/>
  <c r="P13" i="1"/>
  <c r="Q13" i="1"/>
  <c r="M14" i="1"/>
  <c r="N14" i="1"/>
  <c r="O14" i="1"/>
  <c r="P14" i="1"/>
  <c r="Q14" i="1"/>
  <c r="M15" i="1"/>
  <c r="N15" i="1"/>
  <c r="O15" i="1"/>
  <c r="P15" i="1"/>
  <c r="Q15" i="1"/>
  <c r="M16" i="1"/>
  <c r="N16" i="1"/>
  <c r="O16" i="1"/>
  <c r="P16" i="1"/>
  <c r="Q16" i="1"/>
  <c r="M17" i="1"/>
  <c r="N17" i="1"/>
  <c r="O17" i="1"/>
  <c r="P17" i="1"/>
  <c r="Q17" i="1"/>
  <c r="M18" i="1"/>
  <c r="N18" i="1"/>
  <c r="O18" i="1"/>
  <c r="P18" i="1"/>
  <c r="Q18" i="1"/>
  <c r="M19" i="1"/>
  <c r="N19" i="1"/>
  <c r="O19" i="1"/>
  <c r="P19" i="1"/>
  <c r="Q19" i="1"/>
  <c r="M20" i="1"/>
  <c r="N20" i="1"/>
  <c r="O20" i="1"/>
  <c r="P20" i="1"/>
  <c r="Q20" i="1"/>
  <c r="M21" i="1"/>
  <c r="N21" i="1"/>
  <c r="O21" i="1"/>
  <c r="P21" i="1"/>
  <c r="Q21" i="1"/>
  <c r="M22" i="1"/>
  <c r="N22" i="1"/>
  <c r="O22" i="1"/>
  <c r="P22" i="1"/>
  <c r="Q22" i="1"/>
  <c r="M23" i="1"/>
  <c r="N23" i="1"/>
  <c r="O23" i="1"/>
  <c r="P23" i="1"/>
  <c r="Q23" i="1"/>
  <c r="M24" i="1"/>
  <c r="N24" i="1"/>
  <c r="O24" i="1"/>
  <c r="P24" i="1"/>
  <c r="Q24" i="1"/>
  <c r="M25" i="1"/>
  <c r="N25" i="1"/>
  <c r="O25" i="1"/>
  <c r="P25" i="1"/>
  <c r="Q25" i="1"/>
  <c r="M26" i="1"/>
  <c r="N26" i="1"/>
  <c r="O26" i="1"/>
  <c r="P26" i="1"/>
  <c r="Q26" i="1"/>
  <c r="M27" i="1"/>
  <c r="N27" i="1"/>
  <c r="O27" i="1"/>
  <c r="P27" i="1"/>
  <c r="Q27" i="1"/>
  <c r="M28" i="1"/>
  <c r="N28" i="1"/>
  <c r="O28" i="1"/>
  <c r="P28" i="1"/>
  <c r="Q28" i="1"/>
  <c r="M29" i="1"/>
  <c r="N29" i="1"/>
  <c r="O29" i="1"/>
  <c r="P29" i="1"/>
  <c r="Q29" i="1"/>
  <c r="M30" i="1"/>
  <c r="N30" i="1"/>
  <c r="O30" i="1"/>
  <c r="P30" i="1"/>
  <c r="Q30" i="1"/>
  <c r="M31" i="1"/>
  <c r="N31" i="1"/>
  <c r="O31" i="1"/>
  <c r="P31" i="1"/>
  <c r="Q31" i="1"/>
  <c r="M32" i="1"/>
  <c r="N32" i="1"/>
  <c r="O32" i="1"/>
  <c r="P32" i="1"/>
  <c r="Q32" i="1"/>
  <c r="M33" i="1"/>
  <c r="N33" i="1"/>
  <c r="O33" i="1"/>
  <c r="P33" i="1"/>
  <c r="Q33" i="1"/>
  <c r="M34" i="1"/>
  <c r="N34" i="1"/>
  <c r="O34" i="1"/>
  <c r="P34" i="1"/>
  <c r="Q34" i="1"/>
  <c r="M35" i="1"/>
  <c r="N35" i="1"/>
  <c r="O35" i="1"/>
  <c r="P35" i="1"/>
  <c r="Q35" i="1"/>
  <c r="M36" i="1"/>
  <c r="N36" i="1"/>
  <c r="O36" i="1"/>
  <c r="P36" i="1"/>
  <c r="Q36" i="1"/>
  <c r="M37" i="1"/>
  <c r="N37" i="1"/>
  <c r="O37" i="1"/>
  <c r="P37" i="1"/>
  <c r="Q37" i="1"/>
  <c r="M38" i="1"/>
  <c r="N38" i="1"/>
  <c r="O38" i="1"/>
  <c r="P38" i="1"/>
  <c r="Q38" i="1"/>
  <c r="M39" i="1"/>
  <c r="N39" i="1"/>
  <c r="O39" i="1"/>
  <c r="P39" i="1"/>
  <c r="Q39" i="1"/>
  <c r="M40" i="1"/>
  <c r="N40" i="1"/>
  <c r="O40" i="1"/>
  <c r="P40" i="1"/>
  <c r="Q40" i="1"/>
  <c r="M41" i="1"/>
  <c r="N41" i="1"/>
  <c r="O41" i="1"/>
  <c r="P41" i="1"/>
  <c r="Q41" i="1"/>
  <c r="M42" i="1"/>
  <c r="N42" i="1"/>
  <c r="O42" i="1"/>
  <c r="P42" i="1"/>
  <c r="Q42" i="1"/>
  <c r="M43" i="1"/>
  <c r="N43" i="1"/>
  <c r="O43" i="1"/>
  <c r="P43" i="1"/>
  <c r="Q43" i="1"/>
  <c r="M44" i="1"/>
  <c r="N44" i="1"/>
  <c r="O44" i="1"/>
  <c r="P44" i="1"/>
  <c r="Q44" i="1"/>
  <c r="M45" i="1"/>
  <c r="N45" i="1"/>
  <c r="O45" i="1"/>
  <c r="P45" i="1"/>
  <c r="Q45" i="1"/>
  <c r="M46" i="1"/>
  <c r="N46" i="1"/>
  <c r="O46" i="1"/>
  <c r="P46" i="1"/>
  <c r="Q46" i="1"/>
  <c r="M47" i="1"/>
  <c r="N47" i="1"/>
  <c r="O47" i="1"/>
  <c r="P47" i="1"/>
  <c r="Q47" i="1"/>
  <c r="M48" i="1"/>
  <c r="N48" i="1"/>
  <c r="O48" i="1"/>
  <c r="P48" i="1"/>
  <c r="Q48" i="1"/>
  <c r="M49" i="1"/>
  <c r="N49" i="1"/>
  <c r="O49" i="1"/>
  <c r="P49" i="1"/>
  <c r="Q49" i="1"/>
  <c r="M50" i="1"/>
  <c r="N50" i="1"/>
  <c r="O50" i="1"/>
  <c r="P50" i="1"/>
  <c r="Q50" i="1"/>
  <c r="O51" i="1"/>
  <c r="P51" i="1"/>
  <c r="Q51" i="1"/>
  <c r="M52" i="1"/>
  <c r="N52" i="1"/>
  <c r="O52" i="1"/>
  <c r="P52" i="1"/>
  <c r="Q52" i="1"/>
  <c r="M53" i="1"/>
  <c r="N53" i="1"/>
  <c r="O53" i="1"/>
  <c r="P53" i="1"/>
  <c r="Q53" i="1"/>
  <c r="M54" i="1"/>
  <c r="N54" i="1"/>
  <c r="O54" i="1"/>
  <c r="P54" i="1"/>
  <c r="Q54" i="1"/>
  <c r="M55" i="1"/>
  <c r="N55" i="1"/>
  <c r="O55" i="1"/>
  <c r="P55" i="1"/>
  <c r="Q55" i="1"/>
  <c r="M56" i="1"/>
  <c r="N56" i="1"/>
  <c r="O56" i="1"/>
  <c r="P56" i="1"/>
  <c r="Q56" i="1"/>
  <c r="M57" i="1"/>
  <c r="N57" i="1"/>
  <c r="O57" i="1"/>
  <c r="P57" i="1"/>
  <c r="Q57" i="1"/>
  <c r="M58" i="1"/>
  <c r="N58" i="1"/>
  <c r="O58" i="1"/>
  <c r="P58" i="1"/>
  <c r="Q58" i="1"/>
  <c r="M59" i="1"/>
  <c r="N59" i="1"/>
  <c r="O59" i="1"/>
  <c r="P59" i="1"/>
  <c r="Q59" i="1"/>
  <c r="M60" i="1"/>
  <c r="N60" i="1"/>
  <c r="O60" i="1"/>
  <c r="P60" i="1"/>
  <c r="Q60" i="1"/>
  <c r="M61" i="1"/>
  <c r="N61" i="1"/>
  <c r="O61" i="1"/>
  <c r="P61" i="1"/>
  <c r="Q61" i="1"/>
  <c r="M62" i="1"/>
  <c r="N62" i="1"/>
  <c r="O62" i="1"/>
  <c r="P62" i="1"/>
  <c r="Q62" i="1"/>
  <c r="M63" i="1"/>
  <c r="N63" i="1"/>
  <c r="O63" i="1"/>
  <c r="P63" i="1"/>
  <c r="Q63" i="1"/>
  <c r="M64" i="1"/>
  <c r="N64" i="1"/>
  <c r="O64" i="1"/>
  <c r="P64" i="1"/>
  <c r="Q64" i="1"/>
  <c r="M65" i="1"/>
  <c r="N65" i="1"/>
  <c r="O65" i="1"/>
  <c r="P65" i="1"/>
  <c r="Q65" i="1"/>
  <c r="M66" i="1"/>
  <c r="N66" i="1"/>
  <c r="O66" i="1"/>
  <c r="P66" i="1"/>
  <c r="Q66" i="1"/>
  <c r="M67" i="1"/>
  <c r="N67" i="1"/>
  <c r="O67" i="1"/>
  <c r="P67" i="1"/>
  <c r="Q67" i="1"/>
  <c r="M68" i="1"/>
  <c r="N68" i="1"/>
  <c r="O68" i="1"/>
  <c r="P68" i="1"/>
  <c r="Q68" i="1"/>
  <c r="M69" i="1"/>
  <c r="N69" i="1"/>
  <c r="O69" i="1"/>
  <c r="P69" i="1"/>
  <c r="Q69" i="1"/>
  <c r="M70" i="1"/>
  <c r="N70" i="1"/>
  <c r="O70" i="1"/>
  <c r="P70" i="1"/>
  <c r="Q70" i="1"/>
  <c r="M71" i="1"/>
  <c r="N71" i="1"/>
  <c r="O71" i="1"/>
  <c r="P71" i="1"/>
  <c r="Q71" i="1"/>
  <c r="M72" i="1"/>
  <c r="N72" i="1"/>
  <c r="O72" i="1"/>
  <c r="P72" i="1"/>
  <c r="Q72" i="1"/>
  <c r="M73" i="1"/>
  <c r="N73" i="1"/>
  <c r="O73" i="1"/>
  <c r="P73" i="1"/>
  <c r="Q73" i="1"/>
  <c r="M74" i="1"/>
  <c r="N74" i="1"/>
  <c r="O74" i="1"/>
  <c r="P74" i="1"/>
  <c r="Q74" i="1"/>
  <c r="M75" i="1"/>
  <c r="N75" i="1"/>
  <c r="O75" i="1"/>
  <c r="P75" i="1"/>
  <c r="Q75" i="1"/>
  <c r="M76" i="1"/>
  <c r="N76" i="1"/>
  <c r="O76" i="1"/>
  <c r="P76" i="1"/>
  <c r="Q76" i="1"/>
  <c r="M77" i="1"/>
  <c r="N77" i="1"/>
  <c r="O77" i="1"/>
  <c r="P77" i="1"/>
  <c r="Q77" i="1"/>
  <c r="M78" i="1"/>
  <c r="N78" i="1"/>
  <c r="O78" i="1"/>
  <c r="P78" i="1"/>
  <c r="Q78" i="1"/>
  <c r="M79" i="1"/>
  <c r="N79" i="1"/>
  <c r="O79" i="1"/>
  <c r="P79" i="1"/>
  <c r="Q79" i="1"/>
  <c r="M80" i="1"/>
  <c r="N80" i="1"/>
  <c r="O80" i="1"/>
  <c r="P80" i="1"/>
  <c r="Q80" i="1"/>
  <c r="M81" i="1"/>
  <c r="N81" i="1"/>
  <c r="O81" i="1"/>
  <c r="P81" i="1"/>
  <c r="Q81" i="1"/>
  <c r="M82" i="1"/>
  <c r="N82" i="1"/>
  <c r="O82" i="1"/>
  <c r="P82" i="1"/>
  <c r="Q82" i="1"/>
  <c r="M83" i="1"/>
  <c r="N83" i="1"/>
  <c r="O83" i="1"/>
  <c r="P83" i="1"/>
  <c r="Q83" i="1"/>
  <c r="M84" i="1"/>
  <c r="N84" i="1"/>
  <c r="O84" i="1"/>
  <c r="P84" i="1"/>
  <c r="Q84" i="1"/>
  <c r="M85" i="1"/>
  <c r="N85" i="1"/>
  <c r="O85" i="1"/>
  <c r="P85" i="1"/>
  <c r="Q85" i="1"/>
  <c r="M86" i="1"/>
  <c r="N86" i="1"/>
  <c r="O86" i="1"/>
  <c r="P86" i="1"/>
  <c r="Q86" i="1"/>
  <c r="M87" i="1"/>
  <c r="N87" i="1"/>
  <c r="O87" i="1"/>
  <c r="P87" i="1"/>
  <c r="Q87" i="1"/>
  <c r="M88" i="1"/>
  <c r="N88" i="1"/>
  <c r="O88" i="1"/>
  <c r="P88" i="1"/>
  <c r="Q88" i="1"/>
  <c r="M89" i="1"/>
  <c r="N89" i="1"/>
  <c r="O89" i="1"/>
  <c r="P89" i="1"/>
  <c r="Q89" i="1"/>
  <c r="M90" i="1"/>
  <c r="N90" i="1"/>
  <c r="O90" i="1"/>
  <c r="P90" i="1"/>
  <c r="Q90" i="1"/>
  <c r="M91" i="1"/>
  <c r="N91" i="1"/>
  <c r="O91" i="1"/>
  <c r="P91" i="1"/>
  <c r="Q91" i="1"/>
  <c r="M92" i="1"/>
  <c r="N92" i="1"/>
  <c r="O92" i="1"/>
  <c r="P92" i="1"/>
  <c r="Q92" i="1"/>
  <c r="M93" i="1"/>
  <c r="N93" i="1"/>
  <c r="O93" i="1"/>
  <c r="P93" i="1"/>
  <c r="Q93" i="1"/>
  <c r="M94" i="1"/>
  <c r="N94" i="1"/>
  <c r="O94" i="1"/>
  <c r="P94" i="1"/>
  <c r="Q94" i="1"/>
  <c r="M95" i="1"/>
  <c r="N95" i="1"/>
  <c r="O95" i="1"/>
  <c r="P95" i="1"/>
  <c r="Q95" i="1"/>
  <c r="M96" i="1"/>
  <c r="N96" i="1"/>
  <c r="O96" i="1"/>
  <c r="P96" i="1"/>
  <c r="Q96" i="1"/>
  <c r="M97" i="1"/>
  <c r="N97" i="1"/>
  <c r="O97" i="1"/>
  <c r="P97" i="1"/>
  <c r="Q97" i="1"/>
  <c r="M98" i="1"/>
  <c r="N98" i="1"/>
  <c r="O98" i="1"/>
  <c r="P98" i="1"/>
  <c r="Q98" i="1"/>
  <c r="M99" i="1"/>
  <c r="N99" i="1"/>
  <c r="O99" i="1"/>
  <c r="P99" i="1"/>
  <c r="Q99" i="1"/>
  <c r="M100" i="1"/>
  <c r="N100" i="1"/>
  <c r="O100" i="1"/>
  <c r="P100" i="1"/>
  <c r="Q100" i="1"/>
  <c r="M101" i="1"/>
  <c r="N101" i="1"/>
  <c r="O101" i="1"/>
  <c r="P101" i="1"/>
  <c r="Q101" i="1"/>
  <c r="M102" i="1"/>
  <c r="N102" i="1"/>
  <c r="O102" i="1"/>
  <c r="P102" i="1"/>
  <c r="Q102" i="1"/>
  <c r="M103" i="1"/>
  <c r="N103" i="1"/>
  <c r="O103" i="1"/>
  <c r="P103" i="1"/>
  <c r="Q103" i="1"/>
  <c r="M104" i="1"/>
  <c r="N104" i="1"/>
  <c r="O104" i="1"/>
  <c r="P104" i="1"/>
  <c r="Q104" i="1"/>
  <c r="M105" i="1"/>
  <c r="N105" i="1"/>
  <c r="O105" i="1"/>
  <c r="P105" i="1"/>
  <c r="Q105" i="1"/>
  <c r="M106" i="1"/>
  <c r="N106" i="1"/>
  <c r="O106" i="1"/>
  <c r="P106" i="1"/>
  <c r="Q106" i="1"/>
  <c r="M107" i="1"/>
  <c r="N107" i="1"/>
  <c r="O107" i="1"/>
  <c r="P107" i="1"/>
  <c r="Q107" i="1"/>
  <c r="M108" i="1"/>
  <c r="N108" i="1"/>
  <c r="O108" i="1"/>
  <c r="P108" i="1"/>
  <c r="Q108" i="1"/>
  <c r="M109" i="1"/>
  <c r="N109" i="1"/>
  <c r="O109" i="1"/>
  <c r="P109" i="1"/>
  <c r="Q109" i="1"/>
  <c r="M110" i="1"/>
  <c r="N110" i="1"/>
  <c r="O110" i="1"/>
  <c r="P110" i="1"/>
  <c r="Q110" i="1"/>
  <c r="M111" i="1"/>
  <c r="N111" i="1"/>
  <c r="O111" i="1"/>
  <c r="P111" i="1"/>
  <c r="Q111" i="1"/>
  <c r="M112" i="1"/>
  <c r="N112" i="1"/>
  <c r="O112" i="1"/>
  <c r="P112" i="1"/>
  <c r="Q112" i="1"/>
  <c r="M113" i="1"/>
  <c r="N113" i="1"/>
  <c r="O113" i="1"/>
  <c r="P113" i="1"/>
  <c r="Q113" i="1"/>
  <c r="M114" i="1"/>
  <c r="N114" i="1"/>
  <c r="O114" i="1"/>
  <c r="P114" i="1"/>
  <c r="Q114" i="1"/>
  <c r="M115" i="1"/>
  <c r="N115" i="1"/>
  <c r="O115" i="1"/>
  <c r="P115" i="1"/>
  <c r="Q115" i="1"/>
  <c r="M116" i="1"/>
  <c r="N116" i="1"/>
  <c r="O116" i="1"/>
  <c r="P116" i="1"/>
  <c r="Q116" i="1"/>
  <c r="M117" i="1"/>
  <c r="N117" i="1"/>
  <c r="O117" i="1"/>
  <c r="P117" i="1"/>
  <c r="Q117" i="1"/>
  <c r="M118" i="1"/>
  <c r="N118" i="1"/>
  <c r="O118" i="1"/>
  <c r="P118" i="1"/>
  <c r="Q118" i="1"/>
  <c r="M119" i="1"/>
  <c r="N119" i="1"/>
  <c r="O119" i="1"/>
  <c r="P119" i="1"/>
  <c r="Q119" i="1"/>
  <c r="M120" i="1"/>
  <c r="N120" i="1"/>
  <c r="O120" i="1"/>
  <c r="P120" i="1"/>
  <c r="Q120" i="1"/>
  <c r="M121" i="1"/>
  <c r="N121" i="1"/>
  <c r="O121" i="1"/>
  <c r="P121" i="1"/>
  <c r="Q121" i="1"/>
  <c r="M122" i="1"/>
  <c r="N122" i="1"/>
  <c r="O122" i="1"/>
  <c r="P122" i="1"/>
  <c r="Q122" i="1"/>
  <c r="M123" i="1"/>
  <c r="N123" i="1"/>
  <c r="O123" i="1"/>
  <c r="P123" i="1"/>
  <c r="Q123" i="1"/>
  <c r="M124" i="1"/>
  <c r="N124" i="1"/>
  <c r="O124" i="1"/>
  <c r="P124" i="1"/>
  <c r="Q124" i="1"/>
  <c r="M125" i="1"/>
  <c r="N125" i="1"/>
  <c r="O125" i="1"/>
  <c r="P125" i="1"/>
  <c r="Q125" i="1"/>
  <c r="M126" i="1"/>
  <c r="N126" i="1"/>
  <c r="O126" i="1"/>
  <c r="P126" i="1"/>
  <c r="Q126" i="1"/>
  <c r="M127" i="1"/>
  <c r="N127" i="1"/>
  <c r="O127" i="1"/>
  <c r="P127" i="1"/>
  <c r="Q127" i="1"/>
  <c r="M128" i="1"/>
  <c r="N128" i="1"/>
  <c r="O128" i="1"/>
  <c r="P128" i="1"/>
  <c r="Q128" i="1"/>
  <c r="M129" i="1"/>
  <c r="N129" i="1"/>
  <c r="O129" i="1"/>
  <c r="P129" i="1"/>
  <c r="Q129" i="1"/>
  <c r="M130" i="1"/>
  <c r="N130" i="1"/>
  <c r="O130" i="1"/>
  <c r="P130" i="1"/>
  <c r="Q130" i="1"/>
  <c r="M131" i="1"/>
  <c r="N131" i="1"/>
  <c r="O131" i="1"/>
  <c r="P131" i="1"/>
  <c r="Q131" i="1"/>
  <c r="M132" i="1"/>
  <c r="N132" i="1"/>
  <c r="O132" i="1"/>
  <c r="P132" i="1"/>
  <c r="Q132" i="1"/>
  <c r="M133" i="1"/>
  <c r="N133" i="1"/>
  <c r="O133" i="1"/>
  <c r="P133" i="1"/>
  <c r="Q133" i="1"/>
  <c r="M134" i="1"/>
  <c r="N134" i="1"/>
  <c r="O134" i="1"/>
  <c r="P134" i="1"/>
  <c r="Q134" i="1"/>
  <c r="M135" i="1"/>
  <c r="N135" i="1"/>
  <c r="O135" i="1"/>
  <c r="P135" i="1"/>
  <c r="Q135" i="1"/>
  <c r="M136" i="1"/>
  <c r="N136" i="1"/>
  <c r="O136" i="1"/>
  <c r="P136" i="1"/>
  <c r="Q136" i="1"/>
  <c r="M137" i="1"/>
  <c r="N137" i="1"/>
  <c r="O137" i="1"/>
  <c r="P137" i="1"/>
  <c r="Q137" i="1"/>
  <c r="M138" i="1"/>
  <c r="N138" i="1"/>
  <c r="O138" i="1"/>
  <c r="P138" i="1"/>
  <c r="Q138" i="1"/>
  <c r="M139" i="1"/>
  <c r="N139" i="1"/>
  <c r="O139" i="1"/>
  <c r="P139" i="1"/>
  <c r="Q139" i="1"/>
  <c r="M140" i="1"/>
  <c r="N140" i="1"/>
  <c r="O140" i="1"/>
  <c r="P140" i="1"/>
  <c r="Q140" i="1"/>
  <c r="M141" i="1"/>
  <c r="N141" i="1"/>
  <c r="O141" i="1"/>
  <c r="P141" i="1"/>
  <c r="Q141" i="1"/>
  <c r="M142" i="1"/>
  <c r="N142" i="1"/>
  <c r="O142" i="1"/>
  <c r="P142" i="1"/>
  <c r="Q142" i="1"/>
  <c r="M143" i="1"/>
  <c r="N143" i="1"/>
  <c r="O143" i="1"/>
  <c r="P143" i="1"/>
  <c r="Q143" i="1"/>
  <c r="M144" i="1"/>
  <c r="N144" i="1"/>
  <c r="O144" i="1"/>
  <c r="P144" i="1"/>
  <c r="Q144" i="1"/>
  <c r="M145" i="1"/>
  <c r="N145" i="1"/>
  <c r="O145" i="1"/>
  <c r="P145" i="1"/>
  <c r="Q145" i="1"/>
  <c r="M146" i="1"/>
  <c r="N146" i="1"/>
  <c r="O146" i="1"/>
  <c r="P146" i="1"/>
  <c r="Q146" i="1"/>
  <c r="M147" i="1"/>
  <c r="N147" i="1"/>
  <c r="O147" i="1"/>
  <c r="P147" i="1"/>
  <c r="Q147" i="1"/>
  <c r="M148" i="1"/>
  <c r="N148" i="1"/>
  <c r="O148" i="1"/>
  <c r="P148" i="1"/>
  <c r="Q148" i="1"/>
  <c r="M149" i="1"/>
  <c r="N149" i="1"/>
  <c r="O149" i="1"/>
  <c r="P149" i="1"/>
  <c r="Q149" i="1"/>
  <c r="M150" i="1"/>
  <c r="N150" i="1"/>
  <c r="O150" i="1"/>
  <c r="P150" i="1"/>
  <c r="Q150" i="1"/>
  <c r="M151" i="1"/>
  <c r="N151" i="1"/>
  <c r="O151" i="1"/>
  <c r="P151" i="1"/>
  <c r="Q151" i="1"/>
  <c r="M152" i="1"/>
  <c r="N152" i="1"/>
  <c r="O152" i="1"/>
  <c r="P152" i="1"/>
  <c r="Q152" i="1"/>
  <c r="M153" i="1"/>
  <c r="N153" i="1"/>
  <c r="O153" i="1"/>
  <c r="P153" i="1"/>
  <c r="Q153" i="1"/>
  <c r="M154" i="1"/>
  <c r="N154" i="1"/>
  <c r="O154" i="1"/>
  <c r="P154" i="1"/>
  <c r="Q154" i="1"/>
  <c r="M155" i="1"/>
  <c r="N155" i="1"/>
  <c r="O155" i="1"/>
  <c r="P155" i="1"/>
  <c r="Q155" i="1"/>
  <c r="M156" i="1"/>
  <c r="N156" i="1"/>
  <c r="O156" i="1"/>
  <c r="P156" i="1"/>
  <c r="Q156" i="1"/>
  <c r="M157" i="1"/>
  <c r="N157" i="1"/>
  <c r="O157" i="1"/>
  <c r="P157" i="1"/>
  <c r="Q157" i="1"/>
  <c r="M158" i="1"/>
  <c r="N158" i="1"/>
  <c r="O158" i="1"/>
  <c r="P158" i="1"/>
  <c r="Q158" i="1"/>
  <c r="M159" i="1"/>
  <c r="N159" i="1"/>
  <c r="O159" i="1"/>
  <c r="P159" i="1"/>
  <c r="Q159" i="1"/>
  <c r="M160" i="1"/>
  <c r="N160" i="1"/>
  <c r="O160" i="1"/>
  <c r="P160" i="1"/>
  <c r="Q160" i="1"/>
  <c r="M161" i="1"/>
  <c r="N161" i="1"/>
  <c r="O161" i="1"/>
  <c r="P161" i="1"/>
  <c r="Q161" i="1"/>
  <c r="M162" i="1"/>
  <c r="N162" i="1"/>
  <c r="O162" i="1"/>
  <c r="P162" i="1"/>
  <c r="Q162" i="1"/>
  <c r="M163" i="1"/>
  <c r="N163" i="1"/>
  <c r="O163" i="1"/>
  <c r="P163" i="1"/>
  <c r="Q163" i="1"/>
  <c r="M164" i="1"/>
  <c r="N164" i="1"/>
  <c r="O164" i="1"/>
  <c r="P164" i="1"/>
  <c r="Q164" i="1"/>
  <c r="M165" i="1"/>
  <c r="N165" i="1"/>
  <c r="O165" i="1"/>
  <c r="P165" i="1"/>
  <c r="Q165" i="1"/>
  <c r="M166" i="1"/>
  <c r="N166" i="1"/>
  <c r="O166" i="1"/>
  <c r="P166" i="1"/>
  <c r="Q166" i="1"/>
  <c r="M167" i="1"/>
  <c r="N167" i="1"/>
  <c r="O167" i="1"/>
  <c r="P167" i="1"/>
  <c r="Q167" i="1"/>
  <c r="M168" i="1"/>
  <c r="N168" i="1"/>
  <c r="O168" i="1"/>
  <c r="P168" i="1"/>
  <c r="Q168" i="1"/>
  <c r="M169" i="1"/>
  <c r="N169" i="1"/>
  <c r="O169" i="1"/>
  <c r="P169" i="1"/>
  <c r="Q169" i="1"/>
  <c r="M170" i="1"/>
  <c r="N170" i="1"/>
  <c r="O170" i="1"/>
  <c r="P170" i="1"/>
  <c r="Q170" i="1"/>
  <c r="M171" i="1"/>
  <c r="N171" i="1"/>
  <c r="O171" i="1"/>
  <c r="P171" i="1"/>
  <c r="Q171" i="1"/>
  <c r="M172" i="1"/>
  <c r="N172" i="1"/>
  <c r="O172" i="1"/>
  <c r="P172" i="1"/>
  <c r="Q172" i="1"/>
  <c r="M173" i="1"/>
  <c r="N173" i="1"/>
  <c r="O173" i="1"/>
  <c r="P173" i="1"/>
  <c r="Q173" i="1"/>
  <c r="M174" i="1"/>
  <c r="N174" i="1"/>
  <c r="O174" i="1"/>
  <c r="P174" i="1"/>
  <c r="Q174" i="1"/>
  <c r="M175" i="1"/>
  <c r="N175" i="1"/>
  <c r="O175" i="1"/>
  <c r="P175" i="1"/>
  <c r="Q175" i="1"/>
  <c r="M176" i="1"/>
  <c r="N176" i="1"/>
  <c r="O176" i="1"/>
  <c r="P176" i="1"/>
  <c r="Q176" i="1"/>
  <c r="M177" i="1"/>
  <c r="N177" i="1"/>
  <c r="O177" i="1"/>
  <c r="P177" i="1"/>
  <c r="Q177" i="1"/>
  <c r="M178" i="1"/>
  <c r="N178" i="1"/>
  <c r="O178" i="1"/>
  <c r="P178" i="1"/>
  <c r="Q178" i="1"/>
  <c r="M179" i="1"/>
  <c r="N179" i="1"/>
  <c r="O179" i="1"/>
  <c r="P179" i="1"/>
  <c r="Q179" i="1"/>
  <c r="M180" i="1"/>
  <c r="N180" i="1"/>
  <c r="O180" i="1"/>
  <c r="P180" i="1"/>
  <c r="Q180" i="1"/>
  <c r="M181" i="1"/>
  <c r="N181" i="1"/>
  <c r="O181" i="1"/>
  <c r="P181" i="1"/>
  <c r="Q181" i="1"/>
  <c r="M182" i="1"/>
  <c r="N182" i="1"/>
  <c r="O182" i="1"/>
  <c r="P182" i="1"/>
  <c r="Q182" i="1"/>
  <c r="M183" i="1"/>
  <c r="N183" i="1"/>
  <c r="O183" i="1"/>
  <c r="P183" i="1"/>
  <c r="Q183" i="1"/>
  <c r="M184" i="1"/>
  <c r="N184" i="1"/>
  <c r="O184" i="1"/>
  <c r="P184" i="1"/>
  <c r="Q184" i="1"/>
  <c r="M185" i="1"/>
  <c r="N185" i="1"/>
  <c r="O185" i="1"/>
  <c r="P185" i="1"/>
  <c r="Q185" i="1"/>
  <c r="M186" i="1"/>
  <c r="N186" i="1"/>
  <c r="O186" i="1"/>
  <c r="P186" i="1"/>
  <c r="Q186" i="1"/>
  <c r="M187" i="1"/>
  <c r="N187" i="1"/>
  <c r="O187" i="1"/>
  <c r="P187" i="1"/>
  <c r="Q187" i="1"/>
  <c r="M188" i="1"/>
  <c r="N188" i="1"/>
  <c r="O188" i="1"/>
  <c r="P188" i="1"/>
  <c r="Q188" i="1"/>
  <c r="M189" i="1"/>
  <c r="N189" i="1"/>
  <c r="O189" i="1"/>
  <c r="P189" i="1"/>
  <c r="Q189" i="1"/>
  <c r="M190" i="1"/>
  <c r="N190" i="1"/>
  <c r="O190" i="1"/>
  <c r="P190" i="1"/>
  <c r="Q190" i="1"/>
  <c r="M191" i="1"/>
  <c r="N191" i="1"/>
  <c r="O191" i="1"/>
  <c r="P191" i="1"/>
  <c r="Q191" i="1"/>
  <c r="M192" i="1"/>
  <c r="N192" i="1"/>
  <c r="O192" i="1"/>
  <c r="P192" i="1"/>
  <c r="Q192" i="1"/>
  <c r="M193" i="1"/>
  <c r="N193" i="1"/>
  <c r="O193" i="1"/>
  <c r="P193" i="1"/>
  <c r="Q193" i="1"/>
  <c r="M194" i="1"/>
  <c r="N194" i="1"/>
  <c r="O194" i="1"/>
  <c r="P194" i="1"/>
  <c r="Q194" i="1"/>
  <c r="M195" i="1"/>
  <c r="N195" i="1"/>
  <c r="O195" i="1"/>
  <c r="P195" i="1"/>
  <c r="Q195" i="1"/>
  <c r="M196" i="1"/>
  <c r="N196" i="1"/>
  <c r="O196" i="1"/>
  <c r="P196" i="1"/>
  <c r="Q196" i="1"/>
  <c r="M197" i="1"/>
  <c r="N197" i="1"/>
  <c r="O197" i="1"/>
  <c r="P197" i="1"/>
  <c r="Q197" i="1"/>
  <c r="M198" i="1"/>
  <c r="N198" i="1"/>
  <c r="O198" i="1"/>
  <c r="P198" i="1"/>
  <c r="Q198" i="1"/>
  <c r="M199" i="1"/>
  <c r="N199" i="1"/>
  <c r="O199" i="1"/>
  <c r="P199" i="1"/>
  <c r="Q199" i="1"/>
  <c r="M200" i="1"/>
  <c r="N200" i="1"/>
  <c r="O200" i="1"/>
  <c r="P200" i="1"/>
  <c r="Q200" i="1"/>
  <c r="M201" i="1"/>
  <c r="N201" i="1"/>
  <c r="O201" i="1"/>
  <c r="P201" i="1"/>
  <c r="Q201" i="1"/>
  <c r="M202" i="1"/>
  <c r="N202" i="1"/>
  <c r="O202" i="1"/>
  <c r="P202" i="1"/>
  <c r="Q202" i="1"/>
  <c r="M203" i="1"/>
  <c r="N203" i="1"/>
  <c r="O203" i="1"/>
  <c r="P203" i="1"/>
  <c r="Q203" i="1"/>
  <c r="M204" i="1"/>
  <c r="N204" i="1"/>
  <c r="O204" i="1"/>
  <c r="P204" i="1"/>
  <c r="Q204" i="1"/>
  <c r="M205" i="1"/>
  <c r="N205" i="1"/>
  <c r="O205" i="1"/>
  <c r="P205" i="1"/>
  <c r="Q205" i="1"/>
  <c r="M206" i="1"/>
  <c r="N206" i="1"/>
  <c r="O206" i="1"/>
  <c r="P206" i="1"/>
  <c r="Q206" i="1"/>
  <c r="M207" i="1"/>
  <c r="N207" i="1"/>
  <c r="O207" i="1"/>
  <c r="P207" i="1"/>
  <c r="Q207" i="1"/>
  <c r="M208" i="1"/>
  <c r="N208" i="1"/>
  <c r="O208" i="1"/>
  <c r="P208" i="1"/>
  <c r="Q208" i="1"/>
  <c r="M209" i="1"/>
  <c r="N209" i="1"/>
  <c r="O209" i="1"/>
  <c r="P209" i="1"/>
  <c r="Q209" i="1"/>
  <c r="M210" i="1"/>
  <c r="N210" i="1"/>
  <c r="O210" i="1"/>
  <c r="P210" i="1"/>
  <c r="Q210" i="1"/>
  <c r="M211" i="1"/>
  <c r="N211" i="1"/>
  <c r="O211" i="1"/>
  <c r="P211" i="1"/>
  <c r="Q211" i="1"/>
  <c r="M212" i="1"/>
  <c r="N212" i="1"/>
  <c r="O212" i="1"/>
  <c r="P212" i="1"/>
  <c r="Q212" i="1"/>
  <c r="M213" i="1"/>
  <c r="N213" i="1"/>
  <c r="O213" i="1"/>
  <c r="P213" i="1"/>
  <c r="Q213" i="1"/>
  <c r="M214" i="1"/>
  <c r="N214" i="1"/>
  <c r="O214" i="1"/>
  <c r="P214" i="1"/>
  <c r="Q214" i="1"/>
  <c r="M215" i="1"/>
  <c r="N215" i="1"/>
  <c r="O215" i="1"/>
  <c r="P215" i="1"/>
  <c r="Q215" i="1"/>
  <c r="M216" i="1"/>
  <c r="N216" i="1"/>
  <c r="O216" i="1"/>
  <c r="P216" i="1"/>
  <c r="Q216" i="1"/>
  <c r="M217" i="1"/>
  <c r="N217" i="1"/>
  <c r="O217" i="1"/>
  <c r="P217" i="1"/>
  <c r="Q217" i="1"/>
  <c r="M218" i="1"/>
  <c r="N218" i="1"/>
  <c r="O218" i="1"/>
  <c r="P218" i="1"/>
  <c r="Q218" i="1"/>
  <c r="M219" i="1"/>
  <c r="N219" i="1"/>
  <c r="O219" i="1"/>
  <c r="P219" i="1"/>
  <c r="Q219" i="1"/>
  <c r="M220" i="1"/>
  <c r="N220" i="1"/>
  <c r="O220" i="1"/>
  <c r="P220" i="1"/>
  <c r="Q220" i="1"/>
  <c r="M221" i="1"/>
  <c r="N221" i="1"/>
  <c r="O221" i="1"/>
  <c r="P221" i="1"/>
  <c r="Q221" i="1"/>
  <c r="M222" i="1"/>
  <c r="N222" i="1"/>
  <c r="O222" i="1"/>
  <c r="P222" i="1"/>
  <c r="Q222" i="1"/>
  <c r="M223" i="1"/>
  <c r="N223" i="1"/>
  <c r="O223" i="1"/>
  <c r="P223" i="1"/>
  <c r="Q223" i="1"/>
  <c r="M224" i="1"/>
  <c r="N224" i="1"/>
  <c r="O224" i="1"/>
  <c r="P224" i="1"/>
  <c r="Q224" i="1"/>
  <c r="M225" i="1"/>
  <c r="N225" i="1"/>
  <c r="O225" i="1"/>
  <c r="P225" i="1"/>
  <c r="Q225" i="1"/>
  <c r="M226" i="1"/>
  <c r="N226" i="1"/>
  <c r="O226" i="1"/>
  <c r="P226" i="1"/>
  <c r="Q226" i="1"/>
  <c r="M227" i="1"/>
  <c r="N227" i="1"/>
  <c r="O227" i="1"/>
  <c r="P227" i="1"/>
  <c r="Q227" i="1"/>
  <c r="M228" i="1"/>
  <c r="N228" i="1"/>
  <c r="O228" i="1"/>
  <c r="P228" i="1"/>
  <c r="Q228" i="1"/>
  <c r="M229" i="1"/>
  <c r="N229" i="1"/>
  <c r="O229" i="1"/>
  <c r="P229" i="1"/>
  <c r="Q229" i="1"/>
  <c r="M230" i="1"/>
  <c r="N230" i="1"/>
  <c r="O230" i="1"/>
  <c r="P230" i="1"/>
  <c r="Q230" i="1"/>
  <c r="M231" i="1"/>
  <c r="N231" i="1"/>
  <c r="O231" i="1"/>
  <c r="P231" i="1"/>
  <c r="Q231" i="1"/>
  <c r="M232" i="1"/>
  <c r="N232" i="1"/>
  <c r="O232" i="1"/>
  <c r="P232" i="1"/>
  <c r="Q232" i="1"/>
  <c r="M233" i="1"/>
  <c r="N233" i="1"/>
  <c r="O233" i="1"/>
  <c r="P233" i="1"/>
  <c r="Q233" i="1"/>
  <c r="M234" i="1"/>
  <c r="N234" i="1"/>
  <c r="O234" i="1"/>
  <c r="P234" i="1"/>
  <c r="Q234" i="1"/>
  <c r="M235" i="1"/>
  <c r="N235" i="1"/>
  <c r="O235" i="1"/>
  <c r="P235" i="1"/>
  <c r="Q235" i="1"/>
  <c r="M236" i="1"/>
  <c r="N236" i="1"/>
  <c r="O236" i="1"/>
  <c r="P236" i="1"/>
  <c r="Q236" i="1"/>
  <c r="M237" i="1"/>
  <c r="N237" i="1"/>
  <c r="O237" i="1"/>
  <c r="P237" i="1"/>
  <c r="Q237" i="1"/>
  <c r="M238" i="1"/>
  <c r="N238" i="1"/>
  <c r="O238" i="1"/>
  <c r="P238" i="1"/>
  <c r="Q238" i="1"/>
  <c r="M239" i="1"/>
  <c r="N239" i="1"/>
  <c r="O239" i="1"/>
  <c r="P239" i="1"/>
  <c r="Q239" i="1"/>
  <c r="M240" i="1"/>
  <c r="N240" i="1"/>
  <c r="O240" i="1"/>
  <c r="P240" i="1"/>
  <c r="Q240" i="1"/>
  <c r="M241" i="1"/>
  <c r="N241" i="1"/>
  <c r="O241" i="1"/>
  <c r="P241" i="1"/>
  <c r="Q241" i="1"/>
  <c r="M242" i="1"/>
  <c r="N242" i="1"/>
  <c r="O242" i="1"/>
  <c r="P242" i="1"/>
  <c r="Q242" i="1"/>
  <c r="M243" i="1"/>
  <c r="N243" i="1"/>
  <c r="O243" i="1"/>
  <c r="P243" i="1"/>
  <c r="Q243" i="1"/>
  <c r="M244" i="1"/>
  <c r="N244" i="1"/>
  <c r="O244" i="1"/>
  <c r="P244" i="1"/>
  <c r="Q244" i="1"/>
  <c r="M245" i="1"/>
  <c r="N245" i="1"/>
  <c r="O245" i="1"/>
  <c r="P245" i="1"/>
  <c r="Q245" i="1"/>
  <c r="M246" i="1"/>
  <c r="N246" i="1"/>
  <c r="O246" i="1"/>
  <c r="P246" i="1"/>
  <c r="Q246" i="1"/>
  <c r="M247" i="1"/>
  <c r="N247" i="1"/>
  <c r="O247" i="1"/>
  <c r="P247" i="1"/>
  <c r="Q247" i="1"/>
  <c r="M248" i="1"/>
  <c r="N248" i="1"/>
  <c r="O248" i="1"/>
  <c r="P248" i="1"/>
  <c r="Q248" i="1"/>
  <c r="M249" i="1"/>
  <c r="N249" i="1"/>
  <c r="O249" i="1"/>
  <c r="P249" i="1"/>
  <c r="Q249" i="1"/>
  <c r="M250" i="1"/>
  <c r="N250" i="1"/>
  <c r="O250" i="1"/>
  <c r="P250" i="1"/>
  <c r="Q250" i="1"/>
  <c r="M251" i="1"/>
  <c r="N251" i="1"/>
  <c r="O251" i="1"/>
  <c r="P251" i="1"/>
  <c r="Q251" i="1"/>
  <c r="M252" i="1"/>
  <c r="N252" i="1"/>
  <c r="O252" i="1"/>
  <c r="P252" i="1"/>
  <c r="Q252" i="1"/>
  <c r="M253" i="1"/>
  <c r="N253" i="1"/>
  <c r="O253" i="1"/>
  <c r="P253" i="1"/>
  <c r="Q253" i="1"/>
  <c r="M254" i="1"/>
  <c r="N254" i="1"/>
  <c r="O254" i="1"/>
  <c r="P254" i="1"/>
  <c r="Q254" i="1"/>
  <c r="M255" i="1"/>
  <c r="N255" i="1"/>
  <c r="O255" i="1"/>
  <c r="P255" i="1"/>
  <c r="Q255" i="1"/>
  <c r="M256" i="1"/>
  <c r="N256" i="1"/>
  <c r="O256" i="1"/>
  <c r="P256" i="1"/>
  <c r="Q256" i="1"/>
  <c r="M257" i="1"/>
  <c r="N257" i="1"/>
  <c r="O257" i="1"/>
  <c r="P257" i="1"/>
  <c r="Q257" i="1"/>
  <c r="M258" i="1"/>
  <c r="N258" i="1"/>
  <c r="O258" i="1"/>
  <c r="P258" i="1"/>
  <c r="Q258" i="1"/>
  <c r="M259" i="1"/>
  <c r="N259" i="1"/>
  <c r="O259" i="1"/>
  <c r="P259" i="1"/>
  <c r="Q259" i="1"/>
  <c r="M260" i="1"/>
  <c r="N260" i="1"/>
  <c r="O260" i="1"/>
  <c r="P260" i="1"/>
  <c r="Q260" i="1"/>
  <c r="M261" i="1"/>
  <c r="N261" i="1"/>
  <c r="O261" i="1"/>
  <c r="P261" i="1"/>
  <c r="Q261" i="1"/>
  <c r="M262" i="1"/>
  <c r="N262" i="1"/>
  <c r="O262" i="1"/>
  <c r="P262" i="1"/>
  <c r="Q262" i="1"/>
  <c r="M263" i="1"/>
  <c r="N263" i="1"/>
  <c r="O263" i="1"/>
  <c r="P263" i="1"/>
  <c r="Q263" i="1"/>
  <c r="M264" i="1"/>
  <c r="N264" i="1"/>
  <c r="O264" i="1"/>
  <c r="P264" i="1"/>
  <c r="Q264" i="1"/>
  <c r="M265" i="1"/>
  <c r="N265" i="1"/>
  <c r="O265" i="1"/>
  <c r="P265" i="1"/>
  <c r="Q265" i="1"/>
  <c r="M266" i="1"/>
  <c r="N266" i="1"/>
  <c r="O266" i="1"/>
  <c r="P266" i="1"/>
  <c r="Q266" i="1"/>
  <c r="M267" i="1"/>
  <c r="N267" i="1"/>
  <c r="O267" i="1"/>
  <c r="P267" i="1"/>
  <c r="Q267" i="1"/>
  <c r="M268" i="1"/>
  <c r="N268" i="1"/>
  <c r="O268" i="1"/>
  <c r="P268" i="1"/>
  <c r="Q268" i="1"/>
  <c r="M269" i="1"/>
  <c r="N269" i="1"/>
  <c r="O269" i="1"/>
  <c r="P269" i="1"/>
  <c r="Q269" i="1"/>
  <c r="M270" i="1"/>
  <c r="N270" i="1"/>
  <c r="O270" i="1"/>
  <c r="P270" i="1"/>
  <c r="Q270" i="1"/>
  <c r="M271" i="1"/>
  <c r="N271" i="1"/>
  <c r="O271" i="1"/>
  <c r="P271" i="1"/>
  <c r="Q271" i="1"/>
  <c r="M272" i="1"/>
  <c r="N272" i="1"/>
  <c r="O272" i="1"/>
  <c r="P272" i="1"/>
  <c r="Q272" i="1"/>
  <c r="M273" i="1"/>
  <c r="N273" i="1"/>
  <c r="O273" i="1"/>
  <c r="P273" i="1"/>
  <c r="Q273" i="1"/>
  <c r="M274" i="1"/>
  <c r="N274" i="1"/>
  <c r="O274" i="1"/>
  <c r="P274" i="1"/>
  <c r="Q274" i="1"/>
  <c r="M275" i="1"/>
  <c r="N275" i="1"/>
  <c r="O275" i="1"/>
  <c r="P275" i="1"/>
  <c r="Q275" i="1"/>
  <c r="M276" i="1"/>
  <c r="N276" i="1"/>
  <c r="O276" i="1"/>
  <c r="P276" i="1"/>
  <c r="Q276" i="1"/>
  <c r="M277" i="1"/>
  <c r="N277" i="1"/>
  <c r="O277" i="1"/>
  <c r="P277" i="1"/>
  <c r="Q277" i="1"/>
  <c r="M278" i="1"/>
  <c r="N278" i="1"/>
  <c r="O278" i="1"/>
  <c r="P278" i="1"/>
  <c r="Q278" i="1"/>
  <c r="M279" i="1"/>
  <c r="N279" i="1"/>
  <c r="O279" i="1"/>
  <c r="P279" i="1"/>
  <c r="Q279" i="1"/>
  <c r="M280" i="1"/>
  <c r="N280" i="1"/>
  <c r="O280" i="1"/>
  <c r="P280" i="1"/>
  <c r="Q280" i="1"/>
  <c r="M281" i="1"/>
  <c r="N281" i="1"/>
  <c r="O281" i="1"/>
  <c r="P281" i="1"/>
  <c r="Q281" i="1"/>
  <c r="M282" i="1"/>
  <c r="N282" i="1"/>
  <c r="O282" i="1"/>
  <c r="P282" i="1"/>
  <c r="Q282" i="1"/>
  <c r="M283" i="1"/>
  <c r="N283" i="1"/>
  <c r="O283" i="1"/>
  <c r="P283" i="1"/>
  <c r="Q283" i="1"/>
  <c r="M284" i="1"/>
  <c r="N284" i="1"/>
  <c r="O284" i="1"/>
  <c r="P284" i="1"/>
  <c r="Q284" i="1"/>
  <c r="M285" i="1"/>
  <c r="N285" i="1"/>
  <c r="O285" i="1"/>
  <c r="P285" i="1"/>
  <c r="Q285" i="1"/>
  <c r="M286" i="1"/>
  <c r="N286" i="1"/>
  <c r="O286" i="1"/>
  <c r="P286" i="1"/>
  <c r="Q286" i="1"/>
  <c r="M287" i="1"/>
  <c r="N287" i="1"/>
  <c r="O287" i="1"/>
  <c r="P287" i="1"/>
  <c r="Q287" i="1"/>
  <c r="M288" i="1"/>
  <c r="N288" i="1"/>
  <c r="O288" i="1"/>
  <c r="P288" i="1"/>
  <c r="Q288" i="1"/>
  <c r="M289" i="1"/>
  <c r="N289" i="1"/>
  <c r="O289" i="1"/>
  <c r="P289" i="1"/>
  <c r="Q289" i="1"/>
  <c r="M290" i="1"/>
  <c r="N290" i="1"/>
  <c r="O290" i="1"/>
  <c r="P290" i="1"/>
  <c r="Q290" i="1"/>
  <c r="M291" i="1"/>
  <c r="N291" i="1"/>
  <c r="O291" i="1"/>
  <c r="P291" i="1"/>
  <c r="Q291" i="1"/>
  <c r="Q9" i="1"/>
  <c r="N9" i="1"/>
  <c r="O9" i="1"/>
  <c r="P9" i="1"/>
  <c r="M9" i="1"/>
  <c r="S18" i="1" l="1"/>
  <c r="U18" i="1" s="1"/>
  <c r="S16" i="1"/>
  <c r="U16" i="1" s="1"/>
  <c r="S17" i="1"/>
  <c r="U17" i="1" s="1"/>
  <c r="O206" i="2" l="1"/>
  <c r="O207" i="2"/>
  <c r="O209" i="2"/>
  <c r="O210" i="2"/>
  <c r="O205" i="2"/>
  <c r="O196" i="2"/>
  <c r="O197" i="2"/>
  <c r="O198" i="2"/>
  <c r="O199" i="2"/>
  <c r="O200" i="2"/>
  <c r="O195" i="2"/>
  <c r="O187" i="2"/>
  <c r="O189" i="2"/>
  <c r="O190" i="2"/>
  <c r="O191" i="2"/>
  <c r="O192" i="2"/>
  <c r="O182" i="2"/>
  <c r="O172" i="2"/>
  <c r="O173" i="2"/>
  <c r="O175" i="2"/>
  <c r="O176" i="2"/>
  <c r="O177" i="2"/>
  <c r="O179" i="2"/>
  <c r="O171" i="2"/>
  <c r="O135" i="2"/>
  <c r="O137" i="2"/>
  <c r="O139" i="2"/>
  <c r="O140" i="2"/>
  <c r="O144" i="2"/>
  <c r="O146" i="2"/>
  <c r="O151" i="2"/>
  <c r="O152" i="2"/>
  <c r="O153" i="2"/>
  <c r="O156" i="2"/>
  <c r="O164" i="2"/>
  <c r="O167" i="2"/>
  <c r="O133" i="2"/>
  <c r="O124" i="2"/>
  <c r="O125" i="2"/>
  <c r="O126" i="2"/>
  <c r="O128" i="2"/>
  <c r="O129" i="2"/>
  <c r="O122" i="2"/>
  <c r="O109" i="2"/>
  <c r="O110" i="2"/>
  <c r="O113" i="2"/>
  <c r="O114" i="2"/>
  <c r="O115" i="2"/>
  <c r="O116" i="2"/>
  <c r="O117" i="2"/>
  <c r="O118" i="2"/>
  <c r="O119" i="2"/>
  <c r="O108" i="2"/>
  <c r="O100" i="2"/>
  <c r="O101" i="2"/>
  <c r="O103" i="2"/>
  <c r="O104" i="2"/>
  <c r="O105" i="2"/>
  <c r="O93" i="2"/>
  <c r="O94" i="2"/>
  <c r="O95" i="2"/>
  <c r="O96" i="2"/>
  <c r="O92" i="2"/>
  <c r="O87" i="2"/>
  <c r="O89" i="2"/>
  <c r="O85" i="2"/>
  <c r="O76" i="2"/>
  <c r="O80" i="2"/>
  <c r="O81" i="2"/>
  <c r="O75" i="2"/>
  <c r="O64" i="2"/>
  <c r="O65" i="2"/>
  <c r="O66" i="2"/>
  <c r="O67" i="2"/>
  <c r="O68" i="2"/>
  <c r="O69" i="2"/>
  <c r="O71" i="2"/>
  <c r="O72" i="2"/>
  <c r="O63" i="2"/>
  <c r="O59" i="2"/>
  <c r="O47" i="2"/>
  <c r="O48" i="2"/>
  <c r="O49" i="2"/>
  <c r="O36" i="2"/>
  <c r="O41" i="2"/>
  <c r="O35" i="2"/>
  <c r="O27" i="2"/>
  <c r="O28" i="2"/>
  <c r="O31" i="2"/>
  <c r="O32" i="2"/>
  <c r="O26" i="2"/>
  <c r="N15" i="2"/>
  <c r="O15" i="2" s="1"/>
  <c r="N16" i="2"/>
  <c r="O16" i="2" s="1"/>
  <c r="N17" i="2"/>
  <c r="O17" i="2" s="1"/>
  <c r="N18" i="2"/>
  <c r="O18" i="2" s="1"/>
  <c r="N19" i="2"/>
  <c r="N20" i="2"/>
  <c r="O20" i="2" s="1"/>
  <c r="N21" i="2"/>
  <c r="O21" i="2" s="1"/>
  <c r="N22" i="2"/>
  <c r="O22" i="2" s="1"/>
  <c r="N23" i="2"/>
  <c r="O23" i="2" s="1"/>
  <c r="N14" i="2"/>
  <c r="O14" i="2" s="1"/>
  <c r="N5" i="2"/>
  <c r="O5" i="2" s="1"/>
  <c r="N6" i="2"/>
  <c r="O6" i="2" s="1"/>
  <c r="N7" i="2"/>
  <c r="O7" i="2" s="1"/>
  <c r="N8" i="2"/>
  <c r="O8" i="2" s="1"/>
  <c r="N9" i="2"/>
  <c r="O9" i="2" s="1"/>
  <c r="N10" i="2"/>
  <c r="O10" i="2" s="1"/>
  <c r="N11" i="2"/>
  <c r="O11" i="2" s="1"/>
  <c r="N4" i="2"/>
  <c r="O212" i="2"/>
  <c r="L212" i="2"/>
  <c r="J212" i="2"/>
  <c r="H212" i="2"/>
  <c r="O211" i="2"/>
  <c r="L211" i="2"/>
  <c r="J211" i="2"/>
  <c r="H211" i="2"/>
  <c r="L210" i="2"/>
  <c r="J210" i="2"/>
  <c r="H210" i="2"/>
  <c r="L209" i="2"/>
  <c r="J209" i="2"/>
  <c r="H209" i="2"/>
  <c r="O208" i="2"/>
  <c r="L208" i="2"/>
  <c r="J208" i="2"/>
  <c r="H208" i="2"/>
  <c r="L207" i="2"/>
  <c r="J207" i="2"/>
  <c r="H207" i="2"/>
  <c r="L206" i="2"/>
  <c r="J206" i="2"/>
  <c r="H206" i="2"/>
  <c r="L205" i="2"/>
  <c r="J205" i="2"/>
  <c r="H205" i="2"/>
  <c r="L204" i="2"/>
  <c r="J204" i="2"/>
  <c r="H204" i="2"/>
  <c r="O203" i="2"/>
  <c r="L203" i="2"/>
  <c r="J203" i="2"/>
  <c r="H203" i="2"/>
  <c r="O202" i="2"/>
  <c r="L202" i="2"/>
  <c r="J202" i="2"/>
  <c r="H202" i="2"/>
  <c r="O201" i="2"/>
  <c r="L201" i="2"/>
  <c r="J201" i="2"/>
  <c r="H201" i="2"/>
  <c r="L200" i="2"/>
  <c r="J200" i="2"/>
  <c r="H200" i="2"/>
  <c r="L199" i="2"/>
  <c r="J199" i="2"/>
  <c r="H199" i="2"/>
  <c r="L198" i="2"/>
  <c r="J198" i="2"/>
  <c r="H198" i="2"/>
  <c r="L197" i="2"/>
  <c r="J197" i="2"/>
  <c r="H197" i="2"/>
  <c r="L196" i="2"/>
  <c r="J196" i="2"/>
  <c r="H196" i="2"/>
  <c r="L195" i="2"/>
  <c r="J195" i="2"/>
  <c r="H195" i="2"/>
  <c r="O194" i="2"/>
  <c r="L194" i="2"/>
  <c r="J194" i="2"/>
  <c r="H194" i="2"/>
  <c r="O193" i="2"/>
  <c r="L193" i="2"/>
  <c r="J193" i="2"/>
  <c r="H193" i="2"/>
  <c r="L192" i="2"/>
  <c r="J192" i="2"/>
  <c r="H192" i="2"/>
  <c r="L191" i="2"/>
  <c r="J191" i="2"/>
  <c r="H191" i="2"/>
  <c r="L190" i="2"/>
  <c r="J190" i="2"/>
  <c r="H190" i="2"/>
  <c r="L189" i="2"/>
  <c r="J189" i="2"/>
  <c r="H189" i="2"/>
  <c r="O188" i="2"/>
  <c r="L188" i="2"/>
  <c r="J188" i="2"/>
  <c r="H188" i="2"/>
  <c r="L187" i="2"/>
  <c r="J187" i="2"/>
  <c r="H187" i="2"/>
  <c r="O186" i="2"/>
  <c r="L186" i="2"/>
  <c r="J186" i="2"/>
  <c r="H186" i="2"/>
  <c r="O185" i="2"/>
  <c r="L185" i="2"/>
  <c r="J185" i="2"/>
  <c r="H185" i="2"/>
  <c r="O184" i="2"/>
  <c r="L184" i="2"/>
  <c r="J184" i="2"/>
  <c r="H184" i="2"/>
  <c r="L183" i="2"/>
  <c r="J183" i="2"/>
  <c r="H183" i="2"/>
  <c r="L182" i="2"/>
  <c r="J182" i="2"/>
  <c r="H182" i="2"/>
  <c r="O181" i="2"/>
  <c r="L181" i="2"/>
  <c r="J181" i="2"/>
  <c r="H181" i="2"/>
  <c r="O180" i="2"/>
  <c r="L180" i="2"/>
  <c r="J180" i="2"/>
  <c r="H180" i="2"/>
  <c r="L179" i="2"/>
  <c r="J179" i="2"/>
  <c r="H179" i="2"/>
  <c r="O178" i="2"/>
  <c r="L178" i="2"/>
  <c r="J178" i="2"/>
  <c r="H178" i="2"/>
  <c r="L177" i="2"/>
  <c r="J177" i="2"/>
  <c r="H177" i="2"/>
  <c r="L176" i="2"/>
  <c r="J176" i="2"/>
  <c r="H176" i="2"/>
  <c r="L175" i="2"/>
  <c r="J175" i="2"/>
  <c r="H175" i="2"/>
  <c r="O174" i="2"/>
  <c r="L174" i="2"/>
  <c r="J174" i="2"/>
  <c r="H174" i="2"/>
  <c r="L173" i="2"/>
  <c r="J173" i="2"/>
  <c r="H173" i="2"/>
  <c r="L172" i="2"/>
  <c r="J172" i="2"/>
  <c r="H172" i="2"/>
  <c r="L171" i="2"/>
  <c r="J171" i="2"/>
  <c r="H171" i="2"/>
  <c r="O170" i="2"/>
  <c r="L170" i="2"/>
  <c r="J170" i="2"/>
  <c r="H170" i="2"/>
  <c r="O169" i="2"/>
  <c r="L169" i="2"/>
  <c r="J169" i="2"/>
  <c r="H169" i="2"/>
  <c r="L168" i="2"/>
  <c r="J168" i="2"/>
  <c r="H168" i="2"/>
  <c r="L167" i="2"/>
  <c r="J167" i="2"/>
  <c r="H167" i="2"/>
  <c r="L166" i="2"/>
  <c r="J166" i="2"/>
  <c r="H166" i="2"/>
  <c r="O165" i="2"/>
  <c r="L165" i="2"/>
  <c r="J165" i="2"/>
  <c r="H165" i="2"/>
  <c r="L164" i="2"/>
  <c r="J164" i="2"/>
  <c r="H164" i="2"/>
  <c r="L163" i="2"/>
  <c r="J163" i="2"/>
  <c r="H163" i="2"/>
  <c r="L162" i="2"/>
  <c r="J162" i="2"/>
  <c r="H162" i="2"/>
  <c r="L161" i="2"/>
  <c r="J161" i="2"/>
  <c r="H161" i="2"/>
  <c r="L160" i="2"/>
  <c r="J160" i="2"/>
  <c r="H160" i="2"/>
  <c r="L159" i="2"/>
  <c r="J159" i="2"/>
  <c r="H159" i="2"/>
  <c r="L158" i="2"/>
  <c r="J158" i="2"/>
  <c r="H158" i="2"/>
  <c r="L157" i="2"/>
  <c r="J157" i="2"/>
  <c r="H157" i="2"/>
  <c r="L156" i="2"/>
  <c r="J156" i="2"/>
  <c r="H156" i="2"/>
  <c r="L155" i="2"/>
  <c r="J155" i="2"/>
  <c r="H155" i="2"/>
  <c r="O154" i="2"/>
  <c r="L154" i="2"/>
  <c r="J154" i="2"/>
  <c r="H154" i="2"/>
  <c r="L153" i="2"/>
  <c r="J153" i="2"/>
  <c r="H153" i="2"/>
  <c r="L152" i="2"/>
  <c r="J152" i="2"/>
  <c r="H152" i="2"/>
  <c r="L151" i="2"/>
  <c r="J151" i="2"/>
  <c r="H151" i="2"/>
  <c r="O150" i="2"/>
  <c r="L150" i="2"/>
  <c r="J150" i="2"/>
  <c r="H150" i="2"/>
  <c r="O149" i="2"/>
  <c r="L149" i="2"/>
  <c r="J149" i="2"/>
  <c r="H149" i="2"/>
  <c r="L148" i="2"/>
  <c r="J148" i="2"/>
  <c r="H148" i="2"/>
  <c r="L147" i="2"/>
  <c r="J147" i="2"/>
  <c r="H147" i="2"/>
  <c r="L146" i="2"/>
  <c r="J146" i="2"/>
  <c r="H146" i="2"/>
  <c r="O145" i="2"/>
  <c r="L145" i="2"/>
  <c r="J145" i="2"/>
  <c r="H145" i="2"/>
  <c r="L144" i="2"/>
  <c r="J144" i="2"/>
  <c r="H144" i="2"/>
  <c r="O143" i="2"/>
  <c r="L143" i="2"/>
  <c r="J143" i="2"/>
  <c r="H143" i="2"/>
  <c r="O142" i="2"/>
  <c r="L142" i="2"/>
  <c r="J142" i="2"/>
  <c r="H142" i="2"/>
  <c r="L141" i="2"/>
  <c r="J141" i="2"/>
  <c r="H141" i="2"/>
  <c r="L140" i="2"/>
  <c r="J140" i="2"/>
  <c r="H140" i="2"/>
  <c r="L139" i="2"/>
  <c r="J139" i="2"/>
  <c r="H139" i="2"/>
  <c r="L138" i="2"/>
  <c r="J138" i="2"/>
  <c r="H138" i="2"/>
  <c r="L137" i="2"/>
  <c r="J137" i="2"/>
  <c r="H137" i="2"/>
  <c r="L136" i="2"/>
  <c r="J136" i="2"/>
  <c r="H136" i="2"/>
  <c r="L135" i="2"/>
  <c r="J135" i="2"/>
  <c r="H135" i="2"/>
  <c r="O134" i="2"/>
  <c r="L134" i="2"/>
  <c r="J134" i="2"/>
  <c r="H134" i="2"/>
  <c r="L133" i="2"/>
  <c r="J133" i="2"/>
  <c r="H133" i="2"/>
  <c r="O132" i="2"/>
  <c r="L132" i="2"/>
  <c r="J132" i="2"/>
  <c r="H132" i="2"/>
  <c r="O131" i="2"/>
  <c r="L131" i="2"/>
  <c r="J131" i="2"/>
  <c r="H131" i="2"/>
  <c r="O130" i="2"/>
  <c r="L130" i="2"/>
  <c r="J130" i="2"/>
  <c r="H130" i="2"/>
  <c r="L129" i="2"/>
  <c r="J129" i="2"/>
  <c r="H129" i="2"/>
  <c r="L128" i="2"/>
  <c r="J128" i="2"/>
  <c r="H128" i="2"/>
  <c r="O127" i="2"/>
  <c r="L127" i="2"/>
  <c r="J127" i="2"/>
  <c r="H127" i="2"/>
  <c r="L126" i="2"/>
  <c r="J126" i="2"/>
  <c r="H126" i="2"/>
  <c r="L125" i="2"/>
  <c r="J125" i="2"/>
  <c r="H125" i="2"/>
  <c r="L124" i="2"/>
  <c r="J124" i="2"/>
  <c r="H124" i="2"/>
  <c r="L123" i="2"/>
  <c r="J123" i="2"/>
  <c r="H123" i="2"/>
  <c r="L122" i="2"/>
  <c r="J122" i="2"/>
  <c r="H122" i="2"/>
  <c r="L121" i="2"/>
  <c r="J121" i="2"/>
  <c r="H121" i="2"/>
  <c r="O120" i="2"/>
  <c r="L120" i="2"/>
  <c r="J120" i="2"/>
  <c r="H120" i="2"/>
  <c r="L119" i="2"/>
  <c r="J119" i="2"/>
  <c r="H119" i="2"/>
  <c r="L118" i="2"/>
  <c r="J118" i="2"/>
  <c r="H118" i="2"/>
  <c r="L117" i="2"/>
  <c r="J117" i="2"/>
  <c r="H117" i="2"/>
  <c r="L116" i="2"/>
  <c r="J116" i="2"/>
  <c r="H116" i="2"/>
  <c r="L115" i="2"/>
  <c r="J115" i="2"/>
  <c r="H115" i="2"/>
  <c r="L114" i="2"/>
  <c r="J114" i="2"/>
  <c r="H114" i="2"/>
  <c r="L113" i="2"/>
  <c r="J113" i="2"/>
  <c r="H113" i="2"/>
  <c r="O112" i="2"/>
  <c r="L112" i="2"/>
  <c r="J112" i="2"/>
  <c r="H112" i="2"/>
  <c r="O111" i="2"/>
  <c r="L111" i="2"/>
  <c r="J111" i="2"/>
  <c r="H111" i="2"/>
  <c r="L110" i="2"/>
  <c r="J110" i="2"/>
  <c r="H110" i="2"/>
  <c r="L109" i="2"/>
  <c r="J109" i="2"/>
  <c r="H109" i="2"/>
  <c r="L108" i="2"/>
  <c r="J108" i="2"/>
  <c r="H108" i="2"/>
  <c r="O107" i="2"/>
  <c r="L107" i="2"/>
  <c r="J107" i="2"/>
  <c r="H107" i="2"/>
  <c r="O106" i="2"/>
  <c r="L106" i="2"/>
  <c r="J106" i="2"/>
  <c r="H106" i="2"/>
  <c r="L105" i="2"/>
  <c r="J105" i="2"/>
  <c r="H105" i="2"/>
  <c r="L104" i="2"/>
  <c r="J104" i="2"/>
  <c r="H104" i="2"/>
  <c r="L103" i="2"/>
  <c r="J103" i="2"/>
  <c r="H103" i="2"/>
  <c r="O102" i="2"/>
  <c r="L102" i="2"/>
  <c r="J102" i="2"/>
  <c r="H102" i="2"/>
  <c r="L101" i="2"/>
  <c r="J101" i="2"/>
  <c r="H101" i="2"/>
  <c r="L100" i="2"/>
  <c r="J100" i="2"/>
  <c r="H100" i="2"/>
  <c r="O99" i="2"/>
  <c r="L99" i="2"/>
  <c r="J99" i="2"/>
  <c r="H99" i="2"/>
  <c r="O98" i="2"/>
  <c r="L98" i="2"/>
  <c r="J98" i="2"/>
  <c r="H98" i="2"/>
  <c r="O97" i="2"/>
  <c r="L97" i="2"/>
  <c r="J97" i="2"/>
  <c r="H97" i="2"/>
  <c r="L96" i="2"/>
  <c r="J96" i="2"/>
  <c r="H96" i="2"/>
  <c r="L95" i="2"/>
  <c r="J95" i="2"/>
  <c r="H95" i="2"/>
  <c r="L94" i="2"/>
  <c r="J94" i="2"/>
  <c r="H94" i="2"/>
  <c r="L93" i="2"/>
  <c r="J93" i="2"/>
  <c r="H93" i="2"/>
  <c r="L92" i="2"/>
  <c r="J92" i="2"/>
  <c r="H92" i="2"/>
  <c r="O91" i="2"/>
  <c r="L91" i="2"/>
  <c r="J91" i="2"/>
  <c r="H91" i="2"/>
  <c r="O90" i="2"/>
  <c r="L90" i="2"/>
  <c r="J90" i="2"/>
  <c r="H90" i="2"/>
  <c r="L89" i="2"/>
  <c r="J89" i="2"/>
  <c r="H89" i="2"/>
  <c r="L88" i="2"/>
  <c r="J88" i="2"/>
  <c r="H88" i="2"/>
  <c r="L87" i="2"/>
  <c r="J87" i="2"/>
  <c r="H87" i="2"/>
  <c r="L86" i="2"/>
  <c r="J86" i="2"/>
  <c r="H86" i="2"/>
  <c r="L85" i="2"/>
  <c r="J85" i="2"/>
  <c r="H85" i="2"/>
  <c r="O84" i="2"/>
  <c r="L84" i="2"/>
  <c r="J84" i="2"/>
  <c r="H84" i="2"/>
  <c r="O83" i="2"/>
  <c r="L83" i="2"/>
  <c r="J83" i="2"/>
  <c r="H83" i="2"/>
  <c r="O82" i="2"/>
  <c r="L82" i="2"/>
  <c r="J82" i="2"/>
  <c r="H82" i="2"/>
  <c r="L81" i="2"/>
  <c r="J81" i="2"/>
  <c r="H81" i="2"/>
  <c r="L80" i="2"/>
  <c r="J80" i="2"/>
  <c r="H80" i="2"/>
  <c r="L79" i="2"/>
  <c r="J79" i="2"/>
  <c r="H79" i="2"/>
  <c r="L78" i="2"/>
  <c r="J78" i="2"/>
  <c r="H78" i="2"/>
  <c r="L77" i="2"/>
  <c r="J77" i="2"/>
  <c r="H77" i="2"/>
  <c r="L76" i="2"/>
  <c r="J76" i="2"/>
  <c r="H76" i="2"/>
  <c r="L75" i="2"/>
  <c r="J75" i="2"/>
  <c r="H75" i="2"/>
  <c r="O74" i="2"/>
  <c r="L74" i="2"/>
  <c r="J74" i="2"/>
  <c r="H74" i="2"/>
  <c r="O73" i="2"/>
  <c r="L73" i="2"/>
  <c r="J73" i="2"/>
  <c r="H73" i="2"/>
  <c r="L72" i="2"/>
  <c r="J72" i="2"/>
  <c r="H72" i="2"/>
  <c r="L71" i="2"/>
  <c r="J71" i="2"/>
  <c r="H71" i="2"/>
  <c r="O70" i="2"/>
  <c r="L70" i="2"/>
  <c r="J70" i="2"/>
  <c r="H70" i="2"/>
  <c r="L69" i="2"/>
  <c r="J69" i="2"/>
  <c r="H69" i="2"/>
  <c r="L68" i="2"/>
  <c r="J68" i="2"/>
  <c r="H68" i="2"/>
  <c r="L67" i="2"/>
  <c r="J67" i="2"/>
  <c r="H67" i="2"/>
  <c r="L66" i="2"/>
  <c r="J66" i="2"/>
  <c r="H66" i="2"/>
  <c r="L65" i="2"/>
  <c r="J65" i="2"/>
  <c r="H65" i="2"/>
  <c r="L64" i="2"/>
  <c r="J64" i="2"/>
  <c r="H64" i="2"/>
  <c r="L63" i="2"/>
  <c r="J63" i="2"/>
  <c r="H63" i="2"/>
  <c r="O62" i="2"/>
  <c r="L62" i="2"/>
  <c r="J62" i="2"/>
  <c r="H62" i="2"/>
  <c r="O61" i="2"/>
  <c r="L61" i="2"/>
  <c r="J61" i="2"/>
  <c r="H61" i="2"/>
  <c r="L60" i="2"/>
  <c r="J60" i="2"/>
  <c r="H60" i="2"/>
  <c r="L59" i="2"/>
  <c r="J59" i="2"/>
  <c r="H59" i="2"/>
  <c r="L58" i="2"/>
  <c r="J58" i="2"/>
  <c r="H58" i="2"/>
  <c r="L57" i="2"/>
  <c r="J57" i="2"/>
  <c r="H57" i="2"/>
  <c r="L56" i="2"/>
  <c r="J56" i="2"/>
  <c r="H56" i="2"/>
  <c r="L55" i="2"/>
  <c r="J55" i="2"/>
  <c r="H55" i="2"/>
  <c r="L54" i="2"/>
  <c r="J54" i="2"/>
  <c r="H54" i="2"/>
  <c r="L53" i="2"/>
  <c r="J53" i="2"/>
  <c r="H53" i="2"/>
  <c r="L52" i="2"/>
  <c r="J52" i="2"/>
  <c r="H52" i="2"/>
  <c r="O51" i="2"/>
  <c r="L51" i="2"/>
  <c r="J51" i="2"/>
  <c r="H51" i="2"/>
  <c r="L50" i="2"/>
  <c r="J50" i="2"/>
  <c r="H50" i="2"/>
  <c r="L49" i="2"/>
  <c r="J49" i="2"/>
  <c r="H49" i="2"/>
  <c r="L48" i="2"/>
  <c r="J48" i="2"/>
  <c r="H48" i="2"/>
  <c r="L47" i="2"/>
  <c r="J47" i="2"/>
  <c r="H47" i="2"/>
  <c r="L46" i="2"/>
  <c r="J46" i="2"/>
  <c r="H46" i="2"/>
  <c r="O45" i="2"/>
  <c r="L45" i="2"/>
  <c r="J45" i="2"/>
  <c r="H45" i="2"/>
  <c r="O44" i="2"/>
  <c r="L44" i="2"/>
  <c r="J44" i="2"/>
  <c r="H44" i="2"/>
  <c r="L43" i="2"/>
  <c r="J43" i="2"/>
  <c r="H43" i="2"/>
  <c r="L42" i="2"/>
  <c r="J42" i="2"/>
  <c r="H42" i="2"/>
  <c r="L41" i="2"/>
  <c r="J41" i="2"/>
  <c r="H41" i="2"/>
  <c r="L40" i="2"/>
  <c r="J40" i="2"/>
  <c r="H40" i="2"/>
  <c r="L39" i="2"/>
  <c r="J39" i="2"/>
  <c r="H39" i="2"/>
  <c r="L38" i="2"/>
  <c r="J38" i="2"/>
  <c r="H38" i="2"/>
  <c r="L37" i="2"/>
  <c r="J37" i="2"/>
  <c r="H37" i="2"/>
  <c r="L36" i="2"/>
  <c r="J36" i="2"/>
  <c r="H36" i="2"/>
  <c r="L35" i="2"/>
  <c r="J35" i="2"/>
  <c r="H35" i="2"/>
  <c r="O34" i="2"/>
  <c r="L34" i="2"/>
  <c r="J34" i="2"/>
  <c r="H34" i="2"/>
  <c r="O33" i="2"/>
  <c r="L33" i="2"/>
  <c r="J33" i="2"/>
  <c r="H33" i="2"/>
  <c r="L32" i="2"/>
  <c r="J32" i="2"/>
  <c r="H32" i="2"/>
  <c r="L31" i="2"/>
  <c r="J31" i="2"/>
  <c r="H31" i="2"/>
  <c r="L30" i="2"/>
  <c r="J30" i="2"/>
  <c r="H30" i="2"/>
  <c r="L29" i="2"/>
  <c r="J29" i="2"/>
  <c r="H29" i="2"/>
  <c r="L28" i="2"/>
  <c r="J28" i="2"/>
  <c r="H28" i="2"/>
  <c r="L27" i="2"/>
  <c r="J27" i="2"/>
  <c r="H27" i="2"/>
  <c r="L26" i="2"/>
  <c r="J26" i="2"/>
  <c r="H26" i="2"/>
  <c r="O25" i="2"/>
  <c r="L25" i="2"/>
  <c r="J25" i="2"/>
  <c r="H25" i="2"/>
  <c r="O24" i="2"/>
  <c r="L24" i="2"/>
  <c r="J24" i="2"/>
  <c r="H24" i="2"/>
  <c r="L23" i="2"/>
  <c r="J23" i="2"/>
  <c r="H23" i="2"/>
  <c r="L22" i="2"/>
  <c r="J22" i="2"/>
  <c r="H22" i="2"/>
  <c r="L21" i="2"/>
  <c r="J21" i="2"/>
  <c r="H21" i="2"/>
  <c r="L20" i="2"/>
  <c r="J20" i="2"/>
  <c r="H20" i="2"/>
  <c r="L19" i="2"/>
  <c r="J19" i="2"/>
  <c r="H19" i="2"/>
  <c r="L18" i="2"/>
  <c r="J18" i="2"/>
  <c r="H18" i="2"/>
  <c r="L17" i="2"/>
  <c r="J17" i="2"/>
  <c r="H17" i="2"/>
  <c r="L16" i="2"/>
  <c r="J16" i="2"/>
  <c r="H16" i="2"/>
  <c r="L15" i="2"/>
  <c r="J15" i="2"/>
  <c r="H15" i="2"/>
  <c r="L14" i="2"/>
  <c r="J14" i="2"/>
  <c r="H14" i="2"/>
  <c r="L13" i="2"/>
  <c r="J13" i="2"/>
  <c r="H13" i="2"/>
  <c r="L12" i="2"/>
  <c r="J12" i="2"/>
  <c r="H12" i="2"/>
  <c r="L11" i="2"/>
  <c r="J11" i="2"/>
  <c r="H11" i="2"/>
  <c r="L10" i="2"/>
  <c r="J10" i="2"/>
  <c r="H10" i="2"/>
  <c r="L9" i="2"/>
  <c r="J9" i="2"/>
  <c r="H9" i="2"/>
  <c r="L8" i="2"/>
  <c r="J8" i="2"/>
  <c r="H8" i="2"/>
  <c r="L7" i="2"/>
  <c r="J7" i="2"/>
  <c r="H7" i="2"/>
  <c r="L6" i="2"/>
  <c r="J6" i="2"/>
  <c r="H6" i="2"/>
  <c r="L5" i="2"/>
  <c r="J5" i="2"/>
  <c r="H5" i="2"/>
  <c r="L4" i="2"/>
  <c r="J4" i="2"/>
  <c r="H4" i="2"/>
  <c r="O4" i="2" l="1"/>
  <c r="N213" i="2"/>
  <c r="O183" i="2"/>
  <c r="T11" i="1"/>
  <c r="T7" i="1"/>
  <c r="Q8" i="1" l="1"/>
  <c r="Q7" i="1"/>
  <c r="M8" i="1"/>
  <c r="M7" i="1"/>
  <c r="S15" i="1" s="1"/>
  <c r="L8" i="1"/>
  <c r="L9"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7" i="1"/>
  <c r="M176" i="2" l="1"/>
  <c r="M198" i="2"/>
  <c r="M207" i="2"/>
  <c r="M200" i="2"/>
  <c r="M71" i="2"/>
  <c r="M148" i="2"/>
  <c r="O148" i="2" s="1"/>
  <c r="M162" i="2"/>
  <c r="O162" i="2" s="1"/>
  <c r="M65" i="2"/>
  <c r="M47" i="2"/>
  <c r="M29" i="2"/>
  <c r="O29" i="2" s="1"/>
  <c r="M122" i="2"/>
  <c r="M10" i="2"/>
  <c r="M144" i="2"/>
  <c r="M58" i="2"/>
  <c r="O58" i="2" s="1"/>
  <c r="M175" i="2"/>
  <c r="M191" i="2"/>
  <c r="M187" i="2"/>
  <c r="M184" i="2"/>
  <c r="M55" i="2"/>
  <c r="O55" i="2" s="1"/>
  <c r="M132" i="2"/>
  <c r="M146" i="2"/>
  <c r="M49" i="2"/>
  <c r="M31" i="2"/>
  <c r="M92" i="2"/>
  <c r="M74" i="2"/>
  <c r="M9" i="2"/>
  <c r="M14" i="2"/>
  <c r="M130" i="2"/>
  <c r="M20" i="2"/>
  <c r="M11" i="2"/>
  <c r="M163" i="2"/>
  <c r="O163" i="2" s="1"/>
  <c r="M160" i="2"/>
  <c r="O160" i="2" s="1"/>
  <c r="M168" i="2"/>
  <c r="O168" i="2" s="1"/>
  <c r="M39" i="2"/>
  <c r="O39" i="2" s="1"/>
  <c r="M116" i="2"/>
  <c r="M126" i="2"/>
  <c r="M76" i="2"/>
  <c r="M22" i="2"/>
  <c r="M150" i="2"/>
  <c r="M118" i="2"/>
  <c r="M108" i="2"/>
  <c r="M152" i="2"/>
  <c r="M3" i="2"/>
  <c r="M100" i="2"/>
  <c r="M114" i="2"/>
  <c r="M128" i="2"/>
  <c r="M110" i="2"/>
  <c r="M60" i="2"/>
  <c r="O60" i="2" s="1"/>
  <c r="M42" i="2"/>
  <c r="O42" i="2" s="1"/>
  <c r="M19" i="2"/>
  <c r="O19" i="2" s="1"/>
  <c r="M45" i="2"/>
  <c r="M208" i="2"/>
  <c r="M182" i="2"/>
  <c r="M206" i="2"/>
  <c r="M136" i="2"/>
  <c r="O136" i="2" s="1"/>
  <c r="M86" i="2"/>
  <c r="O86" i="2" s="1"/>
  <c r="M84" i="2"/>
  <c r="M98" i="2"/>
  <c r="M112" i="2"/>
  <c r="M94" i="2"/>
  <c r="M28" i="2"/>
  <c r="M26" i="2"/>
  <c r="M18" i="2"/>
  <c r="M87" i="2"/>
  <c r="M212" i="2"/>
  <c r="M205" i="2"/>
  <c r="M183" i="2"/>
  <c r="M104" i="2"/>
  <c r="M70" i="2"/>
  <c r="M68" i="2"/>
  <c r="M82" i="2"/>
  <c r="M96" i="2"/>
  <c r="M78" i="2"/>
  <c r="O78" i="2" s="1"/>
  <c r="M139" i="2"/>
  <c r="M201" i="2"/>
  <c r="M17" i="2"/>
  <c r="M138" i="2"/>
  <c r="O138" i="2" s="1"/>
  <c r="M13" i="2"/>
  <c r="M159" i="2"/>
  <c r="O159" i="2" s="1"/>
  <c r="M88" i="2"/>
  <c r="O88" i="2" s="1"/>
  <c r="M54" i="2"/>
  <c r="O54" i="2" s="1"/>
  <c r="M52" i="2"/>
  <c r="O52" i="2" s="1"/>
  <c r="M66" i="2"/>
  <c r="M80" i="2"/>
  <c r="M62" i="2"/>
  <c r="M123" i="2"/>
  <c r="O123" i="2" s="1"/>
  <c r="M185" i="2"/>
  <c r="M5" i="2"/>
  <c r="M173" i="2"/>
  <c r="M124" i="2"/>
  <c r="M172" i="2"/>
  <c r="M158" i="2"/>
  <c r="O158" i="2" s="1"/>
  <c r="M72" i="2"/>
  <c r="M38" i="2"/>
  <c r="O38" i="2" s="1"/>
  <c r="M36" i="2"/>
  <c r="M50" i="2"/>
  <c r="O50" i="2" s="1"/>
  <c r="M64" i="2"/>
  <c r="M46" i="2"/>
  <c r="O46" i="2" s="1"/>
  <c r="M107" i="2"/>
  <c r="M153" i="2"/>
  <c r="M8" i="2"/>
  <c r="M165" i="2"/>
  <c r="M166" i="2"/>
  <c r="O166" i="2" s="1"/>
  <c r="M134" i="2"/>
  <c r="M102" i="2"/>
  <c r="M56" i="2"/>
  <c r="O56" i="2" s="1"/>
  <c r="M117" i="2"/>
  <c r="M147" i="2"/>
  <c r="O147" i="2" s="1"/>
  <c r="M34" i="2"/>
  <c r="M48" i="2"/>
  <c r="M30" i="2"/>
  <c r="O30" i="2" s="1"/>
  <c r="M91" i="2"/>
  <c r="M137" i="2"/>
  <c r="M7" i="2"/>
  <c r="M164" i="2"/>
  <c r="M202" i="2"/>
  <c r="M197" i="2"/>
  <c r="M181" i="2"/>
  <c r="M40" i="2"/>
  <c r="O40" i="2" s="1"/>
  <c r="M101" i="2"/>
  <c r="M115" i="2"/>
  <c r="M209" i="2"/>
  <c r="M32" i="2"/>
  <c r="M157" i="2"/>
  <c r="O157" i="2" s="1"/>
  <c r="M75" i="2"/>
  <c r="M121" i="2"/>
  <c r="O121" i="2" s="1"/>
  <c r="M6" i="2"/>
  <c r="M178" i="2"/>
  <c r="M199" i="2"/>
  <c r="M192" i="2"/>
  <c r="M156" i="2"/>
  <c r="M167" i="2"/>
  <c r="M85" i="2"/>
  <c r="M99" i="2"/>
  <c r="M177" i="2"/>
  <c r="M143" i="2"/>
  <c r="M141" i="2"/>
  <c r="O141" i="2" s="1"/>
  <c r="M59" i="2"/>
  <c r="M105" i="2"/>
  <c r="M23" i="2"/>
  <c r="M140" i="2"/>
  <c r="M190" i="2"/>
  <c r="M171" i="2"/>
  <c r="M155" i="2"/>
  <c r="O155" i="2" s="1"/>
  <c r="M151" i="2"/>
  <c r="M69" i="2"/>
  <c r="M67" i="2"/>
  <c r="M161" i="2"/>
  <c r="O161" i="2" s="1"/>
  <c r="M127" i="2"/>
  <c r="M125" i="2"/>
  <c r="M43" i="2"/>
  <c r="O43" i="2" s="1"/>
  <c r="M89" i="2"/>
  <c r="M21" i="2"/>
  <c r="M63" i="2"/>
  <c r="M188" i="2"/>
  <c r="M133" i="2"/>
  <c r="M149" i="2"/>
  <c r="M135" i="2"/>
  <c r="M53" i="2"/>
  <c r="O53" i="2" s="1"/>
  <c r="M35" i="2"/>
  <c r="M145" i="2"/>
  <c r="M111" i="2"/>
  <c r="M109" i="2"/>
  <c r="M27" i="2"/>
  <c r="M57" i="2"/>
  <c r="O57" i="2" s="1"/>
  <c r="M4" i="2"/>
  <c r="M81" i="2"/>
  <c r="M179" i="2"/>
  <c r="M211" i="2"/>
  <c r="M174" i="2"/>
  <c r="M119" i="2"/>
  <c r="M37" i="2"/>
  <c r="O37" i="2" s="1"/>
  <c r="M210" i="2"/>
  <c r="M129" i="2"/>
  <c r="M95" i="2"/>
  <c r="M93" i="2"/>
  <c r="M186" i="2"/>
  <c r="M41" i="2"/>
  <c r="M16" i="2"/>
  <c r="M15" i="2"/>
  <c r="M25" i="2"/>
  <c r="M189" i="2"/>
  <c r="M195" i="2"/>
  <c r="M103" i="2"/>
  <c r="M196" i="2"/>
  <c r="M194" i="2"/>
  <c r="M113" i="2"/>
  <c r="M79" i="2"/>
  <c r="O79" i="2" s="1"/>
  <c r="M77" i="2"/>
  <c r="O77" i="2" s="1"/>
  <c r="M170" i="2"/>
  <c r="U15" i="1"/>
  <c r="L10" i="1"/>
  <c r="S11" i="1" s="1"/>
  <c r="U7" i="1"/>
  <c r="S12" i="1" l="1"/>
  <c r="U12" i="1" s="1"/>
  <c r="M213" i="2"/>
  <c r="G213" i="2"/>
  <c r="I213" i="2"/>
  <c r="K213" i="2"/>
  <c r="U11" i="1"/>
</calcChain>
</file>

<file path=xl/sharedStrings.xml><?xml version="1.0" encoding="utf-8"?>
<sst xmlns="http://schemas.openxmlformats.org/spreadsheetml/2006/main" count="3190" uniqueCount="1204">
  <si>
    <t xml:space="preserve">Set Correctly </t>
  </si>
  <si>
    <t>3.6</t>
  </si>
  <si>
    <t>3.7</t>
  </si>
  <si>
    <t>4.3</t>
  </si>
  <si>
    <t>5.5</t>
  </si>
  <si>
    <t>5.6</t>
  </si>
  <si>
    <t>X</t>
  </si>
  <si>
    <t xml:space="preserve">Security Control </t>
  </si>
  <si>
    <r>
      <t xml:space="preserve">No </t>
    </r>
    <r>
      <rPr>
        <b/>
        <sz val="12"/>
        <color rgb="FFFF0000"/>
        <rFont val="Aharoni"/>
      </rPr>
      <t>X</t>
    </r>
  </si>
  <si>
    <r>
      <t xml:space="preserve">Yes </t>
    </r>
    <r>
      <rPr>
        <b/>
        <sz val="12"/>
        <color rgb="FF00B050"/>
        <rFont val="Aharoni"/>
      </rPr>
      <t>O</t>
    </r>
  </si>
  <si>
    <t>Level</t>
  </si>
  <si>
    <t>CIS Controls</t>
  </si>
  <si>
    <t>Levels</t>
  </si>
  <si>
    <t>%</t>
  </si>
  <si>
    <t>Total Security Contols</t>
  </si>
  <si>
    <t>Implemented Security Controls</t>
  </si>
  <si>
    <t>Implemented CIS Controls</t>
  </si>
  <si>
    <t>Security controls to complete CIS Control</t>
  </si>
  <si>
    <t>Security Control Implementation Management</t>
  </si>
  <si>
    <t>Scored?</t>
  </si>
  <si>
    <t>Scored</t>
  </si>
  <si>
    <t>Not Scored</t>
  </si>
  <si>
    <t>Implemented</t>
  </si>
  <si>
    <t>Total</t>
  </si>
  <si>
    <t>Controls</t>
  </si>
  <si>
    <t>Security Controls</t>
  </si>
  <si>
    <t>O</t>
  </si>
  <si>
    <t xml:space="preserve">Initial Setup </t>
  </si>
  <si>
    <t xml:space="preserve">1.1 </t>
  </si>
  <si>
    <t xml:space="preserve">Filesystem Configuration </t>
  </si>
  <si>
    <t xml:space="preserve">1.1.1 </t>
  </si>
  <si>
    <t xml:space="preserve">Disable unused filesystems </t>
  </si>
  <si>
    <t>1.1.1.1</t>
  </si>
  <si>
    <t>1.1.1.2</t>
  </si>
  <si>
    <t>1.1.1.3</t>
  </si>
  <si>
    <t>1.1.1.4</t>
  </si>
  <si>
    <t>1.1.1.5</t>
  </si>
  <si>
    <t>1.1.1.6</t>
  </si>
  <si>
    <t>1.1.1.7</t>
  </si>
  <si>
    <t>1.1.1.8</t>
  </si>
  <si>
    <t>1.1.2</t>
  </si>
  <si>
    <t>1.1.3</t>
  </si>
  <si>
    <t>1.1.4</t>
  </si>
  <si>
    <t>1.1.5</t>
  </si>
  <si>
    <t>1.1.6</t>
  </si>
  <si>
    <t>1.1.7</t>
  </si>
  <si>
    <t>1.1.8</t>
  </si>
  <si>
    <t>1.1.9</t>
  </si>
  <si>
    <t>1.1.10</t>
  </si>
  <si>
    <t>1.1.11</t>
  </si>
  <si>
    <t>1.1.12</t>
  </si>
  <si>
    <t>1.1.13</t>
  </si>
  <si>
    <t>1.1.14</t>
  </si>
  <si>
    <t>1.1.15</t>
  </si>
  <si>
    <t>1.1.16</t>
  </si>
  <si>
    <t>1.1.17</t>
  </si>
  <si>
    <t>1.1.18</t>
  </si>
  <si>
    <t>1.1.19</t>
  </si>
  <si>
    <t>1.1.20</t>
  </si>
  <si>
    <t>1.1.21</t>
  </si>
  <si>
    <t>1.1.22</t>
  </si>
  <si>
    <t>1.1.23</t>
  </si>
  <si>
    <t xml:space="preserve">1.2 </t>
  </si>
  <si>
    <t xml:space="preserve">Configure Software Updates </t>
  </si>
  <si>
    <t>1.2.1</t>
  </si>
  <si>
    <t>1.2.2</t>
  </si>
  <si>
    <t xml:space="preserve">1.3 </t>
  </si>
  <si>
    <t xml:space="preserve">Configure sudo </t>
  </si>
  <si>
    <t>1.3.1</t>
  </si>
  <si>
    <t>1.3.2</t>
  </si>
  <si>
    <t>1.3.3</t>
  </si>
  <si>
    <t xml:space="preserve">1.4 </t>
  </si>
  <si>
    <t xml:space="preserve">Filesystem Integrity Checking </t>
  </si>
  <si>
    <t>1.4.1</t>
  </si>
  <si>
    <t>1.4.2</t>
  </si>
  <si>
    <t xml:space="preserve">1.5 </t>
  </si>
  <si>
    <t xml:space="preserve">Secure Boot Settings </t>
  </si>
  <si>
    <t>1.5.1</t>
  </si>
  <si>
    <t>1.5.2</t>
  </si>
  <si>
    <t>1.5.3</t>
  </si>
  <si>
    <t>1.5.4</t>
  </si>
  <si>
    <t xml:space="preserve">1.6 </t>
  </si>
  <si>
    <t xml:space="preserve">Additional Process Hardening </t>
  </si>
  <si>
    <t>1.6.1</t>
  </si>
  <si>
    <t>1.6.2</t>
  </si>
  <si>
    <t>1.6.3</t>
  </si>
  <si>
    <t>1.6.4</t>
  </si>
  <si>
    <t xml:space="preserve">1.7 </t>
  </si>
  <si>
    <t xml:space="preserve">Mandatory Access Control </t>
  </si>
  <si>
    <t xml:space="preserve">1.7.1 </t>
  </si>
  <si>
    <t xml:space="preserve">Configure AppArmor </t>
  </si>
  <si>
    <t>1.7.1.1</t>
  </si>
  <si>
    <t>1.7.1.2</t>
  </si>
  <si>
    <t>1.7.1.3</t>
  </si>
  <si>
    <t>1.7.1.4</t>
  </si>
  <si>
    <t xml:space="preserve">1.8 </t>
  </si>
  <si>
    <t xml:space="preserve">Warning Banners </t>
  </si>
  <si>
    <t xml:space="preserve">1.8.1 </t>
  </si>
  <si>
    <t xml:space="preserve">Command Line Warning Banners </t>
  </si>
  <si>
    <t>1.8.1.1</t>
  </si>
  <si>
    <t>1.8.1.2</t>
  </si>
  <si>
    <t>1.8.1.3</t>
  </si>
  <si>
    <t>1.8.1.4</t>
  </si>
  <si>
    <t>1.8.1.5</t>
  </si>
  <si>
    <t>1.8.1.6</t>
  </si>
  <si>
    <t>1.8.2</t>
  </si>
  <si>
    <t xml:space="preserve">1.9 </t>
  </si>
  <si>
    <t xml:space="preserve">Services </t>
  </si>
  <si>
    <t xml:space="preserve">2.1 </t>
  </si>
  <si>
    <t xml:space="preserve">inetd Services </t>
  </si>
  <si>
    <t>2.1.1</t>
  </si>
  <si>
    <t>2.1.2</t>
  </si>
  <si>
    <t xml:space="preserve">2.2 </t>
  </si>
  <si>
    <t xml:space="preserve">Special Purpose Services </t>
  </si>
  <si>
    <t xml:space="preserve">2.2.1 </t>
  </si>
  <si>
    <t xml:space="preserve">Time Synchronization </t>
  </si>
  <si>
    <t>2.2.1.1</t>
  </si>
  <si>
    <t>2.2.1.2</t>
  </si>
  <si>
    <t>2.2.1.3</t>
  </si>
  <si>
    <t>2.2.1.4</t>
  </si>
  <si>
    <t>2.2.2</t>
  </si>
  <si>
    <t>2.2.3</t>
  </si>
  <si>
    <t>2.2.4</t>
  </si>
  <si>
    <t>2.2.5</t>
  </si>
  <si>
    <t>2.2.6</t>
  </si>
  <si>
    <t>2.2.7</t>
  </si>
  <si>
    <t>2.2.8</t>
  </si>
  <si>
    <t>2.2.9</t>
  </si>
  <si>
    <t>2.2.10</t>
  </si>
  <si>
    <t>2.2.11</t>
  </si>
  <si>
    <t>2.2.12</t>
  </si>
  <si>
    <t>2.2.13</t>
  </si>
  <si>
    <t>2.2.14</t>
  </si>
  <si>
    <t>2.2.15</t>
  </si>
  <si>
    <t>2.2.16</t>
  </si>
  <si>
    <t>2.2.17</t>
  </si>
  <si>
    <t xml:space="preserve">2.3 </t>
  </si>
  <si>
    <t xml:space="preserve">Service Clients </t>
  </si>
  <si>
    <t>2.3.1</t>
  </si>
  <si>
    <t>2.3.2</t>
  </si>
  <si>
    <t>2.3.3</t>
  </si>
  <si>
    <t>2.3.4</t>
  </si>
  <si>
    <t>2.3.5</t>
  </si>
  <si>
    <t xml:space="preserve">Network Configuration </t>
  </si>
  <si>
    <t xml:space="preserve">3.1 </t>
  </si>
  <si>
    <t xml:space="preserve">Network Parameters (Host Only) </t>
  </si>
  <si>
    <t>3.1.1</t>
  </si>
  <si>
    <t>3.1.2</t>
  </si>
  <si>
    <t xml:space="preserve">3.2 </t>
  </si>
  <si>
    <t xml:space="preserve">Network Parameters (Host and Router) </t>
  </si>
  <si>
    <t>3.2.1</t>
  </si>
  <si>
    <t>3.2.2</t>
  </si>
  <si>
    <t>3.2.3</t>
  </si>
  <si>
    <t>3.2.4</t>
  </si>
  <si>
    <t>3.2.5</t>
  </si>
  <si>
    <t>3.2.6</t>
  </si>
  <si>
    <t>3.2.7</t>
  </si>
  <si>
    <t>3.2.8</t>
  </si>
  <si>
    <t>3.2.9</t>
  </si>
  <si>
    <t xml:space="preserve">3.3 </t>
  </si>
  <si>
    <t xml:space="preserve">TCP Wrappers </t>
  </si>
  <si>
    <t>3.3.1</t>
  </si>
  <si>
    <t>3.3.2</t>
  </si>
  <si>
    <t>3.3.3</t>
  </si>
  <si>
    <t>3.3.4</t>
  </si>
  <si>
    <t>3.3.5</t>
  </si>
  <si>
    <t xml:space="preserve">3.4 </t>
  </si>
  <si>
    <t xml:space="preserve">Uncommon Network Protocols </t>
  </si>
  <si>
    <t>3.4.1</t>
  </si>
  <si>
    <t>3.4.2</t>
  </si>
  <si>
    <t>3.4.3</t>
  </si>
  <si>
    <t>3.4.4</t>
  </si>
  <si>
    <t xml:space="preserve">3.5 </t>
  </si>
  <si>
    <t xml:space="preserve">Firewall Configuration </t>
  </si>
  <si>
    <t xml:space="preserve">3.5.1 </t>
  </si>
  <si>
    <t xml:space="preserve">Ensure Firewall software is installed </t>
  </si>
  <si>
    <t>3.5.1.1</t>
  </si>
  <si>
    <t xml:space="preserve">3.5.2 </t>
  </si>
  <si>
    <t xml:space="preserve">Configure UncomplicatedFirewall </t>
  </si>
  <si>
    <t>3.5.2.1</t>
  </si>
  <si>
    <t>3.5.2.2</t>
  </si>
  <si>
    <t>3.5.2.3</t>
  </si>
  <si>
    <t>3.5.2.4</t>
  </si>
  <si>
    <t>3.5.2.5</t>
  </si>
  <si>
    <t xml:space="preserve">3.5.3 </t>
  </si>
  <si>
    <t xml:space="preserve">Configure nftables </t>
  </si>
  <si>
    <t>3.5.3.1</t>
  </si>
  <si>
    <t>3.5.3.2</t>
  </si>
  <si>
    <t>3.5.3.3</t>
  </si>
  <si>
    <t>3.5.3.4</t>
  </si>
  <si>
    <t>3.5.3.5</t>
  </si>
  <si>
    <t>3.5.3.6</t>
  </si>
  <si>
    <t>3.5.3.7</t>
  </si>
  <si>
    <t>3.5.3.8</t>
  </si>
  <si>
    <t xml:space="preserve">3.5.4 </t>
  </si>
  <si>
    <t xml:space="preserve">Configure iptables </t>
  </si>
  <si>
    <t xml:space="preserve">3.5.4.1 </t>
  </si>
  <si>
    <t xml:space="preserve">Configure IPv4 iptables </t>
  </si>
  <si>
    <t>3.5.4.1.1</t>
  </si>
  <si>
    <t>3.5.4.1.2</t>
  </si>
  <si>
    <t>3.5.4.1.3</t>
  </si>
  <si>
    <t>3.5.4.1.4</t>
  </si>
  <si>
    <t xml:space="preserve">3.5.4.2 </t>
  </si>
  <si>
    <t xml:space="preserve">Configure IPv6  ip6tables </t>
  </si>
  <si>
    <t>3.5.4.2.1</t>
  </si>
  <si>
    <t>3.5.4.2.2</t>
  </si>
  <si>
    <t>3.5.4.2.3</t>
  </si>
  <si>
    <t>3.5.4.2.4</t>
  </si>
  <si>
    <t xml:space="preserve">Logging and Auditing </t>
  </si>
  <si>
    <t xml:space="preserve">4.1 </t>
  </si>
  <si>
    <t xml:space="preserve">Configure System Accounting (auditd) </t>
  </si>
  <si>
    <t xml:space="preserve">4.1.1 </t>
  </si>
  <si>
    <t xml:space="preserve">Ensure auditing is enabled </t>
  </si>
  <si>
    <t>4.1.1.1</t>
  </si>
  <si>
    <t>4.1.1.2</t>
  </si>
  <si>
    <t>4.1.1.3</t>
  </si>
  <si>
    <t>4.1.1.4</t>
  </si>
  <si>
    <t xml:space="preserve">4.1.2 </t>
  </si>
  <si>
    <t xml:space="preserve">Configure Data Retention </t>
  </si>
  <si>
    <t>4.1.2.1</t>
  </si>
  <si>
    <t>4.1.2.2</t>
  </si>
  <si>
    <t>4.1.2.3</t>
  </si>
  <si>
    <t>4.1.3</t>
  </si>
  <si>
    <t>4.1.4</t>
  </si>
  <si>
    <t>4.1.5</t>
  </si>
  <si>
    <t>4.1.6</t>
  </si>
  <si>
    <t>4.1.7</t>
  </si>
  <si>
    <t>4.1.8</t>
  </si>
  <si>
    <t>4.1.9</t>
  </si>
  <si>
    <t>4.1.10</t>
  </si>
  <si>
    <t>4.1.11</t>
  </si>
  <si>
    <t>4.1.12</t>
  </si>
  <si>
    <t>4.1.13</t>
  </si>
  <si>
    <t>4.1.14</t>
  </si>
  <si>
    <t>4.1.15</t>
  </si>
  <si>
    <t>4.1.16</t>
  </si>
  <si>
    <t>4.1.17</t>
  </si>
  <si>
    <t xml:space="preserve">4.2 </t>
  </si>
  <si>
    <t xml:space="preserve">Configure Logging </t>
  </si>
  <si>
    <t xml:space="preserve">4.2.1 </t>
  </si>
  <si>
    <t xml:space="preserve">Configure rsyslog </t>
  </si>
  <si>
    <t>4.2.1.1</t>
  </si>
  <si>
    <t>4.2.1.2</t>
  </si>
  <si>
    <t>4.2.1.3</t>
  </si>
  <si>
    <t>4.2.1.4</t>
  </si>
  <si>
    <t>4.2.1.5</t>
  </si>
  <si>
    <t>4.2.1.6</t>
  </si>
  <si>
    <t xml:space="preserve">4.2.2 </t>
  </si>
  <si>
    <t xml:space="preserve">Configure journald </t>
  </si>
  <si>
    <t>4.2.2.1</t>
  </si>
  <si>
    <t>4.2.2.2</t>
  </si>
  <si>
    <t>4.2.2.3</t>
  </si>
  <si>
    <t>4.2.3</t>
  </si>
  <si>
    <t xml:space="preserve">Access, Authentication and Authorization </t>
  </si>
  <si>
    <t xml:space="preserve">5.1 </t>
  </si>
  <si>
    <t xml:space="preserve">Configure cron </t>
  </si>
  <si>
    <t>5.1.1</t>
  </si>
  <si>
    <t>5.1.2</t>
  </si>
  <si>
    <t>5.1.3</t>
  </si>
  <si>
    <t>5.1.4</t>
  </si>
  <si>
    <t>5.1.5</t>
  </si>
  <si>
    <t>5.1.6</t>
  </si>
  <si>
    <t>5.1.7</t>
  </si>
  <si>
    <t>5.1.8</t>
  </si>
  <si>
    <t xml:space="preserve">5.2 </t>
  </si>
  <si>
    <t xml:space="preserve">SSH Server Configuration </t>
  </si>
  <si>
    <t>5.2.1</t>
  </si>
  <si>
    <t>5.2.2</t>
  </si>
  <si>
    <t>5.2.3</t>
  </si>
  <si>
    <t>5.2.4</t>
  </si>
  <si>
    <t>5.2.5</t>
  </si>
  <si>
    <t>5.2.6</t>
  </si>
  <si>
    <t>5.2.7</t>
  </si>
  <si>
    <t>5.2.8</t>
  </si>
  <si>
    <t>5.2.9</t>
  </si>
  <si>
    <t>5.2.10</t>
  </si>
  <si>
    <t>5.2.11</t>
  </si>
  <si>
    <t>5.2.12</t>
  </si>
  <si>
    <t>5.2.13</t>
  </si>
  <si>
    <t>5.2.14</t>
  </si>
  <si>
    <t>5.2.15</t>
  </si>
  <si>
    <t>5.2.16</t>
  </si>
  <si>
    <t>5.2.17</t>
  </si>
  <si>
    <t>5.2.18</t>
  </si>
  <si>
    <t>5.2.19</t>
  </si>
  <si>
    <t>5.2.20</t>
  </si>
  <si>
    <t>5.2.21</t>
  </si>
  <si>
    <t>5.2.22</t>
  </si>
  <si>
    <t>5.2.23</t>
  </si>
  <si>
    <t xml:space="preserve">5.3 </t>
  </si>
  <si>
    <t xml:space="preserve">Configure PAM </t>
  </si>
  <si>
    <t>5.3.1</t>
  </si>
  <si>
    <t>5.3.2</t>
  </si>
  <si>
    <t>5.3.3</t>
  </si>
  <si>
    <t>5.3.4</t>
  </si>
  <si>
    <t xml:space="preserve">5.4 </t>
  </si>
  <si>
    <t xml:space="preserve">User Accounts and Environment </t>
  </si>
  <si>
    <t xml:space="preserve">5.4.1 </t>
  </si>
  <si>
    <t xml:space="preserve">Set Shadow Password Suite Parameters </t>
  </si>
  <si>
    <t>5.4.1.1</t>
  </si>
  <si>
    <t>5.4.1.2</t>
  </si>
  <si>
    <t>5.4.1.3</t>
  </si>
  <si>
    <t>5.4.1.4</t>
  </si>
  <si>
    <t>5.4.1.5</t>
  </si>
  <si>
    <t>5.4.2</t>
  </si>
  <si>
    <t>5.4.3</t>
  </si>
  <si>
    <t>5.4.4</t>
  </si>
  <si>
    <t>5.4.5</t>
  </si>
  <si>
    <t xml:space="preserve">System Maintenance </t>
  </si>
  <si>
    <t xml:space="preserve">6.1 </t>
  </si>
  <si>
    <t xml:space="preserve">System File Permissions </t>
  </si>
  <si>
    <t>6.1.1</t>
  </si>
  <si>
    <t>6.1.2</t>
  </si>
  <si>
    <t>6.1.3</t>
  </si>
  <si>
    <t>6.1.4</t>
  </si>
  <si>
    <t>6.1.5</t>
  </si>
  <si>
    <t>6.1.6</t>
  </si>
  <si>
    <t>6.1.7</t>
  </si>
  <si>
    <t>6.1.8</t>
  </si>
  <si>
    <t>6.1.9</t>
  </si>
  <si>
    <t>6.1.10</t>
  </si>
  <si>
    <t>6.1.11</t>
  </si>
  <si>
    <t>6.1.12</t>
  </si>
  <si>
    <t>6.1.13</t>
  </si>
  <si>
    <t>6.1.14</t>
  </si>
  <si>
    <t xml:space="preserve">6.2 </t>
  </si>
  <si>
    <t xml:space="preserve">User and Group Settings </t>
  </si>
  <si>
    <t>6.2.1</t>
  </si>
  <si>
    <t>6.2.2</t>
  </si>
  <si>
    <t>6.2.3</t>
  </si>
  <si>
    <t>6.2.4</t>
  </si>
  <si>
    <t>6.2.5</t>
  </si>
  <si>
    <t>6.2.6</t>
  </si>
  <si>
    <t>6.2.7</t>
  </si>
  <si>
    <t>6.2.8</t>
  </si>
  <si>
    <t>6.2.9</t>
  </si>
  <si>
    <t>6.2.10</t>
  </si>
  <si>
    <t>6.2.11</t>
  </si>
  <si>
    <t>6.2.12</t>
  </si>
  <si>
    <t>6.2.13</t>
  </si>
  <si>
    <t>6.2.14</t>
  </si>
  <si>
    <t>6.2.15</t>
  </si>
  <si>
    <t>6.2.16</t>
  </si>
  <si>
    <t>6.2.17</t>
  </si>
  <si>
    <t>6.2.18</t>
  </si>
  <si>
    <t>6.2.19</t>
  </si>
  <si>
    <t>6.2.20</t>
  </si>
  <si>
    <t>Ubuntu 18.04 CIS Benchmark Security Control List (v2.0.1, 01/01/2020)</t>
  </si>
  <si>
    <t xml:space="preserve">Ensure mounting of cramfs filesystems is disabled </t>
  </si>
  <si>
    <t xml:space="preserve">Ensure mounting of freevxfs filesystems is disabled </t>
  </si>
  <si>
    <t xml:space="preserve">Ensure mounting of jffs2 filesystems is disabled </t>
  </si>
  <si>
    <t xml:space="preserve">Ensure mounting of hfs filesystems is disabled </t>
  </si>
  <si>
    <t xml:space="preserve">Ensure mounting of hfsplus filesystems is disabled </t>
  </si>
  <si>
    <t xml:space="preserve">Ensure mounting of squashfs filesystems is disabled </t>
  </si>
  <si>
    <t xml:space="preserve">Ensure mounting of udf filesystems is disabled </t>
  </si>
  <si>
    <t xml:space="preserve">Ensure /tmp is configured </t>
  </si>
  <si>
    <t xml:space="preserve">Ensure nodev option set on /tmp partition </t>
  </si>
  <si>
    <t xml:space="preserve">Ensure nosuid option set on /tmp partition </t>
  </si>
  <si>
    <t xml:space="preserve">Ensure noexec option set on /tmp partition </t>
  </si>
  <si>
    <t xml:space="preserve">Ensure separate partition exists for /var </t>
  </si>
  <si>
    <t xml:space="preserve">Ensure separate partition exists for /var/tmp </t>
  </si>
  <si>
    <t xml:space="preserve">Ensure nodev option set on /var/tmp partition </t>
  </si>
  <si>
    <t xml:space="preserve">Ensure nosuid option set on /var/tmp partition </t>
  </si>
  <si>
    <t xml:space="preserve">Ensure noexec option set on /var/tmp partition </t>
  </si>
  <si>
    <t xml:space="preserve">Ensure separate partition exists for /var/log </t>
  </si>
  <si>
    <t xml:space="preserve">Ensure separate partition exists for /var/log/audit </t>
  </si>
  <si>
    <t xml:space="preserve">Ensure separate partition exists for /home </t>
  </si>
  <si>
    <t xml:space="preserve">Ensure nodev option set on /home partition </t>
  </si>
  <si>
    <t xml:space="preserve">Ensure nodev option set on /dev/shm partition </t>
  </si>
  <si>
    <t xml:space="preserve">Ensure nosuid option set on /dev/shm partition </t>
  </si>
  <si>
    <t xml:space="preserve">Ensure noexec option set on /dev/shm partition </t>
  </si>
  <si>
    <t xml:space="preserve">Ensure sticky bit is set on all world-writable directories </t>
  </si>
  <si>
    <t>Disable Automounting</t>
  </si>
  <si>
    <t>Disable USB Storage</t>
  </si>
  <si>
    <t xml:space="preserve">Ensure sudo is installed </t>
  </si>
  <si>
    <t xml:space="preserve">Ensure sudo commands use pty </t>
  </si>
  <si>
    <t xml:space="preserve">Ensure sudo log file exists </t>
  </si>
  <si>
    <t xml:space="preserve">Ensure AIDE is installed </t>
  </si>
  <si>
    <t xml:space="preserve">Ensure filesystem integrity is regularly checked </t>
  </si>
  <si>
    <t xml:space="preserve">Ensure permissions on bootloader config are configured </t>
  </si>
  <si>
    <t xml:space="preserve">Ensure bootloader password is set </t>
  </si>
  <si>
    <t xml:space="preserve">Ensure authentication required for single user mode </t>
  </si>
  <si>
    <t xml:space="preserve">Ensure XD/NX support is enabled </t>
  </si>
  <si>
    <t xml:space="preserve">Ensure address space layout randomization (ASLR) is enabled </t>
  </si>
  <si>
    <t xml:space="preserve">Ensure prelink is disabled </t>
  </si>
  <si>
    <t xml:space="preserve">Ensure core dumps are restricted </t>
  </si>
  <si>
    <t xml:space="preserve">Ensure AppArmor is installed </t>
  </si>
  <si>
    <t xml:space="preserve">Ensure AppArmor is enabled in the bootloader configuration </t>
  </si>
  <si>
    <t xml:space="preserve">Ensure all AppArmor Profiles are in enforce or complain mode </t>
  </si>
  <si>
    <t xml:space="preserve">Ensure all AppArmor Profiles are enforcing </t>
  </si>
  <si>
    <t xml:space="preserve">Ensure message of the day is configured properly </t>
  </si>
  <si>
    <t xml:space="preserve">Ensure local login warning banner is configured properly </t>
  </si>
  <si>
    <t xml:space="preserve">Ensure remote login warning banner is configured properly </t>
  </si>
  <si>
    <t xml:space="preserve">Ensure permissions on /etc/motd are configured </t>
  </si>
  <si>
    <t xml:space="preserve">Ensure permissions on /etc/issue are configured </t>
  </si>
  <si>
    <t xml:space="preserve">Ensure permissions on /etc/issue.net are configured </t>
  </si>
  <si>
    <t xml:space="preserve">Ensure GDM login banner is configured </t>
  </si>
  <si>
    <t xml:space="preserve">Ensure xinetd is not installed </t>
  </si>
  <si>
    <t xml:space="preserve">Ensure openbsd-inetd is not installed </t>
  </si>
  <si>
    <t xml:space="preserve">Ensure time synchronization is in use </t>
  </si>
  <si>
    <t xml:space="preserve">Ensure chrony is configured </t>
  </si>
  <si>
    <t xml:space="preserve">Ensure ntp is configured </t>
  </si>
  <si>
    <t xml:space="preserve">Ensure X Window System is not installed </t>
  </si>
  <si>
    <t xml:space="preserve">Ensure Avahi Server is not enabled </t>
  </si>
  <si>
    <t xml:space="preserve">Ensure CUPS is not enabled </t>
  </si>
  <si>
    <t xml:space="preserve">Ensure DHCP Server is not enabled </t>
  </si>
  <si>
    <t xml:space="preserve">Ensure LDAP server is not enabled </t>
  </si>
  <si>
    <t xml:space="preserve">Ensure NFS and RPC are not enabled </t>
  </si>
  <si>
    <t xml:space="preserve">Ensure DNS Server is not enabled </t>
  </si>
  <si>
    <t xml:space="preserve">Ensure FTP Server is not enabled </t>
  </si>
  <si>
    <t xml:space="preserve">Ensure HTTP server is not enabled </t>
  </si>
  <si>
    <t xml:space="preserve">Ensure email services are not enabled </t>
  </si>
  <si>
    <t xml:space="preserve">Ensure Samba is not enabled </t>
  </si>
  <si>
    <t xml:space="preserve">Ensure HTTP Proxy Server is not enabled </t>
  </si>
  <si>
    <t xml:space="preserve">Ensure SNMP Server is not enabled </t>
  </si>
  <si>
    <t xml:space="preserve">Ensure mail transfer agent is configured for local-only mode </t>
  </si>
  <si>
    <t xml:space="preserve">Ensure rsync service is not enabled </t>
  </si>
  <si>
    <t xml:space="preserve">Ensure NIS Server is not enabled </t>
  </si>
  <si>
    <t xml:space="preserve">Ensure NIS Client is not installed </t>
  </si>
  <si>
    <t xml:space="preserve">Ensure rsh client is not installed </t>
  </si>
  <si>
    <t xml:space="preserve">Ensure talk client is not installed </t>
  </si>
  <si>
    <t xml:space="preserve">Ensure telnet client is not installed </t>
  </si>
  <si>
    <t xml:space="preserve">Ensure LDAP client is not installed </t>
  </si>
  <si>
    <t xml:space="preserve">Ensure packet redirect sending is disabled </t>
  </si>
  <si>
    <t xml:space="preserve">Ensure IP forwarding is disabled </t>
  </si>
  <si>
    <t xml:space="preserve">Ensure source routed packets are not accepted </t>
  </si>
  <si>
    <t xml:space="preserve">Ensure ICMP redirects are not accepted </t>
  </si>
  <si>
    <t xml:space="preserve">Ensure secure ICMP redirects are not accepted </t>
  </si>
  <si>
    <t xml:space="preserve">Ensure suspicious packets are logged </t>
  </si>
  <si>
    <t xml:space="preserve">Ensure broadcast ICMP requests are ignored </t>
  </si>
  <si>
    <t xml:space="preserve">Ensure bogus ICMP responses are ignored </t>
  </si>
  <si>
    <t xml:space="preserve">Ensure Reverse Path Filtering is enabled </t>
  </si>
  <si>
    <t xml:space="preserve">Ensure TCP SYN Cookies is enabled </t>
  </si>
  <si>
    <t xml:space="preserve">Ensure IPv6 router advertisements are not accepted </t>
  </si>
  <si>
    <t xml:space="preserve">Ensure permissions on /etc/hosts.allow are configured </t>
  </si>
  <si>
    <t xml:space="preserve">Ensure permissions on /etc/hosts.deny are configured </t>
  </si>
  <si>
    <t xml:space="preserve">Ensure DCCP is disabled </t>
  </si>
  <si>
    <t xml:space="preserve">Ensure SCTP is disabled </t>
  </si>
  <si>
    <t xml:space="preserve">Ensure RDS is disabled </t>
  </si>
  <si>
    <t xml:space="preserve">Ensure TIPC is disabled </t>
  </si>
  <si>
    <t xml:space="preserve">Ensure a Firewall package is installed </t>
  </si>
  <si>
    <t xml:space="preserve">Ensure ufw service is enabled </t>
  </si>
  <si>
    <t xml:space="preserve">Ensure default deny firewall policy </t>
  </si>
  <si>
    <t xml:space="preserve">Ensure loopback traffic is configured </t>
  </si>
  <si>
    <t xml:space="preserve">Ensure a table exists </t>
  </si>
  <si>
    <t xml:space="preserve">Ensure base chains exist </t>
  </si>
  <si>
    <t xml:space="preserve">Ensure nftables service is enabled </t>
  </si>
  <si>
    <t xml:space="preserve">Ensure nftables rules are permanent </t>
  </si>
  <si>
    <t xml:space="preserve">Ensure firewall rules exist for all open ports </t>
  </si>
  <si>
    <t xml:space="preserve">Ensure IPv6 default deny firewall policy </t>
  </si>
  <si>
    <t xml:space="preserve">Ensure IPv6 loopback traffic is configured </t>
  </si>
  <si>
    <t xml:space="preserve">Ensure wireless interfaces are disabled </t>
  </si>
  <si>
    <t xml:space="preserve">Ensure auditd is installed </t>
  </si>
  <si>
    <t xml:space="preserve">Ensure auditd service is enabled </t>
  </si>
  <si>
    <t xml:space="preserve">Ensure auditing for processes that start prior to auditd is enabled </t>
  </si>
  <si>
    <t xml:space="preserve">Ensure audit_backlog_limit is sufficient </t>
  </si>
  <si>
    <t xml:space="preserve">Ensure audit log storage size is configured </t>
  </si>
  <si>
    <t xml:space="preserve">Ensure audit logs are not automatically deleted </t>
  </si>
  <si>
    <t xml:space="preserve">Ensure system is disabled when audit logs are full </t>
  </si>
  <si>
    <t xml:space="preserve">Ensure events that modify date and time information are collected </t>
  </si>
  <si>
    <t xml:space="preserve">Ensure events that modify user/group information are collected </t>
  </si>
  <si>
    <t xml:space="preserve">Ensure events that modify the system's network environment are collected </t>
  </si>
  <si>
    <t xml:space="preserve">Ensure events that modify the system's Mandatory Access Controls are collected </t>
  </si>
  <si>
    <t xml:space="preserve">Ensure login and logout events are collected </t>
  </si>
  <si>
    <t xml:space="preserve">Ensure session initiation information is collected </t>
  </si>
  <si>
    <t xml:space="preserve">Ensure discretionary access control permission modification events are collected </t>
  </si>
  <si>
    <t xml:space="preserve">Ensure unsuccessful unauthorized file access attempts are collected </t>
  </si>
  <si>
    <t xml:space="preserve">Ensure use of privileged commands is collected </t>
  </si>
  <si>
    <t xml:space="preserve">Ensure successful file system mounts are collected </t>
  </si>
  <si>
    <t xml:space="preserve">Ensure file deletion events by users are collected </t>
  </si>
  <si>
    <t xml:space="preserve">Ensure changes to system administration scope (sudoers) is collected </t>
  </si>
  <si>
    <t xml:space="preserve">Ensure system administrator actions (sudolog) are collected </t>
  </si>
  <si>
    <t xml:space="preserve">Ensure kernel module loading and unloading is collected </t>
  </si>
  <si>
    <t xml:space="preserve">Ensure the audit configuration is immutable </t>
  </si>
  <si>
    <t xml:space="preserve">Ensure rsyslog is installed </t>
  </si>
  <si>
    <t xml:space="preserve">Ensure rsyslog Service is enabled </t>
  </si>
  <si>
    <t xml:space="preserve">Ensure rsyslog default file permissions configured </t>
  </si>
  <si>
    <t xml:space="preserve">Ensure rsyslog is configured to send logs to a remote log host </t>
  </si>
  <si>
    <t xml:space="preserve">Ensure journald is configured to send logs to rsyslog </t>
  </si>
  <si>
    <t xml:space="preserve">Ensure journald is configured to compress large log files </t>
  </si>
  <si>
    <t xml:space="preserve">Ensure journald is configured to write logfiles to persistent disk </t>
  </si>
  <si>
    <t xml:space="preserve">Ensure permissions on all logfiles are configured </t>
  </si>
  <si>
    <t xml:space="preserve">Ensure cron daemon is enabled </t>
  </si>
  <si>
    <t xml:space="preserve">Ensure permissions on /etc/crontab are configured </t>
  </si>
  <si>
    <t xml:space="preserve">Ensure permissions on /etc/cron.hourly are configured </t>
  </si>
  <si>
    <t xml:space="preserve">Ensure permissions on /etc/cron.daily are configured </t>
  </si>
  <si>
    <t xml:space="preserve">Ensure permissions on /etc/cron.weekly are configured </t>
  </si>
  <si>
    <t xml:space="preserve">Ensure permissions on /etc/cron.monthly are configured </t>
  </si>
  <si>
    <t xml:space="preserve">Ensure permissions on /etc/cron.d are configured </t>
  </si>
  <si>
    <t xml:space="preserve">Ensure at/cron is restricted to authorized users </t>
  </si>
  <si>
    <t xml:space="preserve">Ensure permissions on /etc/ssh/sshd_config are configured </t>
  </si>
  <si>
    <t xml:space="preserve">Ensure permissions on SSH private host key files are configured </t>
  </si>
  <si>
    <t xml:space="preserve">Ensure permissions on SSH public host key files are configured </t>
  </si>
  <si>
    <t xml:space="preserve">Ensure SSH Protocol is not set to 1 </t>
  </si>
  <si>
    <t xml:space="preserve">Ensure SSH LogLevel is appropriate </t>
  </si>
  <si>
    <t xml:space="preserve">Ensure SSH X11 forwarding is disabled </t>
  </si>
  <si>
    <t xml:space="preserve">Ensure SSH MaxAuthTries is set to 4 or less </t>
  </si>
  <si>
    <t xml:space="preserve">Ensure SSH IgnoreRhosts is enabled </t>
  </si>
  <si>
    <t xml:space="preserve">Ensure SSH HostbasedAuthentication is disabled </t>
  </si>
  <si>
    <t xml:space="preserve">Ensure SSH root login is disabled </t>
  </si>
  <si>
    <t xml:space="preserve">Ensure SSH PermitEmptyPasswords is disabled </t>
  </si>
  <si>
    <t xml:space="preserve">Ensure SSH PermitUserEnvironment is disabled </t>
  </si>
  <si>
    <t xml:space="preserve">Ensure only strong Ciphers are used </t>
  </si>
  <si>
    <t xml:space="preserve">Ensure only strong MAC algorithms are used </t>
  </si>
  <si>
    <t xml:space="preserve">Ensure only strong Key Exchange algorithms are used </t>
  </si>
  <si>
    <t xml:space="preserve">Ensure SSH Idle Timeout Interval is configured </t>
  </si>
  <si>
    <t xml:space="preserve">Ensure SSH LoginGraceTime is set to one minute or less </t>
  </si>
  <si>
    <t xml:space="preserve">Ensure SSH access is limited </t>
  </si>
  <si>
    <t xml:space="preserve">Ensure SSH warning banner is configured </t>
  </si>
  <si>
    <t xml:space="preserve">Ensure SSH PAM is enabled </t>
  </si>
  <si>
    <t xml:space="preserve">Ensure SSH AllowTcpForwarding is disabled </t>
  </si>
  <si>
    <t xml:space="preserve">Ensure SSH MaxStartups is configured </t>
  </si>
  <si>
    <t xml:space="preserve">Ensure SSH MaxSessions is set to 4 or less </t>
  </si>
  <si>
    <t xml:space="preserve">Ensure password creation requirements are configured </t>
  </si>
  <si>
    <t xml:space="preserve">Ensure lockout for failed password attempts is configured </t>
  </si>
  <si>
    <t xml:space="preserve">Ensure password reuse is limited </t>
  </si>
  <si>
    <t xml:space="preserve">Ensure password hashing algorithm is SHA-512 </t>
  </si>
  <si>
    <t xml:space="preserve">Ensure password expiration is 365 days or less </t>
  </si>
  <si>
    <t xml:space="preserve">Ensure minimum days between password changes is  configured </t>
  </si>
  <si>
    <t xml:space="preserve">Ensure password expiration warning days is 7 or more </t>
  </si>
  <si>
    <t xml:space="preserve">Ensure inactive password lock is 30 days or less </t>
  </si>
  <si>
    <t xml:space="preserve">Ensure all users last password change date is in the past </t>
  </si>
  <si>
    <t xml:space="preserve">Ensure system accounts are secured </t>
  </si>
  <si>
    <t xml:space="preserve">Ensure default group for the root account is GID 0 </t>
  </si>
  <si>
    <t xml:space="preserve">Ensure default user umask is 027 or more restrictive </t>
  </si>
  <si>
    <t xml:space="preserve">Ensure default user shell timeout is 900 seconds or less </t>
  </si>
  <si>
    <t xml:space="preserve">Ensure access to the su command is restricted </t>
  </si>
  <si>
    <t xml:space="preserve">Ensure permissions on /etc/passwd are configured </t>
  </si>
  <si>
    <t xml:space="preserve">Ensure permissions on /etc/gshadow- are configured </t>
  </si>
  <si>
    <t xml:space="preserve">Ensure permissions on /etc/shadow are configured </t>
  </si>
  <si>
    <t xml:space="preserve">Ensure permissions on /etc/group are configured </t>
  </si>
  <si>
    <t xml:space="preserve">Ensure permissions on /etc/passwd- are configured </t>
  </si>
  <si>
    <t xml:space="preserve">Ensure permissions on /etc/shadow- are configured </t>
  </si>
  <si>
    <t xml:space="preserve">Ensure permissions on /etc/group- are configured </t>
  </si>
  <si>
    <t xml:space="preserve">Ensure permissions on /etc/gshadow are configured </t>
  </si>
  <si>
    <t xml:space="preserve">Ensure no world writable files exist </t>
  </si>
  <si>
    <t xml:space="preserve">Ensure no unowned files or directories exist </t>
  </si>
  <si>
    <t xml:space="preserve">Ensure no ungrouped files or directories exist </t>
  </si>
  <si>
    <t xml:space="preserve">Ensure password fields are not empty </t>
  </si>
  <si>
    <t xml:space="preserve">Ensure no legacy "+" entries exist in /etc/passwd </t>
  </si>
  <si>
    <t xml:space="preserve">Ensure all users' home directories exist </t>
  </si>
  <si>
    <t xml:space="preserve">Ensure no legacy "+" entries exist in /etc/shadow </t>
  </si>
  <si>
    <t xml:space="preserve">Ensure no legacy "+" entries exist in /etc/group </t>
  </si>
  <si>
    <t xml:space="preserve">Ensure root is the only UID 0 account </t>
  </si>
  <si>
    <t xml:space="preserve">Ensure root PATH Integrity </t>
  </si>
  <si>
    <t xml:space="preserve">Ensure users' home directories permissions are 750 or more restrictive </t>
  </si>
  <si>
    <t xml:space="preserve">Ensure users own their home directories </t>
  </si>
  <si>
    <t xml:space="preserve">Ensure users' dot files are not group or world writable </t>
  </si>
  <si>
    <t xml:space="preserve">Ensure no users have .forward files </t>
  </si>
  <si>
    <t xml:space="preserve">Ensure no users have .netrc files </t>
  </si>
  <si>
    <t xml:space="preserve">Ensure users' .netrc Files are not group or world accessible </t>
  </si>
  <si>
    <t xml:space="preserve">Ensure no users have .rhosts files </t>
  </si>
  <si>
    <t xml:space="preserve">Ensure all groups in /etc/passwd exist in /etc/group </t>
  </si>
  <si>
    <t xml:space="preserve">Ensure no duplicate UIDs exist </t>
  </si>
  <si>
    <t xml:space="preserve">Ensure no duplicate GIDs exist </t>
  </si>
  <si>
    <t xml:space="preserve">Ensure no duplicate user names exist </t>
  </si>
  <si>
    <t xml:space="preserve">Ensure no duplicate group names exist </t>
  </si>
  <si>
    <t xml:space="preserve">Ensure shadow group is empty </t>
  </si>
  <si>
    <t xml:space="preserve">Ensure mounting of FAT filesystems is limited </t>
  </si>
  <si>
    <t xml:space="preserve">Ensure nodev option set on removable media partitions </t>
  </si>
  <si>
    <t xml:space="preserve">Ensure nosuid option set on removable media partitions </t>
  </si>
  <si>
    <t xml:space="preserve">Ensure noexec option set on removable media partitions </t>
  </si>
  <si>
    <t xml:space="preserve">Ensure package manager repositories are configured </t>
  </si>
  <si>
    <t xml:space="preserve">Ensure GPG keys are configured </t>
  </si>
  <si>
    <t xml:space="preserve">Ensure interactive boot is not enabled </t>
  </si>
  <si>
    <t xml:space="preserve">Ensure updates, patches, and additional security software are installed </t>
  </si>
  <si>
    <t xml:space="preserve">Ensure systemd-timesyncd is configured </t>
  </si>
  <si>
    <t xml:space="preserve">Ensure TCP Wrappers is installed </t>
  </si>
  <si>
    <t xml:space="preserve">Ensure /etc/hosts.allow is configured </t>
  </si>
  <si>
    <t xml:space="preserve">Ensure /etc/hosts.deny is configured </t>
  </si>
  <si>
    <t xml:space="preserve">Ensure outbound connections are configured </t>
  </si>
  <si>
    <t xml:space="preserve">Ensure iptables are flushed </t>
  </si>
  <si>
    <t xml:space="preserve">Ensure outbound and established connections are configured </t>
  </si>
  <si>
    <t xml:space="preserve">Ensure IPv6 outbound and established connections are configured </t>
  </si>
  <si>
    <t xml:space="preserve">Ensure IPv6 firewall rules exist for all open ports </t>
  </si>
  <si>
    <t>Disable IPv6</t>
  </si>
  <si>
    <t xml:space="preserve">Ensure logging is configured </t>
  </si>
  <si>
    <t>Ensure remote rsyslog messages are only accepted on designated log hosts.</t>
  </si>
  <si>
    <t xml:space="preserve">Ensure logrotate is configured </t>
  </si>
  <si>
    <t xml:space="preserve">Ensure root login is restricted to system console </t>
  </si>
  <si>
    <t xml:space="preserve">Audit system file permissions </t>
  </si>
  <si>
    <t xml:space="preserve">Audit SUID executables </t>
  </si>
  <si>
    <t xml:space="preserve">Audit SGID executables </t>
  </si>
  <si>
    <t>YES</t>
  </si>
  <si>
    <t>NO</t>
  </si>
  <si>
    <t>1 Server</t>
  </si>
  <si>
    <t>2 Server</t>
  </si>
  <si>
    <t>1 WS</t>
  </si>
  <si>
    <t>2 WS</t>
  </si>
  <si>
    <t>CIS Control</t>
  </si>
  <si>
    <t>CIS Sub-Control</t>
  </si>
  <si>
    <t>Asset Type</t>
  </si>
  <si>
    <t>Security Function</t>
  </si>
  <si>
    <t>Title</t>
  </si>
  <si>
    <t>Description</t>
  </si>
  <si>
    <t>Implementation Group 1</t>
  </si>
  <si>
    <t>Implementation Group 2</t>
  </si>
  <si>
    <t>Implementation Group 3</t>
  </si>
  <si>
    <t>Inventory and Control of Hardware Assets</t>
  </si>
  <si>
    <t>Actively manage (inventory, track, and correct) all hardware devices on the network so that only authorized devices are given access, and unauthorized and unmanaged devices are found and prevented from gaining access.</t>
  </si>
  <si>
    <t>1.1</t>
  </si>
  <si>
    <t>Devices</t>
  </si>
  <si>
    <t>Identify</t>
  </si>
  <si>
    <t>Utilize an Active Discovery Tool</t>
  </si>
  <si>
    <t>Utilize an active discovery tool to identify devices connected to the organization's network and update the hardware asset inventory.</t>
  </si>
  <si>
    <t>1.2</t>
  </si>
  <si>
    <t>Use a Passive Asset Discovery Tool</t>
  </si>
  <si>
    <t>Utilize a passive discovery tool to identify devices connected to the organization's network and automatically update the organization's hardware asset inventory.</t>
  </si>
  <si>
    <t>1.3</t>
  </si>
  <si>
    <t>Use DHCP Logging to Update Asset Inventory</t>
  </si>
  <si>
    <t>Use Dynamic Host Configuration Protocol (DHCP) logging on all DHCP servers or IP address management tools to update the organization's hardware asset inventory.</t>
  </si>
  <si>
    <t>1.4</t>
  </si>
  <si>
    <t>Maintain Detailed Asset Inventory</t>
  </si>
  <si>
    <t>Maintain an accurate and up-to-date inventory of all technology assets with the potential to store or process information. This inventory shall include all hardware assets, whether connected to the organization's network or not.</t>
  </si>
  <si>
    <t>1.5</t>
  </si>
  <si>
    <t>Maintain Asset Inventory Information</t>
  </si>
  <si>
    <t>Ensure that the hardware asset inventory records the network address, hardware address, machine name, data asset owner, and department for each asset and whether the hardware asset has been approved to connect to the network.</t>
  </si>
  <si>
    <t>1.6</t>
  </si>
  <si>
    <t>Respond</t>
  </si>
  <si>
    <t>Address Unauthorized Assets</t>
  </si>
  <si>
    <t>Ensure that unauthorized assets are either removed from the network, quarantined, or the inventory is updated in a timely manner.</t>
  </si>
  <si>
    <t>1.7</t>
  </si>
  <si>
    <t>Protect</t>
  </si>
  <si>
    <t>Deploy Port Level Access Control</t>
  </si>
  <si>
    <t>Utilize port level access control, following 802.1x standards, to control which devices can authenticate to the network. The authentication system shall be tied into the hardware asset inventory data to ensure only authorized devices can connect to the network.</t>
  </si>
  <si>
    <t>1.8</t>
  </si>
  <si>
    <t>Utilize Client Certificates to Authenticate Hardware Assets</t>
  </si>
  <si>
    <t>Use client certificates to authenticate hardware assets connecting to the organization's trusted network.</t>
  </si>
  <si>
    <t>Inventory and Control of Software Assets</t>
  </si>
  <si>
    <t>Actively manage (inventory, track, and correct) all software on the network so that only authorized software is installed and can execute, and that unauthorized and unmanaged software is found and prevented from installation or execution.</t>
  </si>
  <si>
    <t>2.1</t>
  </si>
  <si>
    <t>Applications</t>
  </si>
  <si>
    <t>Maintain Inventory of Authorized Software</t>
  </si>
  <si>
    <t>Maintain an up-to-date list of all authorized software that is required in the enterprise for any business purpose on any business system.</t>
  </si>
  <si>
    <t>2.2</t>
  </si>
  <si>
    <t>Ensure Software is Supported by Vendor</t>
  </si>
  <si>
    <t>Ensure that only software applications or operating systems currently supported and receiving vendor updates are added to the organization's authorized software inventory. Unsupported software should be tagged as unsupported in the inventory system.</t>
  </si>
  <si>
    <t>2.3</t>
  </si>
  <si>
    <t>Utilize Software Inventory Tools</t>
  </si>
  <si>
    <t>Utilize software inventory tools throughout the organization to automate the documentation of all software on business systems.</t>
  </si>
  <si>
    <t>2.4</t>
  </si>
  <si>
    <t>Track Software Inventory Information</t>
  </si>
  <si>
    <t>The software inventory system should track the name, version, publisher, and install date for all software, including operating systems authorized by the organization.</t>
  </si>
  <si>
    <t>2.5</t>
  </si>
  <si>
    <t>Integrate Software and Hardware Asset Inventories</t>
  </si>
  <si>
    <t>The software inventory system should be tied into the hardware asset inventory so all devices and associated software are tracked from a single location.</t>
  </si>
  <si>
    <t>2.6</t>
  </si>
  <si>
    <t>Address unapproved software</t>
  </si>
  <si>
    <t>Ensure that unauthorized software is either removed or the inventory is updated in a timely manner</t>
  </si>
  <si>
    <t>2.7</t>
  </si>
  <si>
    <t>Utilize Application Whitelisting</t>
  </si>
  <si>
    <t>Utilize application whitelisting technology on all assets to ensure that only authorized software executes and all unauthorized software is blocked from executing on assets.</t>
  </si>
  <si>
    <t>2.8</t>
  </si>
  <si>
    <t>Implement Application Whitelisting of Libraries</t>
  </si>
  <si>
    <t>The organization's application whitelisting software must ensure that only authorized software libraries (such as *.dll, *.ocx, *.so, etc.) are allowed to load into a system process.</t>
  </si>
  <si>
    <t>2.9</t>
  </si>
  <si>
    <t>Implement Application Whitelisting of Scripts</t>
  </si>
  <si>
    <t>The organization's application whitelisting software must ensure that only authorized, digitally signed scripts (such as *.ps1, *.py, macros, etc.) are allowed to run on a system.</t>
  </si>
  <si>
    <t>2.10</t>
  </si>
  <si>
    <t>Physically or Logically Segregate High Risk Applications</t>
  </si>
  <si>
    <t>Physically or logically segregated systems should be used to isolate and run software that is required for business operations but incurs higher risk for the organization.</t>
  </si>
  <si>
    <t>Continuous Vulnerability Management</t>
  </si>
  <si>
    <t>Continuously acquire, assess, and take action on new information in order to identify vulnerabilities, remediate, and minimize the window of opportunity for attackers.</t>
  </si>
  <si>
    <t>3.1</t>
  </si>
  <si>
    <t>Detect</t>
  </si>
  <si>
    <t>Run Automated Vulnerability Scanning Tools</t>
  </si>
  <si>
    <t>Utilize an up-to-date Security Content Automation Protocol (SCAP) compliant vulnerability scanning tool to automatically scan all systems on the network on a weekly or more frequent basis to identify all potential vulnerabilities on the organization's systems.</t>
  </si>
  <si>
    <t>3.2</t>
  </si>
  <si>
    <t>Perform Authenticated Vulnerability Scanning</t>
  </si>
  <si>
    <t>Perform authenticated vulnerability scanning with agents running locally on each system or with remote scanners that are configured with elevated rights on the system being tested.</t>
  </si>
  <si>
    <t>3.3</t>
  </si>
  <si>
    <t>Users</t>
  </si>
  <si>
    <t>Protect Dedicated Assessment Accounts</t>
  </si>
  <si>
    <t>Use a dedicated account for authenticated vulnerability scans, which should not be used for any other administrative activities and should be tied to specific machines at specific IP addresses.</t>
  </si>
  <si>
    <t>3.4</t>
  </si>
  <si>
    <t>Deploy Automated Operating System Patch Management Tools</t>
  </si>
  <si>
    <t>Deploy automated software update tools in order to ensure that the operating systems are running the most recent security updates provided by the software vendor.</t>
  </si>
  <si>
    <t>3.5</t>
  </si>
  <si>
    <t>Deploy Automated Software Patch Management Tools</t>
  </si>
  <si>
    <t>Deploy automated software update tools in order to ensure that third-party software on all systems is running the most recent security updates provided by the software vendor.</t>
  </si>
  <si>
    <t>Compare Back-to-Back Vulnerability Scans</t>
  </si>
  <si>
    <t>Regularly compare the results from consecutive vulnerability scans to verify that vulnerabilities have been remediated in a timely manner.</t>
  </si>
  <si>
    <t>Utilize a Risk-Rating Process</t>
  </si>
  <si>
    <t>Utilize a risk-rating process to prioritize the remediation of discovered vulnerabilities.</t>
  </si>
  <si>
    <t>Controlled Use of Administrative Privileges</t>
  </si>
  <si>
    <t>The processes and tools used to track/control/prevent/correct the use, assignment, and configuration of administrative privileges on computers, networks, and applications.</t>
  </si>
  <si>
    <t>4.1</t>
  </si>
  <si>
    <t>Maintain Inventory of Administrative Accounts</t>
  </si>
  <si>
    <t>Use automated tools to inventory all administrative accounts, including domain and local accounts, to ensure that only authorized individuals have elevated privileges.</t>
  </si>
  <si>
    <t>4.2</t>
  </si>
  <si>
    <t>Change Default Passwords</t>
  </si>
  <si>
    <t>Before deploying any new asset, change all default passwords to have values consistent with administrative level accounts.</t>
  </si>
  <si>
    <t>Ensure the Use of Dedicated Administrative Accounts</t>
  </si>
  <si>
    <t>Ensure that all users with administrative account access use a dedicated or secondary account for elevated activities. This account should only be used for administrative activities and not internet browsing, email, or similar activities.</t>
  </si>
  <si>
    <t>4.4</t>
  </si>
  <si>
    <t>Use Unique Passwords</t>
  </si>
  <si>
    <t>Where multi-factor authentication is not supported (such as local administrator, root, or service accounts), accounts will use passwords that are unique to that system.</t>
  </si>
  <si>
    <t>4.5</t>
  </si>
  <si>
    <t>Use Multi-Factor Authentication for All Administrative Access</t>
  </si>
  <si>
    <t>Use multi-factor authentication and encrypted channels for all administrative account access.</t>
  </si>
  <si>
    <t>4.6</t>
  </si>
  <si>
    <t>Use Dedicated Workstations For All Administrative Tasks</t>
  </si>
  <si>
    <t>Ensure administrators use a dedicated machine for all administrative tasks or tasks requiring administrative access. This machine will be segmented from the organization's primary network and not be allowed Internet access. This machine will not be used for reading e-mail, composing documents, or browsing the Internet.</t>
  </si>
  <si>
    <t>4.7</t>
  </si>
  <si>
    <t>Limit Access to Script Tools</t>
  </si>
  <si>
    <t>Limit access to scripting tools (such as Microsoft® PowerShell and Python) to only administrative or development users with the need to access those capabilities.</t>
  </si>
  <si>
    <t>4.8</t>
  </si>
  <si>
    <t>Log and Alert on Changes to Administrative Group Membership</t>
  </si>
  <si>
    <t>Configure systems to issue a log entry and alert when an account is added to or removed from any group assigned administrative privileges.</t>
  </si>
  <si>
    <t>4.9</t>
  </si>
  <si>
    <t>Log and Alert on Unsuccessful Administrative Account Login</t>
  </si>
  <si>
    <t>Configure systems to issue a log entry and alert on unsuccessful logins to an administrative account.</t>
  </si>
  <si>
    <t>Secure Configuration for Hardware and Software on Mobile Devices, Laptops, Workstations and Servers</t>
  </si>
  <si>
    <t>Establish, implement, and actively manage (track, report on, correct) the security configuration of mobile devices, laptops, servers, and workstations using a rigorous configuration management and change control process in order to prevent attackers from exploiting vulnerable services and settings.</t>
  </si>
  <si>
    <t>5.1</t>
  </si>
  <si>
    <t>Establish Secure Configurations</t>
  </si>
  <si>
    <t>Maintain documented security configuration standards for all authorized operating systems and software.</t>
  </si>
  <si>
    <t>5.2</t>
  </si>
  <si>
    <t>Maintain Secure Images</t>
  </si>
  <si>
    <t>Maintain secure images or templates for all systems in the enterprise based on the organization's approved configuration standards. Any new system deployment or existing system that becomes compromised should be imaged using one of those images or templates.</t>
  </si>
  <si>
    <t>5.3</t>
  </si>
  <si>
    <t>Securely Store Master Images</t>
  </si>
  <si>
    <t>Store the master images and templates on securely configured servers, validated with integrity monitoring tools, to ensure that only authorized changes to the images are possible.</t>
  </si>
  <si>
    <t>5.4</t>
  </si>
  <si>
    <t>Deploy System Configuration Management Tools</t>
  </si>
  <si>
    <t>Deploy system configuration management tools that will automatically enforce and redeploy configuration settings to systems at regularly scheduled intervals.</t>
  </si>
  <si>
    <t>Implement Automated Configuration Monitoring Systems</t>
  </si>
  <si>
    <t>Utilize a Security Content Automation Protocol (SCAP) compliant configuration monitoring system to verify all security configuration elements, catalog approved exceptions, and alert when unauthorized changes occur.</t>
  </si>
  <si>
    <t>Maintenance, Monitoring and Analysis of Audit Logs</t>
  </si>
  <si>
    <t>Collect, manage, and analyze audit logs of events that could help detect, understand, or recover from an attack.</t>
  </si>
  <si>
    <t>6.1</t>
  </si>
  <si>
    <t>Network</t>
  </si>
  <si>
    <t>Utilize Three Synchronized Time Sources</t>
  </si>
  <si>
    <t>Use at least three synchronized time sources from which all servers and network devices retrieve time information on a regular basis so that timestamps in logs are consistent.</t>
  </si>
  <si>
    <t>6.2</t>
  </si>
  <si>
    <t>Activate Audit Logging</t>
  </si>
  <si>
    <t>Ensure that local logging has been enabled on all systems and networking devices.</t>
  </si>
  <si>
    <t>6.3</t>
  </si>
  <si>
    <t>Enable Detailed Logging</t>
  </si>
  <si>
    <t>Enable system logging to include detailed information such as a event source, date, user, timestamp, source addresses, destination addresses, and other useful elements.</t>
  </si>
  <si>
    <t>6.4</t>
  </si>
  <si>
    <t>Ensure Adequate Storage for Logs</t>
  </si>
  <si>
    <t>Ensure that all systems that store logs have adequate storage space for the logs generated.</t>
  </si>
  <si>
    <t>6.5</t>
  </si>
  <si>
    <t>Central Log Management</t>
  </si>
  <si>
    <t>Ensure that appropriate logs are being aggregated to a central log management system for analysis and review.</t>
  </si>
  <si>
    <t>6.6</t>
  </si>
  <si>
    <t>Deploy SIEM or Log Analytic Tools</t>
  </si>
  <si>
    <t>Deploy Security Information and Event Management (SIEM) or log analytic tool for log correlation and analysis.</t>
  </si>
  <si>
    <t>6.7</t>
  </si>
  <si>
    <t>Regularly Review Logs</t>
  </si>
  <si>
    <t>On a regular basis, review logs to identify anomalies or abnormal events.</t>
  </si>
  <si>
    <t>6.8</t>
  </si>
  <si>
    <t>Regularly Tune SIEM</t>
  </si>
  <si>
    <t>On a regular basis, tune your SIEM system to better identify actionable events and decrease event noise.</t>
  </si>
  <si>
    <t>Email and Web Browser Protections</t>
  </si>
  <si>
    <t>Minimize the attack surface and the opportunities for attackers to manipulate human behavior though their interaction with web browsers and email systems.</t>
  </si>
  <si>
    <t>7.1</t>
  </si>
  <si>
    <t>Ensure Use of Only Fully Supported Browsers and Email Clients</t>
  </si>
  <si>
    <t>Ensure that only fully supported web browsers and email clients are allowed to execute in the organization, ideally only using the latest version of the browsers and email clients provided by the vendor.</t>
  </si>
  <si>
    <t>7.2</t>
  </si>
  <si>
    <t>Disable Unnecessary or Unauthorized Browser or Email Client Plugins</t>
  </si>
  <si>
    <t>Uninstall or disable any unauthorized browser or email client plugins or add-on applications.</t>
  </si>
  <si>
    <t>7.3</t>
  </si>
  <si>
    <t>Limit Use of Scripting Languages in Web Browsers and Email Clients</t>
  </si>
  <si>
    <t>Ensure that only authorized scripting languages are able to run in all web browsers and email clients.</t>
  </si>
  <si>
    <t>7.4</t>
  </si>
  <si>
    <t>Maintain and Enforce Network-Based URL Filters</t>
  </si>
  <si>
    <t>Enforce network-based URL filters that limit a system's ability to connect to websites not approved by the organization. This filtering shall be enforced for each of the organization's systems, whether they are physically at an organization's facilities or not.</t>
  </si>
  <si>
    <t>7.5</t>
  </si>
  <si>
    <t>Subscribe to URL-Categorization Service</t>
  </si>
  <si>
    <t>Subscribe to URL-categorization services to ensure that they are up-to-date with the most recent website category definitions available. Uncategorized sites shall be blocked by default.</t>
  </si>
  <si>
    <t>7.6</t>
  </si>
  <si>
    <t>Log All URL requester</t>
  </si>
  <si>
    <t>Log all URL requests from each of the organization's systems, whether on-site or a mobile device, in order to identify potentially malicious activity and assist incident handlers with identifying potentially compromised systems.</t>
  </si>
  <si>
    <t>7.7</t>
  </si>
  <si>
    <t>Use of DNS Filtering Services</t>
  </si>
  <si>
    <t>Use Domain Name System (DNS) filtering services to help block access to known malicious domains.</t>
  </si>
  <si>
    <t>7.8</t>
  </si>
  <si>
    <t>Implement DMARC and Enable Receiver-Side Verification</t>
  </si>
  <si>
    <t>To lower the chance of spoofed or modified emails from valid domains, implement Domain-based Message Authentication, Reporting and Conformance (DMARC) policy and verification, starting by implementing the Sender Policy Framework (SPF) and the DomainKeys Identified Mail(DKIM) standards.</t>
  </si>
  <si>
    <t>7.9</t>
  </si>
  <si>
    <t>Block Unnecessary File Types</t>
  </si>
  <si>
    <t>Block all email attachments entering the organization's email gateway if the file types are unnecessary for the organization's business.</t>
  </si>
  <si>
    <t>7.10</t>
  </si>
  <si>
    <t>Sandbox All Email Attachments</t>
  </si>
  <si>
    <t>Use sandboxing to analyze and block inbound email attachments with malicious behavior.</t>
  </si>
  <si>
    <t>Malware Defenses</t>
  </si>
  <si>
    <t>Control the installation, spread, and execution of malicious code at multiple points in the enterprise, while optimizing the use of automation to enable rapid updating of defense, data gathering, and corrective action.</t>
  </si>
  <si>
    <t>8.1</t>
  </si>
  <si>
    <t>Utilize Centrally Managed Anti-malware Software</t>
  </si>
  <si>
    <t>Utilize centrally managed anti-malware software to continuously monitor and defend each of the organization's workstations and servers.</t>
  </si>
  <si>
    <t>8.2</t>
  </si>
  <si>
    <t>Ensure Anti-Malware Software and Signatures Are Updated</t>
  </si>
  <si>
    <t>Ensure that the organization's anti-malware software updates its scanning engine and signature database on a regular basis.</t>
  </si>
  <si>
    <t>8.3</t>
  </si>
  <si>
    <t>Enable Operating System Anti-Exploitation Features/Deploy Anti-Exploit Technologies</t>
  </si>
  <si>
    <t>Enable anti-exploitation features such as Data Execution Prevention (DEP) or Address Space Layout Randomization (ASLR) that are available in an operating system or deploy appropriate toolkits that can be configured to apply protection to a broader set of applications and executables.</t>
  </si>
  <si>
    <t>8.4</t>
  </si>
  <si>
    <t>Configure Anti-Malware Scanning of Removable Devices</t>
  </si>
  <si>
    <t>Configure devices so that they automatically conduct an anti-malware scan of removable media when inserted or connected.</t>
  </si>
  <si>
    <t>8.5</t>
  </si>
  <si>
    <t>Configure Devices to Not Auto-Run Content</t>
  </si>
  <si>
    <t>Configure devices to not auto-run content from removable media.</t>
  </si>
  <si>
    <t>8.6</t>
  </si>
  <si>
    <t>Centralize Anti-Malware Logging</t>
  </si>
  <si>
    <t>Send all malware detection events to enterprise anti-malware administration tools and event log servers for analysis and alerting.</t>
  </si>
  <si>
    <t>8.7</t>
  </si>
  <si>
    <t>Enable DNS Query Logging</t>
  </si>
  <si>
    <t>Enable Domain Name System (DNS) query logging to detect hostname lookups for known malicious domains.</t>
  </si>
  <si>
    <t>8.8</t>
  </si>
  <si>
    <t>Enable Command-Line Audit Logging</t>
  </si>
  <si>
    <t>Enable command-line audit logging for command shells, such as Microsoft PowerShell and Bash.</t>
  </si>
  <si>
    <t>Limitation and Control of Network Ports, Protocols, and Services</t>
  </si>
  <si>
    <t>Manage (track/control/correct) the ongoing operational use of ports, protocols, and services on networked devices in order to minimize windows of vulnerability available to attackers.</t>
  </si>
  <si>
    <t>9.1</t>
  </si>
  <si>
    <t>Associate Active Ports, Services, and Protocols to Asset Inventory</t>
  </si>
  <si>
    <t>Associate active ports, services, and protocols to the hardware assets in the asset inventory.</t>
  </si>
  <si>
    <t>9.2</t>
  </si>
  <si>
    <t>Ensure Only Approved Ports, Protocols, and Services Are Running</t>
  </si>
  <si>
    <t>Ensure that only network ports, protocols, and services listening on a system with validated business needs are running on each system.</t>
  </si>
  <si>
    <t>9.3</t>
  </si>
  <si>
    <t>Perform Regular Automated Port Scans</t>
  </si>
  <si>
    <t>Perform automated port scans on a regular basis against all systems and alert if unauthorized ports are detected on a system.</t>
  </si>
  <si>
    <t>9.4</t>
  </si>
  <si>
    <t>Apply Host-Based Firewalls or Port-Filtering</t>
  </si>
  <si>
    <t>Apply host-based firewalls or port-filtering tools on end systems, with a default-deny rule that drops all traffic except those services and ports that are explicitly allowed.</t>
  </si>
  <si>
    <t>9.5</t>
  </si>
  <si>
    <t>Implement Application Firewalls</t>
  </si>
  <si>
    <t>Place application firewalls in front of any critical servers to verify and validate the traffic going to the server. Any unauthorized traffic should be blocked and logged.</t>
  </si>
  <si>
    <t>Data Recovery Capabilities</t>
  </si>
  <si>
    <t>The processes and tools used to properly back up critical information with a proven methodology for timely recovery of it.</t>
  </si>
  <si>
    <t>10.1</t>
  </si>
  <si>
    <t>Data</t>
  </si>
  <si>
    <t>Ensure Regular Automated BackUps</t>
  </si>
  <si>
    <t>Ensure that all system data is automatically backed up on a regular basis.</t>
  </si>
  <si>
    <t>10.2</t>
  </si>
  <si>
    <t>Perform Complete System Backups</t>
  </si>
  <si>
    <t>Ensure that all of the organization's key systems are backed up as a complete system, through processes such as imaging, to enable the quick recovery of an entire system.</t>
  </si>
  <si>
    <t>10.3</t>
  </si>
  <si>
    <t>Test Data on Backup Media</t>
  </si>
  <si>
    <t>10.4</t>
  </si>
  <si>
    <t>Protect Backups</t>
  </si>
  <si>
    <t>Ensure that backups are properly protected via physical security or encryption when they are stored, as well as when they are moved across the network. This includes remote backups and cloud services.</t>
  </si>
  <si>
    <t>10.5</t>
  </si>
  <si>
    <t>Ensure All Backups Have at Least One Offline Backup Destination</t>
  </si>
  <si>
    <t>Ensure that all backups have at least one offline (i.e., not accessible via a network connection) backup destination.</t>
  </si>
  <si>
    <t>Secure Configuration for Network Devices, such as Firewalls, Routers and Switches</t>
  </si>
  <si>
    <t>Establish, implement, and actively manage (track, report on, correct) the security configuration of network infrastructure devices using a rigorous configuration management and change control process in order to prevent attackers from exploiting vulnerable services and settings.</t>
  </si>
  <si>
    <t>11.1</t>
  </si>
  <si>
    <t>Maintain Standard Security Configurations for Network Devices</t>
  </si>
  <si>
    <t>Maintain documented security configuration standards for all authorized network devices.</t>
  </si>
  <si>
    <t>11.2</t>
  </si>
  <si>
    <t>Document Traffic Configuration Rules</t>
  </si>
  <si>
    <t>All configuration rules that allow traffic to flow through network devices should be documented in a configuration management system with a specific business reason for each rule, a specific individual’s name responsible for that business need, and an expected duration of the need.</t>
  </si>
  <si>
    <t>11.3</t>
  </si>
  <si>
    <t>Use Automated Tools to Verify Standard Device Configurations and Detect Changes</t>
  </si>
  <si>
    <t>Compare all network device configuration against approved security configurations defined for each network device in use, and alert when any deviations are discovered.</t>
  </si>
  <si>
    <t>11.4</t>
  </si>
  <si>
    <t>Install the Latest Stable Version of Any Security-Related Updates on All Network Devices</t>
  </si>
  <si>
    <t>Install the latest stable version of any security-related updates on all network devices.</t>
  </si>
  <si>
    <t>11.5</t>
  </si>
  <si>
    <t>Manage Network Devices Using Multi-Factor Authentication and Encrypted Sessions</t>
  </si>
  <si>
    <t>Manage all network devices using multi-factor authentication and encrypted sessions.</t>
  </si>
  <si>
    <t>11.6</t>
  </si>
  <si>
    <t>Use Dedicated Machines For All Network Administrative Tasks</t>
  </si>
  <si>
    <t>Ensure network engineers use a dedicated machine for all administrative tasks or tasks requiring elevated access. This machine shall be segmented from the organization's primary network and not be allowed Internet access. This machine shall not be used for reading email, composing documents, or surfing the Internet.</t>
  </si>
  <si>
    <t>11.7</t>
  </si>
  <si>
    <t>Manage Network Infrastructure Through a Dedicated Network</t>
  </si>
  <si>
    <t>Manage the network infrastructure across network connections that are separated from the business use of that network, relying on separate VLANs or, preferably, on entirely different physical connectivity for management sessions for network devices.</t>
  </si>
  <si>
    <t>Boundary Defense</t>
  </si>
  <si>
    <t>Detect/prevent/correct the flow of information transferring networks of different trust levels with a focus on security-damaging data.</t>
  </si>
  <si>
    <t>12.1</t>
  </si>
  <si>
    <t>Maintain an Inventory of Network Boundaries</t>
  </si>
  <si>
    <t>Maintain an up-to-date inventory of all of the organization's network boundaries.</t>
  </si>
  <si>
    <t>12.2</t>
  </si>
  <si>
    <t>Scan for Unauthorized Connections Across Trusted Network Boundaries</t>
  </si>
  <si>
    <t>Perform regular scans from outside each trusted network boundary to detect any unauthorized connections which are accessible across the boundary.</t>
  </si>
  <si>
    <t>12.3</t>
  </si>
  <si>
    <t>Deny Communications With Known Malicious IP Addresses</t>
  </si>
  <si>
    <t>Deny communications with known malicious or unused Internet IP addresses and limit access only to trusted and necessary IP address ranges at each of the organization's network boundaries,.</t>
  </si>
  <si>
    <t>12.4</t>
  </si>
  <si>
    <t>Deny Communication Over Unauthorized Ports</t>
  </si>
  <si>
    <t>Deny communication over unauthorized TCP or UDP ports or application traffic to ensure that only authorized protocols are allowed to cross the network boundary in or out of the network at each of the organization's network boundaries.</t>
  </si>
  <si>
    <t>12.5</t>
  </si>
  <si>
    <t>Configure Monitoring Systems to Record Network Packets</t>
  </si>
  <si>
    <t>Configure monitoring systems to record network packets passing through the boundary at each of the organization's network boundaries.</t>
  </si>
  <si>
    <t>12.6</t>
  </si>
  <si>
    <t>Deploy Network-Based IDS Sensors</t>
  </si>
  <si>
    <t>Deploy network-based Intrusion Detection Systems (IDS) sensors to look for unusual attack mechanisms and detect compromise of these systems at each of the organization's network boundaries.</t>
  </si>
  <si>
    <t>12.7</t>
  </si>
  <si>
    <t>Deploy Network-Based Intrusion Prevention Systems</t>
  </si>
  <si>
    <t>Deploy network-based Intrusion Prevention Systems (IPS) to block malicious network traffic at each of the organization's network boundaries.</t>
  </si>
  <si>
    <t>12.8</t>
  </si>
  <si>
    <t>Deploy NetFlow Collection on Networking Boundary Devices</t>
  </si>
  <si>
    <t>Enable the collection of NetFlow and logging data on all network boundary devices.</t>
  </si>
  <si>
    <t>12.9</t>
  </si>
  <si>
    <t>Deploy Application Layer Filtering Proxy Server</t>
  </si>
  <si>
    <t>Ensure that all network traffic to or from the Internet passes through an authenticated application layer proxy that is configured to filter unauthorized connections.</t>
  </si>
  <si>
    <t>12.10</t>
  </si>
  <si>
    <t>Decrypt Network Traffic at Proxy</t>
  </si>
  <si>
    <t>Decrypt all encrypted network traffic at the boundary proxy prior to analyzing the content. However, the organization may use whitelists of allowed sites that can be accessed through the proxy without decrypting the traffic.</t>
  </si>
  <si>
    <t>12.11</t>
  </si>
  <si>
    <t>Require All Remote Login to Use Multi-Factor Authentication</t>
  </si>
  <si>
    <t>Require all remote login access to the organization's network to encrypt data in transit and use multi-factor authentication.</t>
  </si>
  <si>
    <t>12.12</t>
  </si>
  <si>
    <t>Manage All Devices Remotely Logging into Internal Network</t>
  </si>
  <si>
    <t>Scan all enterprise devices remotely logging into the organization's network prior to accessing the network to ensure that each of the organization's security policies has been enforced in the same manner as local network devices.</t>
  </si>
  <si>
    <t>Data Protection</t>
  </si>
  <si>
    <t>The processes and tools used to prevent data exfiltration, mitigate the effects of exfiltrated data, and ensure the privacy and integrity of sensitive information.</t>
  </si>
  <si>
    <t>13.1</t>
  </si>
  <si>
    <t>Maintain an Inventory of Sensitive Information</t>
  </si>
  <si>
    <t>Maintain an inventory of all sensitive information stored, processed, or transmitted by the organization's technology systems, including those located on-site or at a remote service provider.</t>
  </si>
  <si>
    <t>13.2</t>
  </si>
  <si>
    <t>Remove Sensitive Data or Systems Not Regularly Accessed by Organization</t>
  </si>
  <si>
    <t>Remove sensitive data or systems not regularly accessed by the organization from the network. These systems shall only be used as stand-alone systems (disconnected from the network) by the business unit needing to occasionally use the system or completely virtualized and powered off until needed.</t>
  </si>
  <si>
    <t>13.3</t>
  </si>
  <si>
    <t>Monitor and Block Unauthorized Network Traffic</t>
  </si>
  <si>
    <t>Deploy an automated tool on network perimeters that monitors for unauthorized transfer of sensitive information and blocks such transfers while alerting information security professionals.</t>
  </si>
  <si>
    <t>13.4</t>
  </si>
  <si>
    <t>Only Allow Access to Authorized Cloud Storage or Email Providers</t>
  </si>
  <si>
    <t>Only allow access to authorized cloud storage or email providers.</t>
  </si>
  <si>
    <t>13.5</t>
  </si>
  <si>
    <t>Monitor and Detect Any Unauthorized Use of Encryption</t>
  </si>
  <si>
    <t>Monitor all traffic leaving the organization and detect any unauthorized use of encryption.</t>
  </si>
  <si>
    <t>13.6</t>
  </si>
  <si>
    <t>Encrypt Mobile Device Data</t>
  </si>
  <si>
    <t>Utilize approved cryptographic mechanisms to protect enterprise data stored on all mobile devices.</t>
  </si>
  <si>
    <t>13.7</t>
  </si>
  <si>
    <t>Manage USB Devices</t>
  </si>
  <si>
    <t>If USB storage devices are required, enterprise software should be used that can configure systems to allow the use of specific devices. An inventory of such devices should be maintained.</t>
  </si>
  <si>
    <t>13.8</t>
  </si>
  <si>
    <t>Manage System's External Removable Media's Read/Write Configurations</t>
  </si>
  <si>
    <t>Configure systems not to write data to external removable media, if there is no business need for supporting such devices.</t>
  </si>
  <si>
    <t>13.9</t>
  </si>
  <si>
    <t>Encrypt Data on USB Storage Devices</t>
  </si>
  <si>
    <t>If USB storage devices are required, all data stored on such devices must be encrypted while at rest.</t>
  </si>
  <si>
    <t>Controlled Access Based on the Need to Know</t>
  </si>
  <si>
    <t>The processes and tools used to track/control/prevent/correct secure access to critical assets (e.g., information, resources, systems) according to the formal determination of which persons, computers, and applications have a need and right to access these critical assets based on an approved classification.</t>
  </si>
  <si>
    <t>14.1</t>
  </si>
  <si>
    <t>Segment the Network Based on Sensitivity</t>
  </si>
  <si>
    <t>Segment the network based on the label or classification level of the information stored on the servers, locate all sensitive information on separated Virtual Local Area Networks (VLANs).</t>
  </si>
  <si>
    <t>14.2</t>
  </si>
  <si>
    <t>Enable Firewall Filtering Between VLANs</t>
  </si>
  <si>
    <t>Enable firewall filtering between VLANs to ensure that only authorized systems are able to communicate with other systems necessary to fulfill their specific responsibilities.</t>
  </si>
  <si>
    <t>14.3</t>
  </si>
  <si>
    <t>Disable Workstation to Workstation Communication</t>
  </si>
  <si>
    <t>Disable all workstation-to-workstation communication to limit an attacker's ability to move laterally and compromise neighboring systems, through technologies such as Private VLANs or micro segmentation.</t>
  </si>
  <si>
    <t>14.4</t>
  </si>
  <si>
    <t>Encrypt All Sensitive Information in Transit</t>
  </si>
  <si>
    <t>Encrypt all sensitive information in transit.</t>
  </si>
  <si>
    <t>14.5</t>
  </si>
  <si>
    <t>Utilize an Active Discovery Tool to Identify Sensitive Data</t>
  </si>
  <si>
    <t>Utilize an active discovery tool to identify all sensitive information stored, processed, or transmitted by the organization's technology systems, including those located on-site or at a remote service provider, and update the organization's sensitive information inventory.</t>
  </si>
  <si>
    <t>14.6</t>
  </si>
  <si>
    <t>Protect Information Through Access Control Lists</t>
  </si>
  <si>
    <t>Protect all information stored on systems with file system, network share, claims, application, or database specific access control lists. These controls will enforce the principle that only authorized individuals should have access to the information based on their need to access the information as a part of their responsibilities.</t>
  </si>
  <si>
    <t>14.7</t>
  </si>
  <si>
    <t>Enforce Access Control to Data Through Automated Tools</t>
  </si>
  <si>
    <t>Use an automated tool, such as host-based Data Loss Prevention, to enforce access controls to data even when data is copied off a system.</t>
  </si>
  <si>
    <t>14.8</t>
  </si>
  <si>
    <t>Encrypt Sensitive Information at Rest</t>
  </si>
  <si>
    <t>Encrypt all sensitive information at rest using a tool that requires a secondary authentication mechanism not integrated into the operating system, in order to access the information.</t>
  </si>
  <si>
    <t>14.9</t>
  </si>
  <si>
    <t>Enforce Detail Logging for Access or Changes to Sensitive Data</t>
  </si>
  <si>
    <t>Enforce detailed audit logging for access to sensitive data or changes to sensitive data (utilizing tools such as File Integrity Monitoring or Security Information and Event Monitoring).</t>
  </si>
  <si>
    <t>Wireless Access Control</t>
  </si>
  <si>
    <t>The processes and tools used to track/control/prevent/correct the security use of wireless local area networks (WLANs), access points, and wireless client systems.</t>
  </si>
  <si>
    <t>15.1</t>
  </si>
  <si>
    <t>Maintain an Inventory of Authorized Wireless Access Points</t>
  </si>
  <si>
    <t>Maintain an inventory of authorized wireless access points connected to the wired network.</t>
  </si>
  <si>
    <t>15.2</t>
  </si>
  <si>
    <t>Detect Wireless Access Points Connected to the Wired Network</t>
  </si>
  <si>
    <t>Configure network vulnerability scanning tools to detect and alert on unauthorized wireless access points connected to the wired network.</t>
  </si>
  <si>
    <t>15.3</t>
  </si>
  <si>
    <t>Use a Wireless Intrusion Detection System</t>
  </si>
  <si>
    <t>Use a wireless intrusion detection system (WIDS) to detect and alert on unauthorized wireless access points connected to the network.</t>
  </si>
  <si>
    <t>15.4</t>
  </si>
  <si>
    <t>Disable Wireless Access on Devices if Not Required</t>
  </si>
  <si>
    <t>Disable wireless access on devices that do not have a business purpose for wireless access.</t>
  </si>
  <si>
    <t>15.5</t>
  </si>
  <si>
    <t>Limit Wireless Access on Client Devices</t>
  </si>
  <si>
    <t>Configure wireless access on client machines that do have an essential wireless business purpose, to allow access only to authorized wireless networks and to restrict access to other wireless networks.</t>
  </si>
  <si>
    <t>15.6</t>
  </si>
  <si>
    <t>Disable Peer-to-Peer Wireless Network Capabilities on Wireless Clients</t>
  </si>
  <si>
    <t>Disable peer-to-peer (ad hoc) wireless network capabilities on wireless clients.</t>
  </si>
  <si>
    <t>15.7</t>
  </si>
  <si>
    <t>Leverage the Advanced Encryption Standard (AES) to Encrypt Wireless Data</t>
  </si>
  <si>
    <t>Leverage the Advanced Encryption Standard (AES) to encrypt wireless data in transit.</t>
  </si>
  <si>
    <t>15.8</t>
  </si>
  <si>
    <t>Use Wireless Authentication Protocols That Require Mutual, Multi-Factor Authentication</t>
  </si>
  <si>
    <t>Ensure that wireless networks use authentication protocols such as Extensible Authentication Protocol-Transport Layer Security (EAP/TLS), which requires mutual, multi-factor authentication.</t>
  </si>
  <si>
    <t>15.9</t>
  </si>
  <si>
    <t>Disable Wireless Peripheral Access of Devices</t>
  </si>
  <si>
    <t>Disable wireless peripheral access of devices [such as Bluetooth and Near Field Communication (NFC)], unless such access is required for a business purpose.</t>
  </si>
  <si>
    <t>15.10</t>
  </si>
  <si>
    <t>Create Separate Wireless Network for Personal and Untrusted Devices</t>
  </si>
  <si>
    <t>Create a separate wireless network for personal or untrusted devices. Enterprise access from this network should be treated as untrusted and filtered and audited accordingly.</t>
  </si>
  <si>
    <t>Account Monitoring and Control</t>
  </si>
  <si>
    <t>Actively manage the life cycle of system and application accounts - their creation, use, dormancy, deletion - in order to minimize opportunities for attackers to leverage them.</t>
  </si>
  <si>
    <t>16.1</t>
  </si>
  <si>
    <t>Maintain an Inventory of Authentication Systems</t>
  </si>
  <si>
    <t>Maintain an inventory of each of the organization's authentication systems, including those located on-site or at a remote service provider.</t>
  </si>
  <si>
    <t>16.2</t>
  </si>
  <si>
    <t>Configure Centralized Point of Authentication</t>
  </si>
  <si>
    <t>Configure access for all accounts through as few centralized points of authentication as possible, including network, security, and cloud systems.</t>
  </si>
  <si>
    <t>16.3</t>
  </si>
  <si>
    <t>Require Multi-Factor Authentication</t>
  </si>
  <si>
    <t>Require multi-factor authentication for all user accounts, on all systems, whether managed on-site or by a third-party provider.</t>
  </si>
  <si>
    <t>16.4</t>
  </si>
  <si>
    <t>Encrypt or Hash all Authentication Credentials</t>
  </si>
  <si>
    <t>Encrypt or hash with a salt all authentication credentials when stored.</t>
  </si>
  <si>
    <t>16.5</t>
  </si>
  <si>
    <t>Encrypt Transmittal of Username and Authentication Credentials</t>
  </si>
  <si>
    <t>Ensure that all account usernames and authentication credentials are transmitted across networks using encrypted channels.</t>
  </si>
  <si>
    <t>16.6</t>
  </si>
  <si>
    <t>Maintain an Inventory of Accounts</t>
  </si>
  <si>
    <t>Maintain an inventory of all accounts organized by authentication system.</t>
  </si>
  <si>
    <t>16.7</t>
  </si>
  <si>
    <t>Establish Process for Revoking Access</t>
  </si>
  <si>
    <t>Establish and follow an automated process for revoking system access by disabling accounts immediately upon termination or change of responsibilities of an employee or contractor . Disabling these accounts, instead of deleting accounts, allows preservation of audit trails.</t>
  </si>
  <si>
    <t>16.8</t>
  </si>
  <si>
    <t>Disable Any Unassociated Accounts</t>
  </si>
  <si>
    <t>Disable any account that cannot be associated with a business process or business owner.</t>
  </si>
  <si>
    <t>16.9</t>
  </si>
  <si>
    <t>Disable Dormant Accounts</t>
  </si>
  <si>
    <t>Automatically disable dormant accounts after a set period of inactivity.</t>
  </si>
  <si>
    <t>16.10</t>
  </si>
  <si>
    <t>Ensure All Accounts Have An Expiration Date</t>
  </si>
  <si>
    <t>Ensure that all accounts have an expiration date that is monitored and enforced.</t>
  </si>
  <si>
    <t>16.11</t>
  </si>
  <si>
    <t>Lock Workstation Sessions After Inactivity</t>
  </si>
  <si>
    <t>Automatically lock workstation sessions after a standard period of inactivity.</t>
  </si>
  <si>
    <t>16.12</t>
  </si>
  <si>
    <t>Monitor Attempts to Access Deactivated Accounts</t>
  </si>
  <si>
    <t>Monitor attempts to access deactivated accounts through audit logging.</t>
  </si>
  <si>
    <t>16.13</t>
  </si>
  <si>
    <t>Alert on Account Login Behavior Deviation</t>
  </si>
  <si>
    <t>Alert when users deviate from normal login behavior, such as time-of-day, workstation location, and duration.</t>
  </si>
  <si>
    <t>Implement a Security Awareness and Training Program</t>
  </si>
  <si>
    <t>For all functional roles in the organization (prioritizing those mission-critical to the business and its security), identify the specific knowledge, skills, and abilities needed to support defense of the enterprise; develop and execute an integrated plan to assess, identify gaps, and remediate through policy, organizational planning, training, and awareness programs.</t>
  </si>
  <si>
    <t>17.1</t>
  </si>
  <si>
    <t>N/A</t>
  </si>
  <si>
    <t>Perform a Skills Gap Analysis</t>
  </si>
  <si>
    <t>Perform a skills gap analysis to understand the skills and behaviors workforce members are not adhering to, using this information to build a baseline education roadmap.</t>
  </si>
  <si>
    <t>17.2</t>
  </si>
  <si>
    <t>Deliver Training to Fill the Skills Gap</t>
  </si>
  <si>
    <t>Deliver training to address the skills gap identified to positively impact workforce members' security behavior.</t>
  </si>
  <si>
    <t>17.3</t>
  </si>
  <si>
    <t>Implement a Security Awareness Program</t>
  </si>
  <si>
    <t>Create a security awareness program for all workforce members to complete on a regular basis to ensure they understand and exhibit the necessary behaviors and skills to help ensure the security of the organization. The organization's security awareness program should be communicated in a continuous and engaging manner.</t>
  </si>
  <si>
    <t>17.4</t>
  </si>
  <si>
    <t>Update Awareness Content Frequently</t>
  </si>
  <si>
    <t>Ensure that the organization's security awareness program is updated frequently (at least annually) to address new technologies, threats, standards, and business requirements.</t>
  </si>
  <si>
    <t>17.5</t>
  </si>
  <si>
    <t>Train Workforce on Secure Authentication</t>
  </si>
  <si>
    <t>Train workforce members on the importance of enabling and utilizing secure authentication.</t>
  </si>
  <si>
    <t>17.6</t>
  </si>
  <si>
    <t>Train Workforce on Identifying Social Engineering Attacks</t>
  </si>
  <si>
    <t>Train the workforce on how to identify different forms of social engineering attacks, such as phishing, phone scams, and impersonation calls.</t>
  </si>
  <si>
    <t>17.7</t>
  </si>
  <si>
    <t>Train Workforce on Sensitive Data Handling</t>
  </si>
  <si>
    <t>Train workforce members on how to identify and properly store, transfer, archive, and destroy sensitive information.</t>
  </si>
  <si>
    <t>17.8</t>
  </si>
  <si>
    <t>Train Workforce on Causes of Unintentional Data Exposure</t>
  </si>
  <si>
    <t>Train workforce members to be aware of causes for unintentional data exposures, such as losing their mobile devices or emailing the wrong person due to autocomplete in email.</t>
  </si>
  <si>
    <t>17.9</t>
  </si>
  <si>
    <t>Train Workforce Members on Identifying and Reporting Incidents</t>
  </si>
  <si>
    <t>Train workforce members to be able to identify the most common indicators of an incident and be able to report such an incident.</t>
  </si>
  <si>
    <t>Application Software Security</t>
  </si>
  <si>
    <t>Manage the security life cycle of all in-house developed and acquired software in order to prevent, detect, and correct security weaknesses.</t>
  </si>
  <si>
    <t>18.1</t>
  </si>
  <si>
    <t>Establish Secure Coding Practices</t>
  </si>
  <si>
    <t>Establish secure coding practices appropriate to the programming language and development environment being used.</t>
  </si>
  <si>
    <t>18.2</t>
  </si>
  <si>
    <t>Ensure That Explicit Error Checking is Performed for All In-House Developed Software</t>
  </si>
  <si>
    <t>For in-house developed software, ensure that explicit error checking is performed and documented for all input, including for size, data type, and acceptable ranges or formats.</t>
  </si>
  <si>
    <t>18.3</t>
  </si>
  <si>
    <t>Verify That Acquired Software is Still Supported</t>
  </si>
  <si>
    <t>Verify that the version of all software acquired from outside your organization is still supported by the developer or appropriately hardened based on developer security recommendations.</t>
  </si>
  <si>
    <t>18.4</t>
  </si>
  <si>
    <t>Only Use Up-to-Date and Trusted Third-Party Components</t>
  </si>
  <si>
    <t>Only use up-to-date and trusted third-party components for the software developed by the organization.</t>
  </si>
  <si>
    <t>18.5</t>
  </si>
  <si>
    <t>Use Only Standardized and Extensively Reviewed Encryption Algorithms</t>
  </si>
  <si>
    <t>Use only standardized, currently accepted, and extensively reviewed encryption algorithms.</t>
  </si>
  <si>
    <t>18.6</t>
  </si>
  <si>
    <t>Ensure Software Development Personnel are Trained in Secure Coding</t>
  </si>
  <si>
    <t>Ensure that all software development personnel receive training in writing secure code for their specific development environment and responsibilities.</t>
  </si>
  <si>
    <t>18.7</t>
  </si>
  <si>
    <t>Apply Static and Dynamic Code Analysis Tools</t>
  </si>
  <si>
    <t>Apply static and dynamic analysis tools to verify that secure coding practices are being adhered to for internally developed software.</t>
  </si>
  <si>
    <t>18.8</t>
  </si>
  <si>
    <t>Establish a Process to Accept and Address Reports of Software Vulnerabilities</t>
  </si>
  <si>
    <t>Establish a process to accept and address reports of software vulnerabilities, including providing a means for external entities to contact your security group.</t>
  </si>
  <si>
    <t>18.9</t>
  </si>
  <si>
    <t>Separate Production and Non-Production Systems</t>
  </si>
  <si>
    <t>Maintain separate environments for production and non-production systems. Developers should not have unmonitored access to production environments.</t>
  </si>
  <si>
    <t>18.10</t>
  </si>
  <si>
    <t>Deploy Web Application Firewalls</t>
  </si>
  <si>
    <t>Protect web applications by deploying web application firewalls (WAFs) that inspect all traffic flowing to the web application for common web application attacks. For applications that are not web-based, specific application firewalls should be deployed if such tools are available for the given application type. If the traffic is encrypted, the device should either sit behind the encryption or be capable of decrypting the traffic prior to analysis. If neither option is appropriate, a host-based web application firewall should be deployed.</t>
  </si>
  <si>
    <t>18.11</t>
  </si>
  <si>
    <t>Use Standard Hardening Configuration Templates for Databases</t>
  </si>
  <si>
    <t>For applications that rely on a database, use standard hardening configuration templates. All systems that are part of critical business processes should also be tested.</t>
  </si>
  <si>
    <t>Incident Response and Management</t>
  </si>
  <si>
    <t>Protect the organization's information, as well as its reputation, by developing and implementing an incident response infrastructure (e.g., plans, defined roles, training, communications, management oversight) for quickly discovering an attack and then effectively containing the damage, eradicating the attacker's presence, and restoring the integrity of the network and systems.</t>
  </si>
  <si>
    <t>19.1</t>
  </si>
  <si>
    <t>Document Incident Response Procedures</t>
  </si>
  <si>
    <t>Ensure that there are written incident response plans that define roles of personnel as well as phases of incident handling/management.</t>
  </si>
  <si>
    <t>19.2</t>
  </si>
  <si>
    <t>Assign Job Titles and Duties for Incident Response</t>
  </si>
  <si>
    <t>Assign job titles and duties for handling computer and network incidents to specific individuals, and ensure tracking and documentation throughout the incident through resolution.</t>
  </si>
  <si>
    <t>19.3</t>
  </si>
  <si>
    <t>Designate Management Personnel to Support Incident Handling</t>
  </si>
  <si>
    <t>Designate management personnel, as well as backups, who will support the incident handling process by acting in key decision-making roles.</t>
  </si>
  <si>
    <t>19.4</t>
  </si>
  <si>
    <t>Devise Organization-wide Standards for Reporting Incidents</t>
  </si>
  <si>
    <t>Devise organization-wide standards for the time required for system administrators and other workforce members to report anomalous events to the incident handling team, the mechanisms for such reporting, and the kind of information that should be included in the incident notification.</t>
  </si>
  <si>
    <t>19.5</t>
  </si>
  <si>
    <t>Maintain Contact Information For Reporting Security Incidents</t>
  </si>
  <si>
    <t>Assemble and maintain information on third-party contact information to be used to report a security incident, such as Law Enforcement, relevant government departments, vendors, and Information Sharing and Analysis Center (ISAC) partners.</t>
  </si>
  <si>
    <t>19.6</t>
  </si>
  <si>
    <t>Publish Information Regarding Reporting Computer Anomalies and Incidents</t>
  </si>
  <si>
    <t>Publish information for all workforce members, regarding reporting computer anomalies and incidents, to the incident handling team. Such information should be included in routine employee awareness activities.</t>
  </si>
  <si>
    <t>19.7</t>
  </si>
  <si>
    <t>Conduct Periodic Incident Scenario Sessions for Personnel</t>
  </si>
  <si>
    <t>Plan and conduct routine incident, response exercises and scenarios for the workforce involved in the incident response to maintain awareness and comfort in responding to real-world threats. Exercises should test communication channels, decision making, and incident responders technical capabilities using tools and data available to them.</t>
  </si>
  <si>
    <t>19.8</t>
  </si>
  <si>
    <t>Create Incident Scoring and Prioritization Schema</t>
  </si>
  <si>
    <t>Create incident scoring and prioritization schema based on known or potential impact to your organization. Utilize score to define frequency of status updates and escalation procedures.</t>
  </si>
  <si>
    <t>Penetration Tests and Red Team Exercises</t>
  </si>
  <si>
    <t>Test the overall strength of an organization's defense (the technology, the processes, and the people) by simulating the objectives and actions of an attacker.</t>
  </si>
  <si>
    <t>20.1</t>
  </si>
  <si>
    <t>Establish a Penetration Testing Program</t>
  </si>
  <si>
    <t>Establish a program for penetration tests that includes a full scope of blended attacks, such as wireless, client-based, and web application attacks.</t>
  </si>
  <si>
    <t>20.2</t>
  </si>
  <si>
    <t>Conduct Regular External and Internal Penetration Tests</t>
  </si>
  <si>
    <t>Conduct regular external and internal penetration tests to identify vulnerabilities and attack vectors that can be used to exploit enterprise systems successfully.</t>
  </si>
  <si>
    <t>20.3</t>
  </si>
  <si>
    <t>Perform Periodic Red Team Exercises</t>
  </si>
  <si>
    <t>Perform periodic Red Team exercises to test organizational readiness to identify and stop attacks or to respond quickly and effectively.</t>
  </si>
  <si>
    <t>20.4</t>
  </si>
  <si>
    <t>Include Tests for Presence of Unprotected System Information and Artifacts</t>
  </si>
  <si>
    <t>Include tests for the presence of unprotected system information and artifacts that would be useful to attackers, including network diagrams, configuration files, older penetration test reports, e-mails or documents containing passwords or other information critical to system operation.</t>
  </si>
  <si>
    <t>20.5</t>
  </si>
  <si>
    <t>Create Test Bed for Elements Not Typically Tested in Production</t>
  </si>
  <si>
    <t>Create a test bed that mimics a production environment for specific penetration tests and Red Team attacks against elements that are not typically tested in production, such as attacks against supervisory control and data acquisition and other control systems.</t>
  </si>
  <si>
    <t>20.6</t>
  </si>
  <si>
    <t>Use Vulnerability Scanning and Penetration Testing Tools in Concert</t>
  </si>
  <si>
    <t>Use vulnerability scanning and penetration testing tools in concert. The results of vulnerability scanning assessments should be used as a starting point to guide and focus penetration testing efforts.</t>
  </si>
  <si>
    <t>20.7</t>
  </si>
  <si>
    <t>Ensure Results from Penetration Test are Documented Using Open, Machine-readable Standards</t>
  </si>
  <si>
    <t>Wherever possible, ensure that Red Team results are documented using open, machine-readable standards (e.g., SCAP). Devise a scoring method for determining the results of Red Team exercises so that results can be compared over time.</t>
  </si>
  <si>
    <t>20.8</t>
  </si>
  <si>
    <t>Control and Monitor Accounts Associated with Penetration Testing</t>
  </si>
  <si>
    <t>Any user or system accounts used to perform penetration testing should be controlled and monitored to make sure they are only being used for legitimate purposes, and are removed or restored to normal function after testing is over.</t>
  </si>
  <si>
    <t>Level 1 - Server</t>
  </si>
  <si>
    <t>Level 2 - Server</t>
  </si>
  <si>
    <t>Level 1 - Workstation</t>
  </si>
  <si>
    <t>Level 2 - Workstation</t>
  </si>
  <si>
    <t>x</t>
  </si>
  <si>
    <t>;5.1;</t>
  </si>
  <si>
    <t>;2.6;</t>
  </si>
  <si>
    <t>;6.4;</t>
  </si>
  <si>
    <t>;8.4;8.5;</t>
  </si>
  <si>
    <t>;3.4;3.5;</t>
  </si>
  <si>
    <t>;4.3;</t>
  </si>
  <si>
    <t>;6.3;</t>
  </si>
  <si>
    <t>;14.9;</t>
  </si>
  <si>
    <t>;8.3;</t>
  </si>
  <si>
    <t>;14.6;</t>
  </si>
  <si>
    <t>;9.2;</t>
  </si>
  <si>
    <t>;6.1;</t>
  </si>
  <si>
    <t>;4.5;</t>
  </si>
  <si>
    <t>;6.2;6.3;</t>
  </si>
  <si>
    <t>;9.4;</t>
  </si>
  <si>
    <t>;9.2;9.4;</t>
  </si>
  <si>
    <t>;15.4;15.5;</t>
  </si>
  <si>
    <t>;5.5;</t>
  </si>
  <si>
    <t>;4.8;</t>
  </si>
  <si>
    <t>;4.9;16.11;16.13;</t>
  </si>
  <si>
    <t>;13;</t>
  </si>
  <si>
    <t>;4.9;</t>
  </si>
  <si>
    <t>;6.6;6.8;</t>
  </si>
  <si>
    <t>;6.5;</t>
  </si>
  <si>
    <t>;6;</t>
  </si>
  <si>
    <t>;4.5;14.4;</t>
  </si>
  <si>
    <t>;16.13;</t>
  </si>
  <si>
    <t>;16.3;</t>
  </si>
  <si>
    <t>;14.4;</t>
  </si>
  <si>
    <t>;14.4;16.5;</t>
  </si>
  <si>
    <t>;16.11;</t>
  </si>
  <si>
    <t>;4.4;</t>
  </si>
  <si>
    <t>;16.7;</t>
  </si>
  <si>
    <t>;16;</t>
  </si>
  <si>
    <t>;16.4;</t>
  </si>
  <si>
    <t>;13.2;</t>
  </si>
  <si>
    <t>;16.2;</t>
  </si>
  <si>
    <t>;4.6;</t>
  </si>
  <si>
    <t>;16.6;16.7;16.8;</t>
  </si>
  <si>
    <t xml:space="preserve">LICENSE NOTICE </t>
  </si>
  <si>
    <r>
      <rPr>
        <b/>
        <sz val="20"/>
        <color theme="1"/>
        <rFont val="Consolas"/>
        <family val="3"/>
      </rPr>
      <t>License grant</t>
    </r>
    <r>
      <rPr>
        <sz val="20"/>
        <color theme="1"/>
        <rFont val="Consolas"/>
        <family val="3"/>
      </rPr>
      <t xml:space="preserve">
Subject to the terms and conditions of this Public License, the Licensor hereby grants You a worldwide, royalty-free, non-sublicensable, non-exclusive, irrevocable license to exercise the Licensed Rights in the Licensed Material to:
    • Reproduce and Share the Licensed Material, in whole or in part, </t>
    </r>
    <r>
      <rPr>
        <b/>
        <sz val="20"/>
        <color theme="1"/>
        <rFont val="Consolas"/>
        <family val="3"/>
      </rPr>
      <t>for NonCommercial purposes only</t>
    </r>
    <r>
      <rPr>
        <sz val="20"/>
        <color theme="1"/>
        <rFont val="Consolas"/>
        <family val="3"/>
      </rPr>
      <t xml:space="preserve">; and
    • Produce and reproduce, </t>
    </r>
    <r>
      <rPr>
        <b/>
        <sz val="20"/>
        <color theme="1"/>
        <rFont val="Consolas"/>
        <family val="3"/>
      </rPr>
      <t>but not Share</t>
    </r>
    <r>
      <rPr>
        <sz val="20"/>
        <color theme="1"/>
        <rFont val="Consolas"/>
        <family val="3"/>
      </rPr>
      <t xml:space="preserve">, Adapted Material </t>
    </r>
    <r>
      <rPr>
        <b/>
        <sz val="20"/>
        <color theme="1"/>
        <rFont val="Consolas"/>
        <family val="3"/>
      </rPr>
      <t>for NonCommercial purposes only</t>
    </r>
    <r>
      <rPr>
        <sz val="20"/>
        <color theme="1"/>
        <rFont val="Consolas"/>
        <family val="3"/>
      </rPr>
      <t xml:space="preserve">.
Please consult the rest of the rights granted from this license in the full license documentation specified previously: https://creativecommons.org/licenses/by-nc-nd/4.0/legalcode  </t>
    </r>
  </si>
  <si>
    <r>
      <t xml:space="preserve">This teaching material have been elaborated </t>
    </r>
    <r>
      <rPr>
        <b/>
        <shadow/>
        <sz val="20"/>
        <color rgb="FF000000"/>
        <rFont val="Consolas"/>
        <family val="3"/>
      </rPr>
      <t xml:space="preserve">as a modification (Adapted Materials) </t>
    </r>
    <r>
      <rPr>
        <b/>
        <sz val="20"/>
        <color rgb="FF000000"/>
        <rFont val="Consolas"/>
        <family val="3"/>
      </rPr>
      <t xml:space="preserve">of a specific CIS benchmark (indicated later) and the CIS Controls V7.1, and thus it is subject to the following license conditions: 
•Creator(s) of the Licensed Material: </t>
    </r>
    <r>
      <rPr>
        <sz val="20"/>
        <color rgb="FF000000"/>
        <rFont val="Consolas"/>
        <family val="3"/>
      </rPr>
      <t>Center for Internet Security (https://www.cisecurity.org)</t>
    </r>
    <r>
      <rPr>
        <b/>
        <sz val="20"/>
        <color rgb="FF000000"/>
        <rFont val="Consolas"/>
        <family val="3"/>
      </rPr>
      <t xml:space="preserve">
•Copyright: </t>
    </r>
    <r>
      <rPr>
        <sz val="20"/>
        <color rgb="FF000000"/>
        <rFont val="Consolas"/>
        <family val="3"/>
      </rPr>
      <t>José Manuel Redondo López, Department of Computer Science, Universidad de Oviedo (Spain)</t>
    </r>
    <r>
      <rPr>
        <b/>
        <sz val="20"/>
        <color rgb="FF000000"/>
        <rFont val="Consolas"/>
        <family val="3"/>
      </rPr>
      <t xml:space="preserve">
•Public License: </t>
    </r>
    <r>
      <rPr>
        <i/>
        <sz val="20"/>
        <color rgb="FF000000"/>
        <rFont val="Consolas"/>
        <family val="3"/>
      </rPr>
      <t>Creative Commons Attribution-Non Commercial-No Derivatives 4.0 International Public License</t>
    </r>
    <r>
      <rPr>
        <b/>
        <sz val="20"/>
        <color rgb="FF000000"/>
        <rFont val="Consolas"/>
        <family val="3"/>
      </rPr>
      <t xml:space="preserve">
    • </t>
    </r>
    <r>
      <rPr>
        <sz val="20"/>
        <color rgb="FF000000"/>
        <rFont val="Consolas"/>
        <family val="3"/>
      </rPr>
      <t xml:space="preserve">This is the same license as the Licensed Materials, complying with the license conditions
    </t>
    </r>
    <r>
      <rPr>
        <sz val="22"/>
        <color rgb="FF000000"/>
        <rFont val="Consolas"/>
        <family val="3"/>
      </rPr>
      <t>•</t>
    </r>
    <r>
      <rPr>
        <sz val="20"/>
        <color rgb="FF000000"/>
        <rFont val="Consolas"/>
        <family val="3"/>
      </rPr>
      <t xml:space="preserve"> Full license text: https://creativecommons.org/licenses/by-nc-nd/4.0/legalcode </t>
    </r>
    <r>
      <rPr>
        <b/>
        <sz val="20"/>
        <color rgb="FF000000"/>
        <rFont val="Consolas"/>
        <family val="3"/>
      </rPr>
      <t xml:space="preserve">
</t>
    </r>
  </si>
  <si>
    <r>
      <t xml:space="preserve">Disclaimer of warranties: </t>
    </r>
    <r>
      <rPr>
        <i/>
        <sz val="20"/>
        <color theme="1"/>
        <rFont val="Consolas"/>
        <family val="3"/>
      </rPr>
      <t>CIS is providing CIS SecureSuite Products “as is” and “as available” without: (1) any representations, warranties, or covenants of any kind whatsoever, including, without limitation, the absence of any warranty regarding:  (a) the effect or lack of effect of any SecureSuite Product on the operation or the security of any network, system, software, hardware, or any component of any of them, and (b) the accuracy, utility, reliability, timeliness, or completeness of any SecureSuite Product); or (2) the responsibility to make or notify You of any corrections, updates, upgrades, or fixes.</t>
    </r>
    <r>
      <rPr>
        <b/>
        <sz val="20"/>
        <color theme="1"/>
        <rFont val="Consolas"/>
        <family val="3"/>
      </rPr>
      <t xml:space="preserve"> 
   • </t>
    </r>
    <r>
      <rPr>
        <sz val="20"/>
        <color theme="1"/>
        <rFont val="Consolas"/>
        <family val="3"/>
      </rPr>
      <t xml:space="preserve">The adapted materials have the same disclaimer of warranties
   • See the full disclaimer here: https://www.cisecurity.org/cis-securesuite/cis-securesuite-membership-terms-of-use/
</t>
    </r>
    <r>
      <rPr>
        <b/>
        <sz val="20"/>
        <color theme="1"/>
        <rFont val="Consolas"/>
        <family val="3"/>
      </rPr>
      <t>Licensed Materials</t>
    </r>
    <r>
      <rPr>
        <sz val="20"/>
        <color theme="1"/>
        <rFont val="Consolas"/>
        <family val="3"/>
      </rPr>
      <t xml:space="preserve">: </t>
    </r>
    <r>
      <rPr>
        <i/>
        <sz val="20"/>
        <color theme="1"/>
        <rFont val="Consolas"/>
        <family val="3"/>
      </rPr>
      <t>Ubuntu 18.04 LTS CIS Benchmark v2.0.1</t>
    </r>
    <r>
      <rPr>
        <sz val="20"/>
        <color theme="1"/>
        <rFont val="Consolas"/>
        <family val="3"/>
      </rPr>
      <t xml:space="preserve"> (https://www.cisecurity.org/cis-benchmarks/), </t>
    </r>
    <r>
      <rPr>
        <i/>
        <sz val="20"/>
        <color theme="1"/>
        <rFont val="Consolas"/>
        <family val="3"/>
      </rPr>
      <t>CIS Controls V7.1</t>
    </r>
    <r>
      <rPr>
        <sz val="20"/>
        <color theme="1"/>
        <rFont val="Consolas"/>
        <family val="3"/>
      </rPr>
      <t xml:space="preserve"> (https://learn.cisecurity.org/cis-controls-download)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</si>
</sst>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x14ac:knownFonts="1">
    <font>
      <sz val="11"/>
      <color theme="1"/>
      <name val="Calibri"/>
      <family val="2"/>
      <scheme val="minor"/>
    </font>
    <font>
      <b/>
      <sz val="12"/>
      <color rgb="FF000000"/>
      <name val="Calibri"/>
      <family val="2"/>
      <scheme val="minor"/>
    </font>
    <font>
      <sz val="12"/>
      <color rgb="FF000000"/>
      <name val="Calibri"/>
      <family val="2"/>
      <scheme val="minor"/>
    </font>
    <font>
      <b/>
      <sz val="14"/>
      <color rgb="FF000000"/>
      <name val="Calibri"/>
      <family val="2"/>
      <scheme val="minor"/>
    </font>
    <font>
      <b/>
      <sz val="18"/>
      <color theme="1"/>
      <name val="Calibri"/>
      <family val="2"/>
      <scheme val="minor"/>
    </font>
    <font>
      <b/>
      <sz val="12"/>
      <color rgb="FFFF0000"/>
      <name val="Aharoni"/>
    </font>
    <font>
      <b/>
      <sz val="12"/>
      <color rgb="FF00B050"/>
      <name val="Aharoni"/>
    </font>
    <font>
      <b/>
      <sz val="12"/>
      <color theme="1"/>
      <name val="Calibri"/>
      <family val="2"/>
      <scheme val="minor"/>
    </font>
    <font>
      <b/>
      <sz val="14"/>
      <color theme="1"/>
      <name val="Calibri"/>
      <family val="2"/>
      <scheme val="minor"/>
    </font>
    <font>
      <sz val="12"/>
      <color theme="1"/>
      <name val="Calibri"/>
      <family val="2"/>
      <scheme val="minor"/>
    </font>
    <font>
      <b/>
      <sz val="11"/>
      <color theme="1"/>
      <name val="Calibri"/>
      <family val="2"/>
      <scheme val="minor"/>
    </font>
    <font>
      <b/>
      <sz val="12"/>
      <color theme="0"/>
      <name val="Calibri"/>
      <family val="2"/>
      <scheme val="minor"/>
    </font>
    <font>
      <b/>
      <i/>
      <sz val="11"/>
      <color theme="1"/>
      <name val="Calibri"/>
      <family val="2"/>
      <scheme val="minor"/>
    </font>
    <font>
      <sz val="12"/>
      <name val="Calibri"/>
      <family val="2"/>
      <scheme val="minor"/>
    </font>
    <font>
      <i/>
      <sz val="12"/>
      <color rgb="FF000000"/>
      <name val="Calibri"/>
      <family val="2"/>
      <scheme val="minor"/>
    </font>
    <font>
      <sz val="11"/>
      <color rgb="FF000000"/>
      <name val="Calibri"/>
      <family val="2"/>
      <scheme val="minor"/>
    </font>
    <font>
      <b/>
      <sz val="28"/>
      <color rgb="FFFF0000"/>
      <name val="Consolas"/>
      <family val="3"/>
    </font>
    <font>
      <b/>
      <sz val="20"/>
      <color rgb="FF000000"/>
      <name val="Consolas"/>
      <family val="3"/>
    </font>
    <font>
      <b/>
      <shadow/>
      <sz val="20"/>
      <color rgb="FF000000"/>
      <name val="Consolas"/>
      <family val="3"/>
    </font>
    <font>
      <sz val="20"/>
      <color theme="1"/>
      <name val="Arial"/>
      <family val="2"/>
    </font>
    <font>
      <sz val="20"/>
      <color rgb="FF000000"/>
      <name val="Consolas"/>
      <family val="3"/>
    </font>
    <font>
      <sz val="20"/>
      <color theme="1"/>
      <name val="Consolas"/>
      <family val="3"/>
    </font>
    <font>
      <b/>
      <sz val="20"/>
      <color theme="1"/>
      <name val="Consolas"/>
      <family val="3"/>
    </font>
    <font>
      <i/>
      <sz val="20"/>
      <color theme="1"/>
      <name val="Consolas"/>
      <family val="3"/>
    </font>
    <font>
      <sz val="22"/>
      <color rgb="FF000000"/>
      <name val="Consolas"/>
      <family val="3"/>
    </font>
    <font>
      <i/>
      <sz val="20"/>
      <color rgb="FF000000"/>
      <name val="Consolas"/>
      <family val="3"/>
    </font>
  </fonts>
  <fills count="9">
    <fill>
      <patternFill patternType="none"/>
    </fill>
    <fill>
      <patternFill patternType="gray125"/>
    </fill>
    <fill>
      <patternFill patternType="solid">
        <fgColor rgb="FFD9D9D9"/>
        <bgColor indexed="64"/>
      </patternFill>
    </fill>
    <fill>
      <patternFill patternType="solid">
        <fgColor theme="0" tint="-0.14999847407452621"/>
        <bgColor indexed="64"/>
      </patternFill>
    </fill>
    <fill>
      <patternFill patternType="solid">
        <fgColor theme="1" tint="0.34998626667073579"/>
        <bgColor indexed="64"/>
      </patternFill>
    </fill>
    <fill>
      <patternFill patternType="solid">
        <fgColor theme="1" tint="0.249977111117893"/>
        <bgColor indexed="64"/>
      </patternFill>
    </fill>
    <fill>
      <patternFill patternType="solid">
        <fgColor rgb="FF00B0F0"/>
        <bgColor indexed="64"/>
      </patternFill>
    </fill>
    <fill>
      <patternFill patternType="solid">
        <fgColor theme="8" tint="0.79998168889431442"/>
        <bgColor indexed="64"/>
      </patternFill>
    </fill>
    <fill>
      <patternFill patternType="solid">
        <fgColor theme="4" tint="0.59999389629810485"/>
        <bgColor indexed="64"/>
      </patternFill>
    </fill>
  </fills>
  <borders count="27">
    <border>
      <left/>
      <right/>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diagonal/>
    </border>
    <border>
      <left/>
      <right style="medium">
        <color rgb="FF000000"/>
      </right>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style="medium">
        <color rgb="FF000000"/>
      </left>
      <right/>
      <top style="medium">
        <color rgb="FF000000"/>
      </top>
      <bottom style="medium">
        <color rgb="FF000000"/>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
      <left/>
      <right/>
      <top style="medium">
        <color indexed="64"/>
      </top>
      <bottom/>
      <diagonal/>
    </border>
    <border>
      <left/>
      <right style="medium">
        <color rgb="FF000000"/>
      </right>
      <top/>
      <bottom/>
      <diagonal/>
    </border>
    <border>
      <left/>
      <right/>
      <top style="medium">
        <color rgb="FF000000"/>
      </top>
      <bottom/>
      <diagonal/>
    </border>
    <border>
      <left style="medium">
        <color rgb="FF000000"/>
      </left>
      <right/>
      <top/>
      <bottom/>
      <diagonal/>
    </border>
    <border>
      <left/>
      <right/>
      <top style="medium">
        <color rgb="FF000000"/>
      </top>
      <bottom style="medium">
        <color rgb="FF000000"/>
      </bottom>
      <diagonal/>
    </border>
    <border>
      <left/>
      <right/>
      <top/>
      <bottom style="medium">
        <color rgb="FF000000"/>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1">
    <xf numFmtId="0" fontId="0" fillId="0" borderId="0"/>
  </cellStyleXfs>
  <cellXfs count="123">
    <xf numFmtId="0" fontId="0" fillId="0" borderId="0" xfId="0"/>
    <xf numFmtId="0" fontId="0" fillId="0" borderId="0" xfId="0" applyAlignment="1">
      <alignment vertical="center"/>
    </xf>
    <xf numFmtId="0" fontId="0" fillId="0" borderId="0" xfId="0" applyAlignment="1">
      <alignment horizontal="center" vertical="center"/>
    </xf>
    <xf numFmtId="0" fontId="2" fillId="0" borderId="3" xfId="0" applyFont="1" applyBorder="1" applyAlignment="1">
      <alignment vertical="center" wrapText="1"/>
    </xf>
    <xf numFmtId="0" fontId="2" fillId="0" borderId="4" xfId="0" applyFont="1" applyBorder="1" applyAlignment="1">
      <alignment vertical="center" wrapText="1"/>
    </xf>
    <xf numFmtId="0" fontId="7" fillId="3" borderId="9" xfId="0" applyFont="1" applyFill="1" applyBorder="1" applyAlignment="1">
      <alignment horizontal="center" vertical="center" wrapText="1"/>
    </xf>
    <xf numFmtId="0" fontId="4" fillId="0" borderId="0" xfId="0" applyFont="1" applyAlignment="1">
      <alignment horizontal="center" vertical="center"/>
    </xf>
    <xf numFmtId="0" fontId="9" fillId="0" borderId="0" xfId="0" applyFont="1" applyAlignment="1">
      <alignment horizontal="right" vertical="center"/>
    </xf>
    <xf numFmtId="0" fontId="9" fillId="0" borderId="0" xfId="0" applyFont="1" applyAlignment="1">
      <alignment vertical="center"/>
    </xf>
    <xf numFmtId="0" fontId="7" fillId="0" borderId="0" xfId="0" applyFont="1" applyAlignment="1">
      <alignment horizontal="center" vertical="center"/>
    </xf>
    <xf numFmtId="0" fontId="6" fillId="0" borderId="0" xfId="0" applyFont="1" applyAlignment="1">
      <alignment vertical="center"/>
    </xf>
    <xf numFmtId="0" fontId="7" fillId="0" borderId="0" xfId="0" applyFont="1" applyAlignment="1">
      <alignment vertical="center"/>
    </xf>
    <xf numFmtId="0" fontId="9" fillId="0" borderId="9" xfId="0" applyFont="1" applyBorder="1" applyAlignment="1">
      <alignment vertical="center"/>
    </xf>
    <xf numFmtId="0" fontId="7" fillId="3" borderId="9" xfId="0" applyFont="1" applyFill="1" applyBorder="1" applyAlignment="1">
      <alignment horizontal="center" vertical="center"/>
    </xf>
    <xf numFmtId="0" fontId="3" fillId="0" borderId="16" xfId="0" applyFont="1" applyBorder="1" applyAlignment="1">
      <alignment horizontal="center" vertical="center" wrapText="1"/>
    </xf>
    <xf numFmtId="0" fontId="3" fillId="0" borderId="0" xfId="0" applyFont="1" applyAlignment="1">
      <alignment horizontal="center" vertical="center" wrapText="1"/>
    </xf>
    <xf numFmtId="0" fontId="9" fillId="0" borderId="9" xfId="0" applyFont="1" applyBorder="1" applyAlignment="1">
      <alignment horizontal="center" vertical="center"/>
    </xf>
    <xf numFmtId="0" fontId="7" fillId="0" borderId="9" xfId="0" applyFont="1" applyBorder="1" applyAlignment="1">
      <alignment horizontal="center" vertical="center"/>
    </xf>
    <xf numFmtId="10" fontId="9" fillId="0" borderId="9" xfId="0" applyNumberFormat="1" applyFont="1" applyBorder="1" applyAlignment="1">
      <alignment horizontal="center" vertical="center"/>
    </xf>
    <xf numFmtId="0" fontId="6" fillId="0" borderId="14" xfId="0" applyFont="1" applyBorder="1" applyAlignment="1">
      <alignment horizontal="center" vertical="center"/>
    </xf>
    <xf numFmtId="0" fontId="5" fillId="0" borderId="14" xfId="0" applyFont="1" applyBorder="1" applyAlignment="1">
      <alignment horizontal="center" vertical="center" wrapText="1"/>
    </xf>
    <xf numFmtId="0" fontId="8" fillId="4" borderId="0" xfId="0" applyFont="1" applyFill="1" applyAlignment="1">
      <alignment horizontal="center" vertical="center"/>
    </xf>
    <xf numFmtId="0" fontId="7" fillId="4" borderId="0" xfId="0" applyFont="1" applyFill="1" applyAlignment="1">
      <alignment vertical="center"/>
    </xf>
    <xf numFmtId="0" fontId="6" fillId="4" borderId="0" xfId="0" applyFont="1" applyFill="1" applyAlignment="1">
      <alignment vertical="center"/>
    </xf>
    <xf numFmtId="0" fontId="1" fillId="0" borderId="20" xfId="0" applyFont="1" applyBorder="1" applyAlignment="1">
      <alignment vertical="center" wrapText="1"/>
    </xf>
    <xf numFmtId="0" fontId="2" fillId="0" borderId="20" xfId="0" applyFont="1" applyBorder="1" applyAlignment="1">
      <alignment vertical="center" wrapText="1"/>
    </xf>
    <xf numFmtId="0" fontId="1" fillId="3" borderId="20" xfId="0" applyFont="1" applyFill="1" applyBorder="1" applyAlignment="1">
      <alignment vertical="center" wrapText="1"/>
    </xf>
    <xf numFmtId="0" fontId="2" fillId="3" borderId="20" xfId="0" applyFont="1" applyFill="1" applyBorder="1" applyAlignment="1">
      <alignment vertical="center" wrapText="1"/>
    </xf>
    <xf numFmtId="0" fontId="2" fillId="3" borderId="3" xfId="0" applyFont="1" applyFill="1" applyBorder="1" applyAlignment="1">
      <alignment vertical="center" wrapText="1"/>
    </xf>
    <xf numFmtId="0" fontId="1" fillId="3" borderId="4" xfId="0" applyFont="1" applyFill="1" applyBorder="1" applyAlignment="1">
      <alignment vertical="center" wrapText="1"/>
    </xf>
    <xf numFmtId="0" fontId="1" fillId="3" borderId="3" xfId="0" applyFont="1" applyFill="1" applyBorder="1" applyAlignment="1">
      <alignment vertical="center" wrapText="1"/>
    </xf>
    <xf numFmtId="0" fontId="1" fillId="3" borderId="5" xfId="0" applyFont="1" applyFill="1" applyBorder="1" applyAlignment="1">
      <alignment horizontal="center" vertical="center" wrapText="1"/>
    </xf>
    <xf numFmtId="0" fontId="1" fillId="0" borderId="5" xfId="0" applyFont="1" applyBorder="1" applyAlignment="1">
      <alignment horizontal="right" vertical="center" wrapText="1"/>
    </xf>
    <xf numFmtId="0" fontId="1" fillId="3" borderId="1" xfId="0" applyFont="1" applyFill="1" applyBorder="1" applyAlignment="1">
      <alignment horizontal="center" vertical="center" wrapText="1"/>
    </xf>
    <xf numFmtId="0" fontId="0" fillId="5" borderId="0" xfId="0" applyFill="1" applyAlignment="1">
      <alignment vertical="center"/>
    </xf>
    <xf numFmtId="10" fontId="0" fillId="0" borderId="0" xfId="0" applyNumberFormat="1" applyAlignment="1">
      <alignment horizontal="center" vertical="center"/>
    </xf>
    <xf numFmtId="0" fontId="11" fillId="6" borderId="0" xfId="0" applyFont="1" applyFill="1" applyAlignment="1">
      <alignment horizontal="center" vertical="center" wrapText="1"/>
    </xf>
    <xf numFmtId="0" fontId="0" fillId="7" borderId="15" xfId="0" applyFill="1" applyBorder="1" applyAlignment="1">
      <alignment horizontal="center" vertical="center" wrapText="1"/>
    </xf>
    <xf numFmtId="0" fontId="7" fillId="7" borderId="15" xfId="0" applyFont="1" applyFill="1" applyBorder="1" applyAlignment="1">
      <alignment vertical="center" wrapText="1"/>
    </xf>
    <xf numFmtId="0" fontId="10" fillId="7" borderId="15" xfId="0" applyFont="1" applyFill="1" applyBorder="1" applyAlignment="1">
      <alignment vertical="center" wrapText="1"/>
    </xf>
    <xf numFmtId="0" fontId="0" fillId="7" borderId="15" xfId="0" applyFill="1" applyBorder="1" applyAlignment="1">
      <alignment horizontal="center" vertical="center"/>
    </xf>
    <xf numFmtId="10" fontId="0" fillId="7" borderId="13" xfId="0" applyNumberFormat="1" applyFill="1" applyBorder="1" applyAlignment="1">
      <alignment horizontal="center" vertical="center"/>
    </xf>
    <xf numFmtId="0" fontId="0" fillId="7" borderId="22" xfId="0" applyFill="1" applyBorder="1" applyAlignment="1">
      <alignment horizontal="center" vertical="center" wrapText="1"/>
    </xf>
    <xf numFmtId="0" fontId="0" fillId="7" borderId="22" xfId="0" applyFill="1" applyBorder="1" applyAlignment="1">
      <alignment horizontal="center" vertical="center"/>
    </xf>
    <xf numFmtId="10" fontId="0" fillId="7" borderId="23" xfId="0" applyNumberFormat="1" applyFill="1" applyBorder="1" applyAlignment="1">
      <alignment horizontal="center" vertical="center"/>
    </xf>
    <xf numFmtId="0" fontId="0" fillId="0" borderId="24" xfId="0" applyBorder="1" applyAlignment="1">
      <alignment horizontal="center" vertical="center" wrapText="1"/>
    </xf>
    <xf numFmtId="0" fontId="0" fillId="0" borderId="24" xfId="0" applyBorder="1" applyAlignment="1">
      <alignment vertical="center" wrapText="1"/>
    </xf>
    <xf numFmtId="0" fontId="0" fillId="3" borderId="24" xfId="0" applyFill="1" applyBorder="1" applyAlignment="1">
      <alignment horizontal="center" vertical="center"/>
    </xf>
    <xf numFmtId="10" fontId="0" fillId="3" borderId="24" xfId="0" applyNumberFormat="1" applyFill="1" applyBorder="1" applyAlignment="1">
      <alignment horizontal="center" vertical="center"/>
    </xf>
    <xf numFmtId="0" fontId="0" fillId="0" borderId="9" xfId="0" applyBorder="1" applyAlignment="1">
      <alignment horizontal="center" vertical="center" wrapText="1"/>
    </xf>
    <xf numFmtId="0" fontId="0" fillId="0" borderId="9" xfId="0" applyBorder="1" applyAlignment="1">
      <alignment vertical="center" wrapText="1"/>
    </xf>
    <xf numFmtId="0" fontId="0" fillId="3" borderId="9" xfId="0" applyFill="1" applyBorder="1" applyAlignment="1">
      <alignment horizontal="center" vertical="center"/>
    </xf>
    <xf numFmtId="10" fontId="0" fillId="3" borderId="9" xfId="0" applyNumberFormat="1" applyFill="1" applyBorder="1" applyAlignment="1">
      <alignment horizontal="center" vertical="center"/>
    </xf>
    <xf numFmtId="0" fontId="0" fillId="0" borderId="25" xfId="0" applyBorder="1" applyAlignment="1">
      <alignment horizontal="center" vertical="center" wrapText="1"/>
    </xf>
    <xf numFmtId="0" fontId="0" fillId="0" borderId="25" xfId="0" applyBorder="1" applyAlignment="1">
      <alignment vertical="center" wrapText="1"/>
    </xf>
    <xf numFmtId="0" fontId="0" fillId="0" borderId="26" xfId="0" applyBorder="1" applyAlignment="1">
      <alignment horizontal="center" vertical="center" wrapText="1"/>
    </xf>
    <xf numFmtId="0" fontId="0" fillId="3" borderId="25" xfId="0" applyFill="1" applyBorder="1" applyAlignment="1">
      <alignment horizontal="center" vertical="center"/>
    </xf>
    <xf numFmtId="0" fontId="0" fillId="3" borderId="26" xfId="0" applyFill="1" applyBorder="1" applyAlignment="1">
      <alignment horizontal="center" vertical="center"/>
    </xf>
    <xf numFmtId="10" fontId="0" fillId="3" borderId="25" xfId="0" applyNumberFormat="1" applyFill="1" applyBorder="1" applyAlignment="1">
      <alignment horizontal="center" vertical="center"/>
    </xf>
    <xf numFmtId="0" fontId="0" fillId="7" borderId="15" xfId="0" applyFill="1" applyBorder="1" applyAlignment="1">
      <alignment vertical="center" wrapText="1"/>
    </xf>
    <xf numFmtId="0" fontId="10" fillId="7" borderId="15" xfId="0" applyFont="1" applyFill="1" applyBorder="1" applyAlignment="1">
      <alignment horizontal="center" vertical="center" wrapText="1"/>
    </xf>
    <xf numFmtId="10" fontId="10" fillId="7" borderId="13" xfId="0" applyNumberFormat="1" applyFont="1" applyFill="1" applyBorder="1" applyAlignment="1">
      <alignment horizontal="center" vertical="center"/>
    </xf>
    <xf numFmtId="0" fontId="10" fillId="7" borderId="22" xfId="0" applyFont="1" applyFill="1" applyBorder="1" applyAlignment="1">
      <alignment horizontal="center" vertical="center" wrapText="1"/>
    </xf>
    <xf numFmtId="10" fontId="10" fillId="7" borderId="23" xfId="0" applyNumberFormat="1" applyFont="1" applyFill="1" applyBorder="1" applyAlignment="1">
      <alignment horizontal="center" vertical="center"/>
    </xf>
    <xf numFmtId="0" fontId="9" fillId="0" borderId="0" xfId="0" applyFont="1" applyAlignment="1">
      <alignment horizontal="center" vertical="center"/>
    </xf>
    <xf numFmtId="0" fontId="7" fillId="3" borderId="24" xfId="0" applyFont="1" applyFill="1" applyBorder="1" applyAlignment="1">
      <alignment horizontal="center" vertical="center"/>
    </xf>
    <xf numFmtId="0" fontId="10" fillId="0" borderId="0" xfId="0" applyFont="1" applyAlignment="1">
      <alignment horizontal="center" vertical="center"/>
    </xf>
    <xf numFmtId="0" fontId="9" fillId="0" borderId="9" xfId="0" applyFont="1" applyBorder="1" applyAlignment="1">
      <alignment horizontal="left" vertical="center" wrapText="1"/>
    </xf>
    <xf numFmtId="0" fontId="9" fillId="0" borderId="9" xfId="0" applyFont="1" applyBorder="1" applyAlignment="1">
      <alignment horizontal="left" vertical="center"/>
    </xf>
    <xf numFmtId="0" fontId="10" fillId="0" borderId="0" xfId="0" applyFont="1" applyAlignment="1">
      <alignment vertical="center"/>
    </xf>
    <xf numFmtId="0" fontId="1" fillId="0" borderId="4" xfId="0" applyFont="1" applyBorder="1" applyAlignment="1">
      <alignment vertical="center" wrapText="1"/>
    </xf>
    <xf numFmtId="0" fontId="13" fillId="0" borderId="9" xfId="0" applyFont="1" applyBorder="1" applyAlignment="1">
      <alignment horizontal="center" vertical="center"/>
    </xf>
    <xf numFmtId="0" fontId="5" fillId="3" borderId="14" xfId="0" applyFont="1" applyFill="1" applyBorder="1" applyAlignment="1">
      <alignment horizontal="center" vertical="center" wrapText="1"/>
    </xf>
    <xf numFmtId="0" fontId="1" fillId="8" borderId="1" xfId="0" applyFont="1" applyFill="1" applyBorder="1" applyAlignment="1">
      <alignment horizontal="left" vertical="center" wrapText="1"/>
    </xf>
    <xf numFmtId="0" fontId="3" fillId="8" borderId="19" xfId="0" applyFont="1" applyFill="1" applyBorder="1" applyAlignment="1">
      <alignment horizontal="center" vertical="center" wrapText="1"/>
    </xf>
    <xf numFmtId="0" fontId="3" fillId="8" borderId="14" xfId="0" applyFont="1" applyFill="1" applyBorder="1" applyAlignment="1">
      <alignment horizontal="center" vertical="center" wrapText="1"/>
    </xf>
    <xf numFmtId="0" fontId="1" fillId="8" borderId="5" xfId="0" applyFont="1" applyFill="1" applyBorder="1" applyAlignment="1">
      <alignment horizontal="left" vertical="center" wrapText="1"/>
    </xf>
    <xf numFmtId="0" fontId="3" fillId="8" borderId="20" xfId="0" applyFont="1" applyFill="1" applyBorder="1" applyAlignment="1">
      <alignment horizontal="center" vertical="center" wrapText="1"/>
    </xf>
    <xf numFmtId="0" fontId="3" fillId="8" borderId="6" xfId="0" applyFont="1" applyFill="1" applyBorder="1" applyAlignment="1">
      <alignment horizontal="center" vertical="center" wrapText="1"/>
    </xf>
    <xf numFmtId="0" fontId="1" fillId="0" borderId="3" xfId="0" applyFont="1" applyBorder="1" applyAlignment="1">
      <alignment vertical="center" wrapText="1"/>
    </xf>
    <xf numFmtId="0" fontId="14" fillId="0" borderId="5" xfId="0" applyFont="1" applyBorder="1" applyAlignment="1">
      <alignment horizontal="right" vertical="center" wrapText="1"/>
    </xf>
    <xf numFmtId="0" fontId="14" fillId="0" borderId="3" xfId="0" applyFont="1" applyBorder="1" applyAlignment="1">
      <alignment vertical="center" wrapText="1"/>
    </xf>
    <xf numFmtId="0" fontId="15" fillId="0" borderId="5" xfId="0" applyFont="1" applyBorder="1" applyAlignment="1">
      <alignment horizontal="right" vertical="center" wrapText="1"/>
    </xf>
    <xf numFmtId="0" fontId="15" fillId="0" borderId="3" xfId="0" applyFont="1" applyBorder="1" applyAlignment="1">
      <alignment vertical="center" wrapText="1"/>
    </xf>
    <xf numFmtId="0" fontId="15" fillId="0" borderId="1" xfId="0" applyFont="1" applyBorder="1" applyAlignment="1">
      <alignment horizontal="right" vertical="center" wrapText="1"/>
    </xf>
    <xf numFmtId="0" fontId="15" fillId="0" borderId="4" xfId="0" applyFont="1" applyBorder="1" applyAlignment="1">
      <alignment vertical="center" wrapText="1"/>
    </xf>
    <xf numFmtId="0" fontId="14" fillId="0" borderId="20" xfId="0" applyFont="1" applyBorder="1" applyAlignment="1">
      <alignment vertical="center" wrapText="1"/>
    </xf>
    <xf numFmtId="0" fontId="1" fillId="0" borderId="1" xfId="0" applyFont="1" applyBorder="1" applyAlignment="1">
      <alignment horizontal="right" vertical="center" wrapText="1"/>
    </xf>
    <xf numFmtId="0" fontId="1" fillId="0" borderId="3" xfId="0" applyFont="1" applyBorder="1" applyAlignment="1">
      <alignment horizontal="justify" vertical="center" wrapText="1"/>
    </xf>
    <xf numFmtId="0" fontId="16" fillId="0" borderId="0" xfId="0" applyFont="1" applyAlignment="1">
      <alignment horizontal="center" vertical="center" readingOrder="1"/>
    </xf>
    <xf numFmtId="0" fontId="19" fillId="0" borderId="0" xfId="0" applyFont="1" applyAlignment="1">
      <alignment horizontal="justify" vertical="center" readingOrder="1"/>
    </xf>
    <xf numFmtId="0" fontId="17" fillId="0" borderId="0" xfId="0" applyFont="1" applyAlignment="1">
      <alignment horizontal="justify" vertical="center" wrapText="1" readingOrder="1"/>
    </xf>
    <xf numFmtId="0" fontId="21" fillId="0" borderId="0" xfId="0" applyFont="1" applyAlignment="1">
      <alignment horizontal="justify" vertical="center" wrapText="1" readingOrder="1"/>
    </xf>
    <xf numFmtId="0" fontId="22" fillId="0" borderId="0" xfId="0" applyFont="1" applyAlignment="1">
      <alignment horizontal="justify" vertical="center" wrapText="1" readingOrder="1"/>
    </xf>
    <xf numFmtId="0" fontId="8" fillId="3" borderId="10" xfId="0" applyFont="1" applyFill="1" applyBorder="1" applyAlignment="1">
      <alignment horizontal="center" vertical="center"/>
    </xf>
    <xf numFmtId="0" fontId="8" fillId="3" borderId="11" xfId="0" applyFont="1" applyFill="1" applyBorder="1" applyAlignment="1">
      <alignment horizontal="center" vertical="center"/>
    </xf>
    <xf numFmtId="0" fontId="8" fillId="3" borderId="12" xfId="0" applyFont="1" applyFill="1" applyBorder="1" applyAlignment="1">
      <alignment horizontal="center" vertical="center"/>
    </xf>
    <xf numFmtId="0" fontId="8" fillId="3" borderId="15" xfId="0" applyFont="1" applyFill="1" applyBorder="1" applyAlignment="1">
      <alignment horizontal="center" vertical="center"/>
    </xf>
    <xf numFmtId="0" fontId="8" fillId="3" borderId="13" xfId="0" applyFont="1" applyFill="1" applyBorder="1" applyAlignment="1">
      <alignment horizontal="center" vertical="center"/>
    </xf>
    <xf numFmtId="0" fontId="4" fillId="0" borderId="0" xfId="0" applyFont="1" applyAlignment="1">
      <alignment horizontal="center" vertical="center"/>
    </xf>
    <xf numFmtId="0" fontId="7" fillId="3" borderId="10" xfId="0" applyFont="1" applyFill="1" applyBorder="1" applyAlignment="1">
      <alignment horizontal="center" vertical="center" wrapText="1"/>
    </xf>
    <xf numFmtId="0" fontId="7" fillId="3" borderId="1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1" fillId="2" borderId="17" xfId="0" applyFont="1" applyFill="1" applyBorder="1" applyAlignment="1">
      <alignment horizontal="center" vertical="center" wrapText="1"/>
    </xf>
    <xf numFmtId="0" fontId="1" fillId="2" borderId="18" xfId="0" applyFont="1" applyFill="1" applyBorder="1" applyAlignment="1">
      <alignment horizontal="center" vertical="center" wrapText="1"/>
    </xf>
    <xf numFmtId="0" fontId="1" fillId="2" borderId="16" xfId="0" applyFont="1" applyFill="1" applyBorder="1" applyAlignment="1">
      <alignment horizontal="center" vertical="center" wrapText="1"/>
    </xf>
    <xf numFmtId="0" fontId="3" fillId="2" borderId="7" xfId="0" applyFont="1" applyFill="1" applyBorder="1" applyAlignment="1">
      <alignment horizontal="center" vertical="center" wrapText="1"/>
    </xf>
    <xf numFmtId="0" fontId="3" fillId="2" borderId="8" xfId="0" applyFont="1" applyFill="1" applyBorder="1" applyAlignment="1">
      <alignment horizontal="center" vertical="center" wrapText="1"/>
    </xf>
    <xf numFmtId="0" fontId="1" fillId="0" borderId="6" xfId="0" applyFont="1" applyBorder="1" applyAlignment="1">
      <alignment vertical="center" wrapText="1"/>
    </xf>
    <xf numFmtId="0" fontId="1" fillId="0" borderId="19" xfId="0" applyFont="1" applyBorder="1" applyAlignment="1">
      <alignment vertical="center" wrapText="1"/>
    </xf>
    <xf numFmtId="0" fontId="1" fillId="0" borderId="4" xfId="0" applyFont="1" applyBorder="1" applyAlignment="1">
      <alignment vertical="center" wrapText="1"/>
    </xf>
    <xf numFmtId="0" fontId="1" fillId="3" borderId="6" xfId="0" applyFont="1" applyFill="1" applyBorder="1" applyAlignment="1">
      <alignment vertical="center" wrapText="1"/>
    </xf>
    <xf numFmtId="0" fontId="1" fillId="3" borderId="19" xfId="0" applyFont="1" applyFill="1" applyBorder="1" applyAlignment="1">
      <alignment vertical="center" wrapText="1"/>
    </xf>
    <xf numFmtId="0" fontId="1" fillId="3" borderId="4" xfId="0" applyFont="1" applyFill="1" applyBorder="1" applyAlignment="1">
      <alignment vertical="center" wrapText="1"/>
    </xf>
    <xf numFmtId="0" fontId="2" fillId="3" borderId="20" xfId="0" applyFont="1" applyFill="1" applyBorder="1" applyAlignment="1">
      <alignment vertical="center" wrapText="1"/>
    </xf>
    <xf numFmtId="0" fontId="2" fillId="3" borderId="4" xfId="0" applyFont="1" applyFill="1" applyBorder="1" applyAlignment="1">
      <alignment vertical="center" wrapText="1"/>
    </xf>
    <xf numFmtId="0" fontId="2" fillId="0" borderId="19" xfId="0" applyFont="1" applyBorder="1" applyAlignment="1">
      <alignment vertical="center" wrapText="1"/>
    </xf>
    <xf numFmtId="0" fontId="2" fillId="0" borderId="4" xfId="0" applyFont="1" applyBorder="1" applyAlignment="1">
      <alignment vertical="center" wrapText="1"/>
    </xf>
    <xf numFmtId="0" fontId="10" fillId="7" borderId="12" xfId="0" applyFont="1" applyFill="1" applyBorder="1" applyAlignment="1">
      <alignment horizontal="center" vertical="center" wrapText="1"/>
    </xf>
    <xf numFmtId="0" fontId="10" fillId="7" borderId="21" xfId="0" applyFont="1" applyFill="1" applyBorder="1" applyAlignment="1">
      <alignment horizontal="center" vertical="center" wrapText="1"/>
    </xf>
    <xf numFmtId="0" fontId="12" fillId="7" borderId="22" xfId="0" applyFont="1" applyFill="1" applyBorder="1" applyAlignment="1">
      <alignment horizontal="left" vertical="center" wrapText="1"/>
    </xf>
    <xf numFmtId="0" fontId="7" fillId="7" borderId="15" xfId="0" applyFont="1" applyFill="1" applyBorder="1" applyAlignment="1">
      <alignment horizontal="left" vertical="center" wrapText="1"/>
    </xf>
    <xf numFmtId="0" fontId="12" fillId="7" borderId="22" xfId="0" applyFont="1" applyFill="1" applyBorder="1" applyAlignment="1">
      <alignment vertical="center" wrapText="1"/>
    </xf>
  </cellXfs>
  <cellStyles count="1">
    <cellStyle name="Normal" xfId="0" builtinId="0"/>
  </cellStyles>
  <dxfs count="2">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079629-58FD-49A2-81E2-0B8EC8B46FD1}">
  <dimension ref="A1:A6"/>
  <sheetViews>
    <sheetView zoomScale="68" workbookViewId="0">
      <selection activeCell="A4" sqref="A4"/>
    </sheetView>
  </sheetViews>
  <sheetFormatPr baseColWidth="10" defaultRowHeight="15" x14ac:dyDescent="0.25"/>
  <cols>
    <col min="1" max="1" width="255.5703125" customWidth="1"/>
  </cols>
  <sheetData>
    <row r="1" spans="1:1" ht="35.25" x14ac:dyDescent="0.25">
      <c r="A1" s="89" t="s">
        <v>1200</v>
      </c>
    </row>
    <row r="2" spans="1:1" ht="183" customHeight="1" x14ac:dyDescent="0.25">
      <c r="A2" s="91" t="s">
        <v>1202</v>
      </c>
    </row>
    <row r="3" spans="1:1" ht="273.75" customHeight="1" x14ac:dyDescent="0.25">
      <c r="A3" s="93" t="s">
        <v>1203</v>
      </c>
    </row>
    <row r="4" spans="1:1" ht="263.25" customHeight="1" x14ac:dyDescent="0.25">
      <c r="A4" s="92" t="s">
        <v>1201</v>
      </c>
    </row>
    <row r="5" spans="1:1" ht="25.5" x14ac:dyDescent="0.25">
      <c r="A5" s="90"/>
    </row>
    <row r="6" spans="1:1" ht="25.5" x14ac:dyDescent="0.25">
      <c r="A6" s="90"/>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2920AC-9E49-4EEA-B8CE-795471047208}">
  <dimension ref="A1:U291"/>
  <sheetViews>
    <sheetView zoomScale="84" workbookViewId="0">
      <pane ySplit="5" topLeftCell="A75" activePane="bottomLeft" state="frozen"/>
      <selection pane="bottomLeft" activeCell="R2" sqref="R2"/>
    </sheetView>
  </sheetViews>
  <sheetFormatPr baseColWidth="10" defaultColWidth="11.42578125" defaultRowHeight="15.75" x14ac:dyDescent="0.25"/>
  <cols>
    <col min="1" max="1" width="12.140625" style="7" customWidth="1"/>
    <col min="2" max="2" width="80.85546875" style="8" customWidth="1"/>
    <col min="3" max="4" width="11.42578125" style="2"/>
    <col min="5" max="5" width="11.140625" style="2" customWidth="1"/>
    <col min="6" max="6" width="7.42578125" style="2" customWidth="1"/>
    <col min="7" max="7" width="7" style="2" customWidth="1"/>
    <col min="8" max="8" width="6.140625" style="2" customWidth="1"/>
    <col min="9" max="9" width="6.5703125" style="2" customWidth="1"/>
    <col min="10" max="10" width="35.140625" style="1" hidden="1" customWidth="1"/>
    <col min="11" max="11" width="4.140625" style="1" customWidth="1"/>
    <col min="12" max="17" width="3.42578125" style="1" hidden="1" customWidth="1"/>
    <col min="18" max="18" width="23.28515625" style="1" customWidth="1"/>
    <col min="19" max="19" width="22.42578125" style="1" customWidth="1"/>
    <col min="20" max="20" width="18.7109375" style="1" customWidth="1"/>
    <col min="21" max="16384" width="11.42578125" style="1"/>
  </cols>
  <sheetData>
    <row r="1" spans="1:21" ht="23.25" x14ac:dyDescent="0.25">
      <c r="A1" s="99" t="s">
        <v>347</v>
      </c>
      <c r="B1" s="99"/>
      <c r="C1" s="99"/>
      <c r="D1" s="99"/>
    </row>
    <row r="2" spans="1:21" ht="24" thickBot="1" x14ac:dyDescent="0.3">
      <c r="A2" s="6"/>
      <c r="B2" s="6"/>
      <c r="C2" s="6"/>
      <c r="D2" s="6"/>
    </row>
    <row r="3" spans="1:21" ht="19.5" thickBot="1" x14ac:dyDescent="0.3">
      <c r="C3" s="19" t="s">
        <v>26</v>
      </c>
      <c r="D3" s="20" t="s">
        <v>6</v>
      </c>
      <c r="F3" s="96" t="s">
        <v>10</v>
      </c>
      <c r="G3" s="97"/>
      <c r="H3" s="97"/>
      <c r="I3" s="98"/>
    </row>
    <row r="4" spans="1:21" ht="19.5" customHeight="1" thickBot="1" x14ac:dyDescent="0.3">
      <c r="A4" s="102" t="s">
        <v>7</v>
      </c>
      <c r="B4" s="103"/>
      <c r="C4" s="106" t="s">
        <v>0</v>
      </c>
      <c r="D4" s="107"/>
      <c r="E4" s="94" t="s">
        <v>19</v>
      </c>
      <c r="F4" s="100" t="s">
        <v>585</v>
      </c>
      <c r="G4" s="100" t="s">
        <v>586</v>
      </c>
      <c r="H4" s="100" t="s">
        <v>587</v>
      </c>
      <c r="I4" s="100" t="s">
        <v>588</v>
      </c>
      <c r="J4" s="94" t="s">
        <v>11</v>
      </c>
      <c r="K4" s="21"/>
    </row>
    <row r="5" spans="1:21" ht="19.5" thickBot="1" x14ac:dyDescent="0.3">
      <c r="A5" s="104"/>
      <c r="B5" s="105"/>
      <c r="C5" s="14" t="s">
        <v>9</v>
      </c>
      <c r="D5" s="15" t="s">
        <v>8</v>
      </c>
      <c r="E5" s="95"/>
      <c r="F5" s="101"/>
      <c r="G5" s="101"/>
      <c r="H5" s="101"/>
      <c r="I5" s="101"/>
      <c r="J5" s="95"/>
      <c r="K5" s="21"/>
      <c r="R5" s="96" t="s">
        <v>18</v>
      </c>
      <c r="S5" s="97"/>
      <c r="T5" s="97"/>
      <c r="U5" s="98"/>
    </row>
    <row r="6" spans="1:21" ht="19.5" thickBot="1" x14ac:dyDescent="0.3">
      <c r="A6" s="73">
        <v>1</v>
      </c>
      <c r="B6" s="74" t="s">
        <v>27</v>
      </c>
      <c r="C6" s="75">
        <f>COUNTA(C9:C74)</f>
        <v>46</v>
      </c>
      <c r="D6" s="75">
        <f>COUNTA(D9:D74)</f>
        <v>57</v>
      </c>
      <c r="E6" s="9"/>
      <c r="F6" s="9"/>
      <c r="G6" s="9"/>
      <c r="H6" s="9"/>
      <c r="I6" s="9"/>
      <c r="J6" s="11"/>
      <c r="K6" s="22"/>
      <c r="R6" s="17"/>
      <c r="S6" s="13" t="s">
        <v>22</v>
      </c>
      <c r="T6" s="13" t="s">
        <v>23</v>
      </c>
      <c r="U6" s="13" t="s">
        <v>13</v>
      </c>
    </row>
    <row r="7" spans="1:21" ht="16.5" thickBot="1" x14ac:dyDescent="0.3">
      <c r="A7" s="31" t="s">
        <v>28</v>
      </c>
      <c r="B7" s="26" t="s">
        <v>29</v>
      </c>
      <c r="C7" s="114"/>
      <c r="D7" s="115"/>
      <c r="E7" s="9"/>
      <c r="F7" s="9"/>
      <c r="G7" s="9"/>
      <c r="H7" s="9"/>
      <c r="I7" s="9"/>
      <c r="J7" s="10"/>
      <c r="K7" s="23"/>
      <c r="L7" s="1" t="str">
        <f>_xlfn.CONCAT(C7,E7)</f>
        <v/>
      </c>
      <c r="M7" s="1" t="str">
        <f>_xlfn.CONCAT(C7,F7)</f>
        <v/>
      </c>
      <c r="Q7" s="1" t="str">
        <f>_xlfn.CONCAT(C7,I7)</f>
        <v/>
      </c>
      <c r="R7" s="12" t="s">
        <v>25</v>
      </c>
      <c r="S7" s="71">
        <f>SUM(C6,C75,C107,C163,C203,C255)</f>
        <v>123</v>
      </c>
      <c r="T7" s="16">
        <f>COUNTA(E6:E291)</f>
        <v>242</v>
      </c>
      <c r="U7" s="18">
        <f>S7/T7</f>
        <v>0.50826446280991733</v>
      </c>
    </row>
    <row r="8" spans="1:21" ht="16.5" thickBot="1" x14ac:dyDescent="0.3">
      <c r="A8" s="32" t="s">
        <v>30</v>
      </c>
      <c r="B8" s="24" t="s">
        <v>31</v>
      </c>
      <c r="C8" s="116"/>
      <c r="D8" s="117"/>
      <c r="E8" s="9"/>
      <c r="F8" s="9"/>
      <c r="G8" s="9"/>
      <c r="H8" s="9"/>
      <c r="I8" s="9"/>
      <c r="J8" s="11"/>
      <c r="K8" s="22"/>
      <c r="L8" s="1" t="str">
        <f t="shared" ref="L8:L71" si="0">_xlfn.CONCAT(C8,E8)</f>
        <v/>
      </c>
      <c r="M8" s="1" t="str">
        <f t="shared" ref="M8" si="1">_xlfn.CONCAT(C8,F8)</f>
        <v/>
      </c>
      <c r="Q8" s="1" t="str">
        <f t="shared" ref="Q8" si="2">_xlfn.CONCAT(C8,I8)</f>
        <v/>
      </c>
      <c r="S8" s="2">
        <f>SUM(D6,D75,D107,D163,D203,D255)</f>
        <v>241</v>
      </c>
    </row>
    <row r="9" spans="1:21" ht="16.5" thickBot="1" x14ac:dyDescent="0.3">
      <c r="A9" s="80" t="s">
        <v>32</v>
      </c>
      <c r="B9" s="81" t="s">
        <v>348</v>
      </c>
      <c r="C9" s="19" t="s">
        <v>26</v>
      </c>
      <c r="D9" s="20" t="s">
        <v>6</v>
      </c>
      <c r="E9" s="9" t="s">
        <v>583</v>
      </c>
      <c r="F9" s="9" t="s">
        <v>1160</v>
      </c>
      <c r="G9" s="9"/>
      <c r="H9" s="9" t="s">
        <v>1160</v>
      </c>
      <c r="I9" s="9"/>
      <c r="J9" s="11" t="s">
        <v>1161</v>
      </c>
      <c r="K9" s="22"/>
      <c r="L9" s="1" t="str">
        <f t="shared" si="0"/>
        <v>OYES</v>
      </c>
      <c r="M9" s="1" t="str">
        <f>_xlfn.CONCAT($C9,F9)</f>
        <v>Ox</v>
      </c>
      <c r="N9" s="1" t="str">
        <f t="shared" ref="N9:P9" si="3">_xlfn.CONCAT($C9,G9)</f>
        <v>O</v>
      </c>
      <c r="O9" s="1" t="str">
        <f t="shared" si="3"/>
        <v>Ox</v>
      </c>
      <c r="P9" s="1" t="str">
        <f t="shared" si="3"/>
        <v>O</v>
      </c>
      <c r="Q9" s="1" t="str">
        <f>_xlfn.CONCAT($C9,",",J9)</f>
        <v>O,;5.1;</v>
      </c>
    </row>
    <row r="10" spans="1:21" ht="16.5" thickBot="1" x14ac:dyDescent="0.3">
      <c r="A10" s="80" t="s">
        <v>33</v>
      </c>
      <c r="B10" s="81" t="s">
        <v>349</v>
      </c>
      <c r="C10" s="19" t="s">
        <v>26</v>
      </c>
      <c r="D10" s="20" t="s">
        <v>6</v>
      </c>
      <c r="E10" s="9" t="s">
        <v>583</v>
      </c>
      <c r="F10" s="9" t="s">
        <v>1160</v>
      </c>
      <c r="G10" s="9"/>
      <c r="H10" s="9" t="s">
        <v>1160</v>
      </c>
      <c r="I10" s="9"/>
      <c r="J10" s="11" t="s">
        <v>1161</v>
      </c>
      <c r="K10" s="22"/>
      <c r="L10" s="1" t="str">
        <f t="shared" si="0"/>
        <v>OYES</v>
      </c>
      <c r="M10" s="1" t="str">
        <f t="shared" ref="M10:M73" si="4">_xlfn.CONCAT($C10,F10)</f>
        <v>Ox</v>
      </c>
      <c r="N10" s="1" t="str">
        <f t="shared" ref="N10:N73" si="5">_xlfn.CONCAT($C10,G10)</f>
        <v>O</v>
      </c>
      <c r="O10" s="1" t="str">
        <f t="shared" ref="O10:O73" si="6">_xlfn.CONCAT($C10,H10)</f>
        <v>Ox</v>
      </c>
      <c r="P10" s="1" t="str">
        <f t="shared" ref="P10:P73" si="7">_xlfn.CONCAT($C10,I10)</f>
        <v>O</v>
      </c>
      <c r="Q10" s="1" t="str">
        <f t="shared" ref="Q10:Q73" si="8">_xlfn.CONCAT($C10,",",J10)</f>
        <v>O,;5.1;</v>
      </c>
      <c r="R10" s="13" t="s">
        <v>24</v>
      </c>
      <c r="S10" s="13" t="s">
        <v>22</v>
      </c>
      <c r="T10" s="13" t="s">
        <v>23</v>
      </c>
      <c r="U10" s="13" t="s">
        <v>13</v>
      </c>
    </row>
    <row r="11" spans="1:21" ht="16.5" thickBot="1" x14ac:dyDescent="0.3">
      <c r="A11" s="80" t="s">
        <v>34</v>
      </c>
      <c r="B11" s="81" t="s">
        <v>350</v>
      </c>
      <c r="C11" s="19" t="s">
        <v>26</v>
      </c>
      <c r="D11" s="20" t="s">
        <v>6</v>
      </c>
      <c r="E11" s="9" t="s">
        <v>583</v>
      </c>
      <c r="F11" s="9" t="s">
        <v>1160</v>
      </c>
      <c r="G11" s="9"/>
      <c r="H11" s="9" t="s">
        <v>1160</v>
      </c>
      <c r="I11" s="9"/>
      <c r="J11" s="11" t="s">
        <v>1161</v>
      </c>
      <c r="K11" s="22"/>
      <c r="L11" s="1" t="str">
        <f t="shared" si="0"/>
        <v>OYES</v>
      </c>
      <c r="M11" s="1" t="str">
        <f t="shared" si="4"/>
        <v>Ox</v>
      </c>
      <c r="N11" s="1" t="str">
        <f t="shared" si="5"/>
        <v>O</v>
      </c>
      <c r="O11" s="1" t="str">
        <f t="shared" si="6"/>
        <v>Ox</v>
      </c>
      <c r="P11" s="1" t="str">
        <f t="shared" si="7"/>
        <v>O</v>
      </c>
      <c r="Q11" s="1" t="str">
        <f t="shared" si="8"/>
        <v>O,;5.1;</v>
      </c>
      <c r="R11" s="12" t="s">
        <v>20</v>
      </c>
      <c r="S11" s="16">
        <f>COUNTIF($L$7:$L$291,"OYES")</f>
        <v>50</v>
      </c>
      <c r="T11" s="16">
        <f>COUNTIF(E6:E291,"YES")</f>
        <v>124</v>
      </c>
      <c r="U11" s="18">
        <f>S11/T11</f>
        <v>0.40322580645161288</v>
      </c>
    </row>
    <row r="12" spans="1:21" ht="16.5" thickBot="1" x14ac:dyDescent="0.3">
      <c r="A12" s="80" t="s">
        <v>35</v>
      </c>
      <c r="B12" s="81" t="s">
        <v>351</v>
      </c>
      <c r="C12" s="19" t="s">
        <v>26</v>
      </c>
      <c r="D12" s="20" t="s">
        <v>6</v>
      </c>
      <c r="E12" s="9" t="s">
        <v>583</v>
      </c>
      <c r="F12" s="9" t="s">
        <v>1160</v>
      </c>
      <c r="G12" s="9"/>
      <c r="H12" s="9" t="s">
        <v>1160</v>
      </c>
      <c r="I12" s="9"/>
      <c r="J12" s="11" t="s">
        <v>1161</v>
      </c>
      <c r="K12" s="22"/>
      <c r="L12" s="1" t="str">
        <f t="shared" si="0"/>
        <v>OYES</v>
      </c>
      <c r="M12" s="1" t="str">
        <f t="shared" si="4"/>
        <v>Ox</v>
      </c>
      <c r="N12" s="1" t="str">
        <f t="shared" si="5"/>
        <v>O</v>
      </c>
      <c r="O12" s="1" t="str">
        <f t="shared" si="6"/>
        <v>Ox</v>
      </c>
      <c r="P12" s="1" t="str">
        <f t="shared" si="7"/>
        <v>O</v>
      </c>
      <c r="Q12" s="1" t="str">
        <f t="shared" si="8"/>
        <v>O,;5.1;</v>
      </c>
      <c r="R12" s="12" t="s">
        <v>21</v>
      </c>
      <c r="S12" s="16">
        <f>COUNTIF($L$7:$L$291,"ONO")</f>
        <v>0</v>
      </c>
      <c r="T12" s="16">
        <f>COUNTIF(E6:E291,"NO")</f>
        <v>118</v>
      </c>
      <c r="U12" s="18">
        <f>S12/T12</f>
        <v>0</v>
      </c>
    </row>
    <row r="13" spans="1:21" ht="16.5" thickBot="1" x14ac:dyDescent="0.3">
      <c r="A13" s="80" t="s">
        <v>36</v>
      </c>
      <c r="B13" s="81" t="s">
        <v>352</v>
      </c>
      <c r="C13" s="19" t="s">
        <v>26</v>
      </c>
      <c r="D13" s="20" t="s">
        <v>6</v>
      </c>
      <c r="E13" s="9" t="s">
        <v>583</v>
      </c>
      <c r="F13" s="9" t="s">
        <v>1160</v>
      </c>
      <c r="G13" s="9"/>
      <c r="H13" s="9" t="s">
        <v>1160</v>
      </c>
      <c r="I13" s="9"/>
      <c r="J13" s="11" t="s">
        <v>1161</v>
      </c>
      <c r="K13" s="22"/>
      <c r="L13" s="1" t="str">
        <f t="shared" si="0"/>
        <v>OYES</v>
      </c>
      <c r="M13" s="1" t="str">
        <f t="shared" si="4"/>
        <v>Ox</v>
      </c>
      <c r="N13" s="1" t="str">
        <f t="shared" si="5"/>
        <v>O</v>
      </c>
      <c r="O13" s="1" t="str">
        <f t="shared" si="6"/>
        <v>Ox</v>
      </c>
      <c r="P13" s="1" t="str">
        <f t="shared" si="7"/>
        <v>O</v>
      </c>
      <c r="Q13" s="1" t="str">
        <f t="shared" si="8"/>
        <v>O,;5.1;</v>
      </c>
    </row>
    <row r="14" spans="1:21" ht="32.25" thickBot="1" x14ac:dyDescent="0.3">
      <c r="A14" s="80" t="s">
        <v>37</v>
      </c>
      <c r="B14" s="81" t="s">
        <v>353</v>
      </c>
      <c r="C14" s="19" t="s">
        <v>26</v>
      </c>
      <c r="D14" s="20" t="s">
        <v>6</v>
      </c>
      <c r="E14" s="9" t="s">
        <v>583</v>
      </c>
      <c r="F14" s="9" t="s">
        <v>1160</v>
      </c>
      <c r="G14" s="9"/>
      <c r="H14" s="9" t="s">
        <v>1160</v>
      </c>
      <c r="I14" s="9"/>
      <c r="J14" s="11" t="s">
        <v>1161</v>
      </c>
      <c r="K14" s="22"/>
      <c r="L14" s="1" t="str">
        <f t="shared" si="0"/>
        <v>OYES</v>
      </c>
      <c r="M14" s="1" t="str">
        <f t="shared" si="4"/>
        <v>Ox</v>
      </c>
      <c r="N14" s="1" t="str">
        <f t="shared" si="5"/>
        <v>O</v>
      </c>
      <c r="O14" s="1" t="str">
        <f t="shared" si="6"/>
        <v>Ox</v>
      </c>
      <c r="P14" s="1" t="str">
        <f t="shared" si="7"/>
        <v>O</v>
      </c>
      <c r="Q14" s="1" t="str">
        <f t="shared" si="8"/>
        <v>O,;5.1;</v>
      </c>
      <c r="R14" s="5" t="s">
        <v>12</v>
      </c>
      <c r="S14" s="5" t="s">
        <v>15</v>
      </c>
      <c r="T14" s="5" t="s">
        <v>14</v>
      </c>
      <c r="U14" s="5" t="s">
        <v>13</v>
      </c>
    </row>
    <row r="15" spans="1:21" ht="16.5" thickBot="1" x14ac:dyDescent="0.3">
      <c r="A15" s="80" t="s">
        <v>38</v>
      </c>
      <c r="B15" s="81" t="s">
        <v>354</v>
      </c>
      <c r="C15" s="19" t="s">
        <v>26</v>
      </c>
      <c r="D15" s="20" t="s">
        <v>6</v>
      </c>
      <c r="E15" s="9" t="s">
        <v>583</v>
      </c>
      <c r="F15" s="9" t="s">
        <v>1160</v>
      </c>
      <c r="G15" s="9"/>
      <c r="H15" s="9" t="s">
        <v>1160</v>
      </c>
      <c r="I15" s="9"/>
      <c r="J15" s="11" t="s">
        <v>1161</v>
      </c>
      <c r="K15" s="22"/>
      <c r="L15" s="1" t="str">
        <f t="shared" si="0"/>
        <v>OYES</v>
      </c>
      <c r="M15" s="1" t="str">
        <f t="shared" si="4"/>
        <v>Ox</v>
      </c>
      <c r="N15" s="1" t="str">
        <f t="shared" si="5"/>
        <v>O</v>
      </c>
      <c r="O15" s="1" t="str">
        <f t="shared" si="6"/>
        <v>Ox</v>
      </c>
      <c r="P15" s="1" t="str">
        <f t="shared" si="7"/>
        <v>O</v>
      </c>
      <c r="Q15" s="1" t="str">
        <f t="shared" si="8"/>
        <v>O,;5.1;</v>
      </c>
      <c r="R15" s="68" t="s">
        <v>1156</v>
      </c>
      <c r="S15" s="16">
        <f>COUNTIF($M$7:$M$291,"OX")</f>
        <v>96</v>
      </c>
      <c r="T15" s="16">
        <f>COUNTIF(F7:F291,"x")</f>
        <v>203</v>
      </c>
      <c r="U15" s="18">
        <f>S15/T15</f>
        <v>0.47290640394088668</v>
      </c>
    </row>
    <row r="16" spans="1:21" ht="16.5" thickBot="1" x14ac:dyDescent="0.3">
      <c r="A16" s="80" t="s">
        <v>39</v>
      </c>
      <c r="B16" s="81" t="s">
        <v>558</v>
      </c>
      <c r="C16" s="19" t="s">
        <v>26</v>
      </c>
      <c r="D16" s="20" t="s">
        <v>6</v>
      </c>
      <c r="E16" s="9" t="s">
        <v>583</v>
      </c>
      <c r="F16" s="9"/>
      <c r="G16" s="9" t="s">
        <v>1160</v>
      </c>
      <c r="H16" s="9"/>
      <c r="I16" s="9" t="s">
        <v>1160</v>
      </c>
      <c r="J16" s="11" t="s">
        <v>1161</v>
      </c>
      <c r="K16" s="22"/>
      <c r="L16" s="1" t="str">
        <f t="shared" si="0"/>
        <v>OYES</v>
      </c>
      <c r="M16" s="1" t="str">
        <f t="shared" si="4"/>
        <v>O</v>
      </c>
      <c r="N16" s="1" t="str">
        <f t="shared" si="5"/>
        <v>Ox</v>
      </c>
      <c r="O16" s="1" t="str">
        <f t="shared" si="6"/>
        <v>O</v>
      </c>
      <c r="P16" s="1" t="str">
        <f t="shared" si="7"/>
        <v>Ox</v>
      </c>
      <c r="Q16" s="1" t="str">
        <f t="shared" si="8"/>
        <v>O,;5.1;</v>
      </c>
      <c r="R16" s="68" t="s">
        <v>1157</v>
      </c>
      <c r="S16" s="16">
        <f>COUNTIF($N$7:$N$291,"OX")</f>
        <v>26</v>
      </c>
      <c r="T16" s="16">
        <f>COUNTIF(G7:G291,"x")</f>
        <v>37</v>
      </c>
      <c r="U16" s="18">
        <f t="shared" ref="U16:U18" si="9">S16/T16</f>
        <v>0.70270270270270274</v>
      </c>
    </row>
    <row r="17" spans="1:21" ht="16.5" thickBot="1" x14ac:dyDescent="0.3">
      <c r="A17" s="32" t="s">
        <v>40</v>
      </c>
      <c r="B17" s="79" t="s">
        <v>355</v>
      </c>
      <c r="C17" s="19" t="s">
        <v>26</v>
      </c>
      <c r="D17" s="20" t="s">
        <v>6</v>
      </c>
      <c r="E17" s="9" t="s">
        <v>583</v>
      </c>
      <c r="F17" s="9" t="s">
        <v>1160</v>
      </c>
      <c r="G17" s="9"/>
      <c r="H17" s="9" t="s">
        <v>1160</v>
      </c>
      <c r="I17" s="9"/>
      <c r="J17" s="11" t="s">
        <v>1161</v>
      </c>
      <c r="K17" s="22"/>
      <c r="L17" s="1" t="str">
        <f t="shared" si="0"/>
        <v>OYES</v>
      </c>
      <c r="M17" s="1" t="str">
        <f t="shared" si="4"/>
        <v>Ox</v>
      </c>
      <c r="N17" s="1" t="str">
        <f t="shared" si="5"/>
        <v>O</v>
      </c>
      <c r="O17" s="1" t="str">
        <f t="shared" si="6"/>
        <v>Ox</v>
      </c>
      <c r="P17" s="1" t="str">
        <f t="shared" si="7"/>
        <v>O</v>
      </c>
      <c r="Q17" s="1" t="str">
        <f t="shared" si="8"/>
        <v>O,;5.1;</v>
      </c>
      <c r="R17" s="68" t="s">
        <v>1158</v>
      </c>
      <c r="S17" s="16">
        <f>COUNTIF($O$7:$O$291,"OX")</f>
        <v>95</v>
      </c>
      <c r="T17" s="16">
        <f>COUNTIF(H7:H291,"x")</f>
        <v>200</v>
      </c>
      <c r="U17" s="18">
        <f t="shared" si="9"/>
        <v>0.47499999999999998</v>
      </c>
    </row>
    <row r="18" spans="1:21" ht="16.5" thickBot="1" x14ac:dyDescent="0.3">
      <c r="A18" s="32" t="s">
        <v>41</v>
      </c>
      <c r="B18" s="79" t="s">
        <v>356</v>
      </c>
      <c r="C18" s="19" t="s">
        <v>26</v>
      </c>
      <c r="D18" s="20" t="s">
        <v>6</v>
      </c>
      <c r="E18" s="9" t="s">
        <v>583</v>
      </c>
      <c r="F18" s="9" t="s">
        <v>1160</v>
      </c>
      <c r="G18" s="9"/>
      <c r="H18" s="9" t="s">
        <v>1160</v>
      </c>
      <c r="I18" s="9"/>
      <c r="J18" s="11" t="s">
        <v>1161</v>
      </c>
      <c r="K18" s="22"/>
      <c r="L18" s="1" t="str">
        <f t="shared" si="0"/>
        <v>OYES</v>
      </c>
      <c r="M18" s="1" t="str">
        <f t="shared" si="4"/>
        <v>Ox</v>
      </c>
      <c r="N18" s="1" t="str">
        <f t="shared" si="5"/>
        <v>O</v>
      </c>
      <c r="O18" s="1" t="str">
        <f t="shared" si="6"/>
        <v>Ox</v>
      </c>
      <c r="P18" s="1" t="str">
        <f t="shared" si="7"/>
        <v>O</v>
      </c>
      <c r="Q18" s="1" t="str">
        <f t="shared" si="8"/>
        <v>O,;5.1;</v>
      </c>
      <c r="R18" s="67" t="s">
        <v>1159</v>
      </c>
      <c r="S18" s="16">
        <f>COUNTIF($P$7:$P$291,"OX")</f>
        <v>26</v>
      </c>
      <c r="T18" s="16">
        <f>COUNTIF(I7:I291,"x")</f>
        <v>40</v>
      </c>
      <c r="U18" s="18">
        <f t="shared" si="9"/>
        <v>0.65</v>
      </c>
    </row>
    <row r="19" spans="1:21" ht="16.5" thickBot="1" x14ac:dyDescent="0.3">
      <c r="A19" s="32" t="s">
        <v>42</v>
      </c>
      <c r="B19" s="79" t="s">
        <v>357</v>
      </c>
      <c r="C19" s="19" t="s">
        <v>26</v>
      </c>
      <c r="D19" s="20" t="s">
        <v>6</v>
      </c>
      <c r="E19" s="9" t="s">
        <v>583</v>
      </c>
      <c r="F19" s="9" t="s">
        <v>1160</v>
      </c>
      <c r="G19" s="9"/>
      <c r="H19" s="9" t="s">
        <v>1160</v>
      </c>
      <c r="I19" s="9"/>
      <c r="J19" s="11" t="s">
        <v>1161</v>
      </c>
      <c r="K19" s="22"/>
      <c r="L19" s="1" t="str">
        <f t="shared" si="0"/>
        <v>OYES</v>
      </c>
      <c r="M19" s="1" t="str">
        <f t="shared" si="4"/>
        <v>Ox</v>
      </c>
      <c r="N19" s="1" t="str">
        <f t="shared" si="5"/>
        <v>O</v>
      </c>
      <c r="O19" s="1" t="str">
        <f t="shared" si="6"/>
        <v>Ox</v>
      </c>
      <c r="P19" s="1" t="str">
        <f t="shared" si="7"/>
        <v>O</v>
      </c>
      <c r="Q19" s="1" t="str">
        <f t="shared" si="8"/>
        <v>O,;5.1;</v>
      </c>
      <c r="U19" s="35"/>
    </row>
    <row r="20" spans="1:21" ht="16.5" thickBot="1" x14ac:dyDescent="0.3">
      <c r="A20" s="32" t="s">
        <v>43</v>
      </c>
      <c r="B20" s="79" t="s">
        <v>358</v>
      </c>
      <c r="C20" s="19" t="s">
        <v>26</v>
      </c>
      <c r="D20" s="20" t="s">
        <v>6</v>
      </c>
      <c r="E20" s="9" t="s">
        <v>583</v>
      </c>
      <c r="F20" s="9" t="s">
        <v>1160</v>
      </c>
      <c r="G20" s="9"/>
      <c r="H20" s="9" t="s">
        <v>1160</v>
      </c>
      <c r="I20" s="9"/>
      <c r="J20" s="11" t="s">
        <v>1162</v>
      </c>
      <c r="K20" s="22"/>
      <c r="L20" s="1" t="str">
        <f t="shared" si="0"/>
        <v>OYES</v>
      </c>
      <c r="M20" s="1" t="str">
        <f t="shared" si="4"/>
        <v>Ox</v>
      </c>
      <c r="N20" s="1" t="str">
        <f t="shared" si="5"/>
        <v>O</v>
      </c>
      <c r="O20" s="1" t="str">
        <f t="shared" si="6"/>
        <v>Ox</v>
      </c>
      <c r="P20" s="1" t="str">
        <f t="shared" si="7"/>
        <v>O</v>
      </c>
      <c r="Q20" s="1" t="str">
        <f t="shared" si="8"/>
        <v>O,;2.6;</v>
      </c>
      <c r="U20" s="35"/>
    </row>
    <row r="21" spans="1:21" ht="16.5" thickBot="1" x14ac:dyDescent="0.3">
      <c r="A21" s="32" t="s">
        <v>44</v>
      </c>
      <c r="B21" s="79" t="s">
        <v>359</v>
      </c>
      <c r="C21" s="19" t="s">
        <v>26</v>
      </c>
      <c r="D21" s="20" t="s">
        <v>6</v>
      </c>
      <c r="E21" s="9" t="s">
        <v>583</v>
      </c>
      <c r="F21" s="9"/>
      <c r="G21" s="9" t="s">
        <v>1160</v>
      </c>
      <c r="H21" s="9"/>
      <c r="I21" s="9" t="s">
        <v>1160</v>
      </c>
      <c r="J21" s="11" t="s">
        <v>1161</v>
      </c>
      <c r="K21" s="22"/>
      <c r="L21" s="1" t="str">
        <f t="shared" si="0"/>
        <v>OYES</v>
      </c>
      <c r="M21" s="1" t="str">
        <f t="shared" si="4"/>
        <v>O</v>
      </c>
      <c r="N21" s="1" t="str">
        <f t="shared" si="5"/>
        <v>Ox</v>
      </c>
      <c r="O21" s="1" t="str">
        <f t="shared" si="6"/>
        <v>O</v>
      </c>
      <c r="P21" s="1" t="str">
        <f t="shared" si="7"/>
        <v>Ox</v>
      </c>
      <c r="Q21" s="1" t="str">
        <f t="shared" si="8"/>
        <v>O,;5.1;</v>
      </c>
      <c r="U21" s="35"/>
    </row>
    <row r="22" spans="1:21" ht="16.5" thickBot="1" x14ac:dyDescent="0.3">
      <c r="A22" s="32" t="s">
        <v>45</v>
      </c>
      <c r="B22" s="79" t="s">
        <v>360</v>
      </c>
      <c r="C22" s="19" t="s">
        <v>26</v>
      </c>
      <c r="D22" s="20" t="s">
        <v>6</v>
      </c>
      <c r="E22" s="9" t="s">
        <v>583</v>
      </c>
      <c r="F22" s="9"/>
      <c r="G22" s="9" t="s">
        <v>1160</v>
      </c>
      <c r="H22" s="9"/>
      <c r="I22" s="9" t="s">
        <v>1160</v>
      </c>
      <c r="J22" s="11" t="s">
        <v>1161</v>
      </c>
      <c r="K22" s="22"/>
      <c r="L22" s="1" t="str">
        <f t="shared" si="0"/>
        <v>OYES</v>
      </c>
      <c r="M22" s="1" t="str">
        <f t="shared" si="4"/>
        <v>O</v>
      </c>
      <c r="N22" s="1" t="str">
        <f t="shared" si="5"/>
        <v>Ox</v>
      </c>
      <c r="O22" s="1" t="str">
        <f t="shared" si="6"/>
        <v>O</v>
      </c>
      <c r="P22" s="1" t="str">
        <f t="shared" si="7"/>
        <v>Ox</v>
      </c>
      <c r="Q22" s="1" t="str">
        <f t="shared" si="8"/>
        <v>O,;5.1;</v>
      </c>
    </row>
    <row r="23" spans="1:21" ht="16.5" thickBot="1" x14ac:dyDescent="0.3">
      <c r="A23" s="32" t="s">
        <v>46</v>
      </c>
      <c r="B23" s="79" t="s">
        <v>361</v>
      </c>
      <c r="C23" s="19" t="s">
        <v>26</v>
      </c>
      <c r="D23" s="20" t="s">
        <v>6</v>
      </c>
      <c r="E23" s="9" t="s">
        <v>583</v>
      </c>
      <c r="F23" s="9" t="s">
        <v>1160</v>
      </c>
      <c r="G23" s="9"/>
      <c r="H23" s="9" t="s">
        <v>1160</v>
      </c>
      <c r="I23" s="9"/>
      <c r="J23" s="11" t="s">
        <v>1161</v>
      </c>
      <c r="K23" s="22"/>
      <c r="L23" s="1" t="str">
        <f t="shared" si="0"/>
        <v>OYES</v>
      </c>
      <c r="M23" s="1" t="str">
        <f t="shared" si="4"/>
        <v>Ox</v>
      </c>
      <c r="N23" s="1" t="str">
        <f t="shared" si="5"/>
        <v>O</v>
      </c>
      <c r="O23" s="1" t="str">
        <f t="shared" si="6"/>
        <v>Ox</v>
      </c>
      <c r="P23" s="1" t="str">
        <f t="shared" si="7"/>
        <v>O</v>
      </c>
      <c r="Q23" s="1" t="str">
        <f t="shared" si="8"/>
        <v>O,;5.1;</v>
      </c>
    </row>
    <row r="24" spans="1:21" ht="16.5" thickBot="1" x14ac:dyDescent="0.3">
      <c r="A24" s="32" t="s">
        <v>47</v>
      </c>
      <c r="B24" s="79" t="s">
        <v>362</v>
      </c>
      <c r="C24" s="19" t="s">
        <v>26</v>
      </c>
      <c r="D24" s="20" t="s">
        <v>6</v>
      </c>
      <c r="E24" s="9" t="s">
        <v>583</v>
      </c>
      <c r="F24" s="9" t="s">
        <v>1160</v>
      </c>
      <c r="G24" s="9"/>
      <c r="H24" s="9" t="s">
        <v>1160</v>
      </c>
      <c r="I24" s="9"/>
      <c r="J24" s="11" t="s">
        <v>1161</v>
      </c>
      <c r="K24" s="22"/>
      <c r="L24" s="1" t="str">
        <f t="shared" si="0"/>
        <v>OYES</v>
      </c>
      <c r="M24" s="1" t="str">
        <f t="shared" si="4"/>
        <v>Ox</v>
      </c>
      <c r="N24" s="1" t="str">
        <f t="shared" si="5"/>
        <v>O</v>
      </c>
      <c r="O24" s="1" t="str">
        <f t="shared" si="6"/>
        <v>Ox</v>
      </c>
      <c r="P24" s="1" t="str">
        <f t="shared" si="7"/>
        <v>O</v>
      </c>
      <c r="Q24" s="1" t="str">
        <f t="shared" si="8"/>
        <v>O,;5.1;</v>
      </c>
    </row>
    <row r="25" spans="1:21" ht="16.5" thickBot="1" x14ac:dyDescent="0.3">
      <c r="A25" s="32" t="s">
        <v>48</v>
      </c>
      <c r="B25" s="79" t="s">
        <v>363</v>
      </c>
      <c r="C25" s="19" t="s">
        <v>26</v>
      </c>
      <c r="D25" s="20" t="s">
        <v>6</v>
      </c>
      <c r="E25" s="9" t="s">
        <v>583</v>
      </c>
      <c r="F25" s="9" t="s">
        <v>1160</v>
      </c>
      <c r="G25" s="9"/>
      <c r="H25" s="9" t="s">
        <v>1160</v>
      </c>
      <c r="I25" s="9"/>
      <c r="J25" s="11" t="s">
        <v>1162</v>
      </c>
      <c r="K25" s="22"/>
      <c r="L25" s="1" t="str">
        <f t="shared" si="0"/>
        <v>OYES</v>
      </c>
      <c r="M25" s="1" t="str">
        <f t="shared" si="4"/>
        <v>Ox</v>
      </c>
      <c r="N25" s="1" t="str">
        <f t="shared" si="5"/>
        <v>O</v>
      </c>
      <c r="O25" s="1" t="str">
        <f t="shared" si="6"/>
        <v>Ox</v>
      </c>
      <c r="P25" s="1" t="str">
        <f t="shared" si="7"/>
        <v>O</v>
      </c>
      <c r="Q25" s="1" t="str">
        <f t="shared" si="8"/>
        <v>O,;2.6;</v>
      </c>
    </row>
    <row r="26" spans="1:21" ht="16.5" thickBot="1" x14ac:dyDescent="0.3">
      <c r="A26" s="32" t="s">
        <v>49</v>
      </c>
      <c r="B26" s="79" t="s">
        <v>364</v>
      </c>
      <c r="C26" s="19" t="s">
        <v>26</v>
      </c>
      <c r="D26" s="20" t="s">
        <v>6</v>
      </c>
      <c r="E26" s="9" t="s">
        <v>583</v>
      </c>
      <c r="F26" s="9"/>
      <c r="G26" s="9" t="s">
        <v>1160</v>
      </c>
      <c r="H26" s="9"/>
      <c r="I26" s="9" t="s">
        <v>1160</v>
      </c>
      <c r="J26" s="11" t="s">
        <v>1163</v>
      </c>
      <c r="K26" s="22"/>
      <c r="L26" s="1" t="str">
        <f t="shared" si="0"/>
        <v>OYES</v>
      </c>
      <c r="M26" s="1" t="str">
        <f t="shared" si="4"/>
        <v>O</v>
      </c>
      <c r="N26" s="1" t="str">
        <f t="shared" si="5"/>
        <v>Ox</v>
      </c>
      <c r="O26" s="1" t="str">
        <f t="shared" si="6"/>
        <v>O</v>
      </c>
      <c r="P26" s="1" t="str">
        <f t="shared" si="7"/>
        <v>Ox</v>
      </c>
      <c r="Q26" s="1" t="str">
        <f t="shared" si="8"/>
        <v>O,;6.4;</v>
      </c>
    </row>
    <row r="27" spans="1:21" ht="16.5" thickBot="1" x14ac:dyDescent="0.3">
      <c r="A27" s="32" t="s">
        <v>50</v>
      </c>
      <c r="B27" s="79" t="s">
        <v>365</v>
      </c>
      <c r="C27" s="19" t="s">
        <v>26</v>
      </c>
      <c r="D27" s="20" t="s">
        <v>6</v>
      </c>
      <c r="E27" s="9" t="s">
        <v>583</v>
      </c>
      <c r="F27" s="9"/>
      <c r="G27" s="9" t="s">
        <v>1160</v>
      </c>
      <c r="H27" s="9"/>
      <c r="I27" s="9" t="s">
        <v>1160</v>
      </c>
      <c r="J27" s="11" t="s">
        <v>1163</v>
      </c>
      <c r="K27" s="22"/>
      <c r="L27" s="1" t="str">
        <f t="shared" si="0"/>
        <v>OYES</v>
      </c>
      <c r="M27" s="1" t="str">
        <f t="shared" si="4"/>
        <v>O</v>
      </c>
      <c r="N27" s="1" t="str">
        <f t="shared" si="5"/>
        <v>Ox</v>
      </c>
      <c r="O27" s="1" t="str">
        <f t="shared" si="6"/>
        <v>O</v>
      </c>
      <c r="P27" s="1" t="str">
        <f t="shared" si="7"/>
        <v>Ox</v>
      </c>
      <c r="Q27" s="1" t="str">
        <f t="shared" si="8"/>
        <v>O,;6.4;</v>
      </c>
    </row>
    <row r="28" spans="1:21" ht="16.5" thickBot="1" x14ac:dyDescent="0.3">
      <c r="A28" s="32" t="s">
        <v>51</v>
      </c>
      <c r="B28" s="79" t="s">
        <v>366</v>
      </c>
      <c r="C28" s="19" t="s">
        <v>26</v>
      </c>
      <c r="D28" s="20" t="s">
        <v>6</v>
      </c>
      <c r="E28" s="9" t="s">
        <v>583</v>
      </c>
      <c r="F28" s="9"/>
      <c r="G28" s="9" t="s">
        <v>1160</v>
      </c>
      <c r="H28" s="9"/>
      <c r="I28" s="9" t="s">
        <v>1160</v>
      </c>
      <c r="J28" s="11" t="s">
        <v>1161</v>
      </c>
      <c r="K28" s="22"/>
      <c r="L28" s="1" t="str">
        <f t="shared" si="0"/>
        <v>OYES</v>
      </c>
      <c r="M28" s="1" t="str">
        <f t="shared" si="4"/>
        <v>O</v>
      </c>
      <c r="N28" s="1" t="str">
        <f t="shared" si="5"/>
        <v>Ox</v>
      </c>
      <c r="O28" s="1" t="str">
        <f t="shared" si="6"/>
        <v>O</v>
      </c>
      <c r="P28" s="1" t="str">
        <f t="shared" si="7"/>
        <v>Ox</v>
      </c>
      <c r="Q28" s="1" t="str">
        <f t="shared" si="8"/>
        <v>O,;5.1;</v>
      </c>
    </row>
    <row r="29" spans="1:21" ht="16.5" thickBot="1" x14ac:dyDescent="0.3">
      <c r="A29" s="32" t="s">
        <v>52</v>
      </c>
      <c r="B29" s="79" t="s">
        <v>367</v>
      </c>
      <c r="C29" s="19" t="s">
        <v>26</v>
      </c>
      <c r="D29" s="20" t="s">
        <v>6</v>
      </c>
      <c r="E29" s="9" t="s">
        <v>583</v>
      </c>
      <c r="F29" s="9" t="s">
        <v>1160</v>
      </c>
      <c r="G29" s="9"/>
      <c r="H29" s="9" t="s">
        <v>1160</v>
      </c>
      <c r="I29" s="9"/>
      <c r="J29" s="11" t="s">
        <v>1161</v>
      </c>
      <c r="K29" s="22"/>
      <c r="L29" s="1" t="str">
        <f t="shared" si="0"/>
        <v>OYES</v>
      </c>
      <c r="M29" s="1" t="str">
        <f t="shared" si="4"/>
        <v>Ox</v>
      </c>
      <c r="N29" s="1" t="str">
        <f t="shared" si="5"/>
        <v>O</v>
      </c>
      <c r="O29" s="1" t="str">
        <f t="shared" si="6"/>
        <v>Ox</v>
      </c>
      <c r="P29" s="1" t="str">
        <f t="shared" si="7"/>
        <v>O</v>
      </c>
      <c r="Q29" s="1" t="str">
        <f t="shared" si="8"/>
        <v>O,;5.1;</v>
      </c>
    </row>
    <row r="30" spans="1:21" ht="16.5" thickBot="1" x14ac:dyDescent="0.3">
      <c r="A30" s="32" t="s">
        <v>53</v>
      </c>
      <c r="B30" s="79" t="s">
        <v>368</v>
      </c>
      <c r="C30" s="19" t="s">
        <v>26</v>
      </c>
      <c r="D30" s="20" t="s">
        <v>6</v>
      </c>
      <c r="E30" s="9" t="s">
        <v>583</v>
      </c>
      <c r="F30" s="9" t="s">
        <v>1160</v>
      </c>
      <c r="G30" s="9"/>
      <c r="H30" s="9" t="s">
        <v>1160</v>
      </c>
      <c r="I30" s="9"/>
      <c r="J30" s="11" t="s">
        <v>1161</v>
      </c>
      <c r="K30" s="22"/>
      <c r="L30" s="1" t="str">
        <f t="shared" si="0"/>
        <v>OYES</v>
      </c>
      <c r="M30" s="1" t="str">
        <f t="shared" si="4"/>
        <v>Ox</v>
      </c>
      <c r="N30" s="1" t="str">
        <f t="shared" si="5"/>
        <v>O</v>
      </c>
      <c r="O30" s="1" t="str">
        <f t="shared" si="6"/>
        <v>Ox</v>
      </c>
      <c r="P30" s="1" t="str">
        <f t="shared" si="7"/>
        <v>O</v>
      </c>
      <c r="Q30" s="1" t="str">
        <f t="shared" si="8"/>
        <v>O,;5.1;</v>
      </c>
    </row>
    <row r="31" spans="1:21" ht="16.5" thickBot="1" x14ac:dyDescent="0.3">
      <c r="A31" s="32" t="s">
        <v>54</v>
      </c>
      <c r="B31" s="79" t="s">
        <v>369</v>
      </c>
      <c r="C31" s="19" t="s">
        <v>26</v>
      </c>
      <c r="D31" s="20" t="s">
        <v>6</v>
      </c>
      <c r="E31" s="9" t="s">
        <v>583</v>
      </c>
      <c r="F31" s="9" t="s">
        <v>1160</v>
      </c>
      <c r="G31" s="9"/>
      <c r="H31" s="9" t="s">
        <v>1160</v>
      </c>
      <c r="I31" s="9"/>
      <c r="J31" s="11" t="s">
        <v>1161</v>
      </c>
      <c r="K31" s="22"/>
      <c r="L31" s="1" t="str">
        <f t="shared" si="0"/>
        <v>OYES</v>
      </c>
      <c r="M31" s="1" t="str">
        <f t="shared" si="4"/>
        <v>Ox</v>
      </c>
      <c r="N31" s="1" t="str">
        <f t="shared" si="5"/>
        <v>O</v>
      </c>
      <c r="O31" s="1" t="str">
        <f t="shared" si="6"/>
        <v>Ox</v>
      </c>
      <c r="P31" s="1" t="str">
        <f t="shared" si="7"/>
        <v>O</v>
      </c>
      <c r="Q31" s="1" t="str">
        <f t="shared" si="8"/>
        <v>O,;5.1;</v>
      </c>
    </row>
    <row r="32" spans="1:21" ht="16.5" thickBot="1" x14ac:dyDescent="0.3">
      <c r="A32" s="32" t="s">
        <v>55</v>
      </c>
      <c r="B32" s="79" t="s">
        <v>370</v>
      </c>
      <c r="C32" s="19" t="s">
        <v>26</v>
      </c>
      <c r="D32" s="20" t="s">
        <v>6</v>
      </c>
      <c r="E32" s="9" t="s">
        <v>583</v>
      </c>
      <c r="F32" s="9" t="s">
        <v>1160</v>
      </c>
      <c r="G32" s="9"/>
      <c r="H32" s="9" t="s">
        <v>1160</v>
      </c>
      <c r="I32" s="9"/>
      <c r="J32" s="11" t="s">
        <v>1162</v>
      </c>
      <c r="K32" s="22"/>
      <c r="L32" s="1" t="str">
        <f t="shared" si="0"/>
        <v>OYES</v>
      </c>
      <c r="M32" s="1" t="str">
        <f t="shared" si="4"/>
        <v>Ox</v>
      </c>
      <c r="N32" s="1" t="str">
        <f t="shared" si="5"/>
        <v>O</v>
      </c>
      <c r="O32" s="1" t="str">
        <f t="shared" si="6"/>
        <v>Ox</v>
      </c>
      <c r="P32" s="1" t="str">
        <f t="shared" si="7"/>
        <v>O</v>
      </c>
      <c r="Q32" s="1" t="str">
        <f t="shared" si="8"/>
        <v>O,;2.6;</v>
      </c>
    </row>
    <row r="33" spans="1:17" ht="16.5" thickBot="1" x14ac:dyDescent="0.3">
      <c r="A33" s="32" t="s">
        <v>56</v>
      </c>
      <c r="B33" s="79" t="s">
        <v>559</v>
      </c>
      <c r="C33" s="19" t="s">
        <v>26</v>
      </c>
      <c r="D33" s="20" t="s">
        <v>6</v>
      </c>
      <c r="E33" s="9" t="s">
        <v>583</v>
      </c>
      <c r="F33" s="9" t="s">
        <v>1160</v>
      </c>
      <c r="G33" s="9"/>
      <c r="H33" s="9" t="s">
        <v>1160</v>
      </c>
      <c r="I33" s="9"/>
      <c r="J33" s="11" t="s">
        <v>1161</v>
      </c>
      <c r="K33" s="22"/>
      <c r="L33" s="1" t="str">
        <f t="shared" si="0"/>
        <v>OYES</v>
      </c>
      <c r="M33" s="1" t="str">
        <f t="shared" si="4"/>
        <v>Ox</v>
      </c>
      <c r="N33" s="1" t="str">
        <f t="shared" si="5"/>
        <v>O</v>
      </c>
      <c r="O33" s="1" t="str">
        <f t="shared" si="6"/>
        <v>Ox</v>
      </c>
      <c r="P33" s="1" t="str">
        <f t="shared" si="7"/>
        <v>O</v>
      </c>
      <c r="Q33" s="1" t="str">
        <f t="shared" si="8"/>
        <v>O,;5.1;</v>
      </c>
    </row>
    <row r="34" spans="1:17" ht="16.5" thickBot="1" x14ac:dyDescent="0.3">
      <c r="A34" s="32" t="s">
        <v>57</v>
      </c>
      <c r="B34" s="79" t="s">
        <v>560</v>
      </c>
      <c r="C34" s="19" t="s">
        <v>26</v>
      </c>
      <c r="D34" s="20" t="s">
        <v>6</v>
      </c>
      <c r="E34" s="9" t="s">
        <v>583</v>
      </c>
      <c r="F34" s="9" t="s">
        <v>1160</v>
      </c>
      <c r="G34" s="9"/>
      <c r="H34" s="9" t="s">
        <v>1160</v>
      </c>
      <c r="I34" s="9"/>
      <c r="J34" s="11" t="s">
        <v>1161</v>
      </c>
      <c r="K34" s="22"/>
      <c r="L34" s="1" t="str">
        <f t="shared" si="0"/>
        <v>OYES</v>
      </c>
      <c r="M34" s="1" t="str">
        <f t="shared" si="4"/>
        <v>Ox</v>
      </c>
      <c r="N34" s="1" t="str">
        <f t="shared" si="5"/>
        <v>O</v>
      </c>
      <c r="O34" s="1" t="str">
        <f t="shared" si="6"/>
        <v>Ox</v>
      </c>
      <c r="P34" s="1" t="str">
        <f t="shared" si="7"/>
        <v>O</v>
      </c>
      <c r="Q34" s="1" t="str">
        <f t="shared" si="8"/>
        <v>O,;5.1;</v>
      </c>
    </row>
    <row r="35" spans="1:17" ht="16.5" thickBot="1" x14ac:dyDescent="0.3">
      <c r="A35" s="32" t="s">
        <v>58</v>
      </c>
      <c r="B35" s="79" t="s">
        <v>561</v>
      </c>
      <c r="C35" s="19" t="s">
        <v>26</v>
      </c>
      <c r="D35" s="20" t="s">
        <v>6</v>
      </c>
      <c r="E35" s="9" t="s">
        <v>583</v>
      </c>
      <c r="F35" s="9" t="s">
        <v>1160</v>
      </c>
      <c r="G35" s="9"/>
      <c r="H35" s="9" t="s">
        <v>1160</v>
      </c>
      <c r="I35" s="9"/>
      <c r="J35" s="11" t="s">
        <v>1162</v>
      </c>
      <c r="K35" s="22"/>
      <c r="L35" s="1" t="str">
        <f t="shared" si="0"/>
        <v>OYES</v>
      </c>
      <c r="M35" s="1" t="str">
        <f t="shared" si="4"/>
        <v>Ox</v>
      </c>
      <c r="N35" s="1" t="str">
        <f t="shared" si="5"/>
        <v>O</v>
      </c>
      <c r="O35" s="1" t="str">
        <f t="shared" si="6"/>
        <v>Ox</v>
      </c>
      <c r="P35" s="1" t="str">
        <f t="shared" si="7"/>
        <v>O</v>
      </c>
      <c r="Q35" s="1" t="str">
        <f t="shared" si="8"/>
        <v>O,;2.6;</v>
      </c>
    </row>
    <row r="36" spans="1:17" ht="16.5" thickBot="1" x14ac:dyDescent="0.3">
      <c r="A36" s="32" t="s">
        <v>59</v>
      </c>
      <c r="B36" s="79" t="s">
        <v>371</v>
      </c>
      <c r="C36" s="19" t="s">
        <v>26</v>
      </c>
      <c r="D36" s="20" t="s">
        <v>6</v>
      </c>
      <c r="E36" s="9" t="s">
        <v>583</v>
      </c>
      <c r="F36" s="9" t="s">
        <v>1160</v>
      </c>
      <c r="G36" s="9"/>
      <c r="H36" s="9" t="s">
        <v>1160</v>
      </c>
      <c r="I36" s="9"/>
      <c r="J36" s="11" t="s">
        <v>1161</v>
      </c>
      <c r="K36" s="22"/>
      <c r="L36" s="1" t="str">
        <f t="shared" si="0"/>
        <v>OYES</v>
      </c>
      <c r="M36" s="1" t="str">
        <f t="shared" si="4"/>
        <v>Ox</v>
      </c>
      <c r="N36" s="1" t="str">
        <f t="shared" si="5"/>
        <v>O</v>
      </c>
      <c r="O36" s="1" t="str">
        <f t="shared" si="6"/>
        <v>Ox</v>
      </c>
      <c r="P36" s="1" t="str">
        <f t="shared" si="7"/>
        <v>O</v>
      </c>
      <c r="Q36" s="1" t="str">
        <f t="shared" si="8"/>
        <v>O,;5.1;</v>
      </c>
    </row>
    <row r="37" spans="1:17" ht="16.5" thickBot="1" x14ac:dyDescent="0.3">
      <c r="A37" s="32" t="s">
        <v>60</v>
      </c>
      <c r="B37" s="79" t="s">
        <v>372</v>
      </c>
      <c r="C37" s="3"/>
      <c r="D37" s="20" t="s">
        <v>6</v>
      </c>
      <c r="E37" s="9" t="s">
        <v>584</v>
      </c>
      <c r="F37" s="9" t="s">
        <v>1160</v>
      </c>
      <c r="G37" s="9"/>
      <c r="H37" s="9"/>
      <c r="I37" s="9" t="s">
        <v>1160</v>
      </c>
      <c r="J37" s="11" t="s">
        <v>1164</v>
      </c>
      <c r="K37" s="22"/>
      <c r="L37" s="1" t="str">
        <f t="shared" si="0"/>
        <v>NO</v>
      </c>
      <c r="M37" s="1" t="str">
        <f t="shared" si="4"/>
        <v>x</v>
      </c>
      <c r="N37" s="1" t="str">
        <f t="shared" si="5"/>
        <v/>
      </c>
      <c r="O37" s="1" t="str">
        <f t="shared" si="6"/>
        <v/>
      </c>
      <c r="P37" s="1" t="str">
        <f t="shared" si="7"/>
        <v>x</v>
      </c>
      <c r="Q37" s="1" t="str">
        <f t="shared" si="8"/>
        <v>,;8.4;8.5;</v>
      </c>
    </row>
    <row r="38" spans="1:17" ht="16.5" thickBot="1" x14ac:dyDescent="0.3">
      <c r="A38" s="32" t="s">
        <v>61</v>
      </c>
      <c r="B38" s="79" t="s">
        <v>373</v>
      </c>
      <c r="C38" s="3"/>
      <c r="D38" s="20" t="s">
        <v>6</v>
      </c>
      <c r="E38" s="9" t="s">
        <v>584</v>
      </c>
      <c r="F38" s="9" t="s">
        <v>1160</v>
      </c>
      <c r="G38" s="9"/>
      <c r="H38" s="9"/>
      <c r="I38" s="9" t="s">
        <v>1160</v>
      </c>
      <c r="J38" s="11" t="s">
        <v>1164</v>
      </c>
      <c r="K38" s="22"/>
      <c r="L38" s="1" t="str">
        <f t="shared" si="0"/>
        <v>NO</v>
      </c>
      <c r="M38" s="1" t="str">
        <f t="shared" si="4"/>
        <v>x</v>
      </c>
      <c r="N38" s="1" t="str">
        <f t="shared" si="5"/>
        <v/>
      </c>
      <c r="O38" s="1" t="str">
        <f t="shared" si="6"/>
        <v/>
      </c>
      <c r="P38" s="1" t="str">
        <f t="shared" si="7"/>
        <v>x</v>
      </c>
      <c r="Q38" s="1" t="str">
        <f t="shared" si="8"/>
        <v>,;8.4;8.5;</v>
      </c>
    </row>
    <row r="39" spans="1:17" ht="16.5" thickBot="1" x14ac:dyDescent="0.3">
      <c r="A39" s="31" t="s">
        <v>62</v>
      </c>
      <c r="B39" s="26" t="s">
        <v>63</v>
      </c>
      <c r="C39" s="27"/>
      <c r="D39" s="28"/>
      <c r="E39" s="9"/>
      <c r="F39" s="9"/>
      <c r="G39" s="9"/>
      <c r="H39" s="9"/>
      <c r="I39" s="9"/>
      <c r="J39" s="11"/>
      <c r="K39" s="22"/>
      <c r="L39" s="1" t="str">
        <f t="shared" si="0"/>
        <v/>
      </c>
      <c r="M39" s="1" t="str">
        <f t="shared" si="4"/>
        <v/>
      </c>
      <c r="N39" s="1" t="str">
        <f t="shared" si="5"/>
        <v/>
      </c>
      <c r="O39" s="1" t="str">
        <f t="shared" si="6"/>
        <v/>
      </c>
      <c r="P39" s="1" t="str">
        <f t="shared" si="7"/>
        <v/>
      </c>
      <c r="Q39" s="1" t="str">
        <f t="shared" si="8"/>
        <v>,</v>
      </c>
    </row>
    <row r="40" spans="1:17" ht="16.5" thickBot="1" x14ac:dyDescent="0.3">
      <c r="A40" s="32" t="s">
        <v>64</v>
      </c>
      <c r="B40" s="79" t="s">
        <v>562</v>
      </c>
      <c r="C40" s="19" t="s">
        <v>26</v>
      </c>
      <c r="D40" s="20" t="s">
        <v>6</v>
      </c>
      <c r="E40" s="9" t="s">
        <v>583</v>
      </c>
      <c r="F40" s="9" t="s">
        <v>1160</v>
      </c>
      <c r="G40" s="9"/>
      <c r="H40" s="9" t="s">
        <v>1160</v>
      </c>
      <c r="I40" s="9"/>
      <c r="J40" s="11" t="s">
        <v>1165</v>
      </c>
      <c r="K40" s="22"/>
      <c r="L40" s="1" t="e">
        <f>_xlfn.CONCAT(#REF!,E40)</f>
        <v>#REF!</v>
      </c>
      <c r="M40" s="1" t="e">
        <f>_xlfn.CONCAT(#REF!,F40)</f>
        <v>#REF!</v>
      </c>
      <c r="N40" s="1" t="e">
        <f>_xlfn.CONCAT(#REF!,G40)</f>
        <v>#REF!</v>
      </c>
      <c r="O40" s="1" t="e">
        <f>_xlfn.CONCAT(#REF!,H40)</f>
        <v>#REF!</v>
      </c>
      <c r="P40" s="1" t="e">
        <f>_xlfn.CONCAT(#REF!,I40)</f>
        <v>#REF!</v>
      </c>
      <c r="Q40" s="1" t="e">
        <f>_xlfn.CONCAT(#REF!,",",J40)</f>
        <v>#REF!</v>
      </c>
    </row>
    <row r="41" spans="1:17" ht="16.5" thickBot="1" x14ac:dyDescent="0.3">
      <c r="A41" s="32" t="s">
        <v>65</v>
      </c>
      <c r="B41" s="79" t="s">
        <v>563</v>
      </c>
      <c r="C41" s="19" t="s">
        <v>26</v>
      </c>
      <c r="D41" s="20" t="s">
        <v>6</v>
      </c>
      <c r="E41" s="9" t="s">
        <v>583</v>
      </c>
      <c r="F41" s="9" t="s">
        <v>1160</v>
      </c>
      <c r="G41" s="9"/>
      <c r="H41" s="9" t="s">
        <v>1160</v>
      </c>
      <c r="I41" s="9"/>
      <c r="J41" s="11" t="s">
        <v>1165</v>
      </c>
      <c r="K41" s="22"/>
      <c r="L41" s="1" t="str">
        <f>_xlfn.CONCAT(C40,E41)</f>
        <v>OYES</v>
      </c>
      <c r="M41" s="1" t="str">
        <f>_xlfn.CONCAT($C40,F41)</f>
        <v>Ox</v>
      </c>
      <c r="N41" s="1" t="str">
        <f>_xlfn.CONCAT($C40,G41)</f>
        <v>O</v>
      </c>
      <c r="O41" s="1" t="str">
        <f>_xlfn.CONCAT($C40,H41)</f>
        <v>Ox</v>
      </c>
      <c r="P41" s="1" t="str">
        <f>_xlfn.CONCAT($C40,I41)</f>
        <v>O</v>
      </c>
      <c r="Q41" s="1" t="str">
        <f>_xlfn.CONCAT($C40,",",J41)</f>
        <v>O,;3.4;3.5;</v>
      </c>
    </row>
    <row r="42" spans="1:17" ht="16.5" thickBot="1" x14ac:dyDescent="0.3">
      <c r="A42" s="31" t="s">
        <v>66</v>
      </c>
      <c r="B42" s="26" t="s">
        <v>67</v>
      </c>
      <c r="C42" s="27"/>
      <c r="D42" s="28"/>
      <c r="E42" s="9"/>
      <c r="F42" s="9"/>
      <c r="G42" s="9"/>
      <c r="H42" s="9"/>
      <c r="I42" s="9"/>
      <c r="J42" s="11"/>
      <c r="K42" s="22"/>
      <c r="L42" s="1" t="str">
        <f t="shared" si="0"/>
        <v/>
      </c>
      <c r="M42" s="1" t="str">
        <f t="shared" si="4"/>
        <v/>
      </c>
      <c r="N42" s="1" t="str">
        <f t="shared" si="5"/>
        <v/>
      </c>
      <c r="O42" s="1" t="str">
        <f t="shared" si="6"/>
        <v/>
      </c>
      <c r="P42" s="1" t="str">
        <f t="shared" si="7"/>
        <v/>
      </c>
      <c r="Q42" s="1" t="str">
        <f t="shared" si="8"/>
        <v>,</v>
      </c>
    </row>
    <row r="43" spans="1:17" ht="16.5" thickBot="1" x14ac:dyDescent="0.3">
      <c r="A43" s="32" t="s">
        <v>68</v>
      </c>
      <c r="B43" s="79" t="s">
        <v>374</v>
      </c>
      <c r="C43" s="19" t="s">
        <v>26</v>
      </c>
      <c r="D43" s="20" t="s">
        <v>6</v>
      </c>
      <c r="E43" s="9" t="s">
        <v>583</v>
      </c>
      <c r="F43" s="9" t="s">
        <v>1160</v>
      </c>
      <c r="G43" s="9"/>
      <c r="H43" s="9" t="s">
        <v>1160</v>
      </c>
      <c r="I43" s="9"/>
      <c r="J43" s="11" t="s">
        <v>1166</v>
      </c>
      <c r="K43" s="22"/>
      <c r="L43" s="1" t="str">
        <f t="shared" si="0"/>
        <v>OYES</v>
      </c>
      <c r="M43" s="1" t="str">
        <f t="shared" si="4"/>
        <v>Ox</v>
      </c>
      <c r="N43" s="1" t="str">
        <f t="shared" si="5"/>
        <v>O</v>
      </c>
      <c r="O43" s="1" t="str">
        <f t="shared" si="6"/>
        <v>Ox</v>
      </c>
      <c r="P43" s="1" t="str">
        <f t="shared" si="7"/>
        <v>O</v>
      </c>
      <c r="Q43" s="1" t="str">
        <f t="shared" si="8"/>
        <v>O,;4.3;</v>
      </c>
    </row>
    <row r="44" spans="1:17" ht="16.5" thickBot="1" x14ac:dyDescent="0.3">
      <c r="A44" s="32" t="s">
        <v>69</v>
      </c>
      <c r="B44" s="79" t="s">
        <v>375</v>
      </c>
      <c r="C44" s="19" t="s">
        <v>26</v>
      </c>
      <c r="D44" s="20" t="s">
        <v>6</v>
      </c>
      <c r="E44" s="9" t="s">
        <v>583</v>
      </c>
      <c r="F44" s="9" t="s">
        <v>1160</v>
      </c>
      <c r="G44" s="9"/>
      <c r="H44" s="9" t="s">
        <v>1160</v>
      </c>
      <c r="I44" s="9"/>
      <c r="J44" s="11" t="s">
        <v>1166</v>
      </c>
      <c r="K44" s="22"/>
      <c r="L44" s="1" t="str">
        <f t="shared" si="0"/>
        <v>OYES</v>
      </c>
      <c r="M44" s="1" t="str">
        <f t="shared" si="4"/>
        <v>Ox</v>
      </c>
      <c r="N44" s="1" t="str">
        <f t="shared" si="5"/>
        <v>O</v>
      </c>
      <c r="O44" s="1" t="str">
        <f t="shared" si="6"/>
        <v>Ox</v>
      </c>
      <c r="P44" s="1" t="str">
        <f t="shared" si="7"/>
        <v>O</v>
      </c>
      <c r="Q44" s="1" t="str">
        <f t="shared" si="8"/>
        <v>O,;4.3;</v>
      </c>
    </row>
    <row r="45" spans="1:17" ht="16.5" thickBot="1" x14ac:dyDescent="0.3">
      <c r="A45" s="32" t="s">
        <v>70</v>
      </c>
      <c r="B45" s="79" t="s">
        <v>376</v>
      </c>
      <c r="C45" s="19" t="s">
        <v>26</v>
      </c>
      <c r="D45" s="20" t="s">
        <v>6</v>
      </c>
      <c r="E45" s="9" t="s">
        <v>583</v>
      </c>
      <c r="F45" s="9" t="s">
        <v>1160</v>
      </c>
      <c r="G45" s="9"/>
      <c r="H45" s="9" t="s">
        <v>1160</v>
      </c>
      <c r="I45" s="9"/>
      <c r="J45" s="11" t="s">
        <v>1167</v>
      </c>
      <c r="K45" s="22"/>
      <c r="L45" s="1" t="str">
        <f t="shared" si="0"/>
        <v>OYES</v>
      </c>
      <c r="M45" s="1" t="str">
        <f t="shared" si="4"/>
        <v>Ox</v>
      </c>
      <c r="N45" s="1" t="str">
        <f t="shared" si="5"/>
        <v>O</v>
      </c>
      <c r="O45" s="1" t="str">
        <f t="shared" si="6"/>
        <v>Ox</v>
      </c>
      <c r="P45" s="1" t="str">
        <f t="shared" si="7"/>
        <v>O</v>
      </c>
      <c r="Q45" s="1" t="str">
        <f t="shared" si="8"/>
        <v>O,;6.3;</v>
      </c>
    </row>
    <row r="46" spans="1:17" ht="16.5" thickBot="1" x14ac:dyDescent="0.3">
      <c r="A46" s="31" t="s">
        <v>71</v>
      </c>
      <c r="B46" s="26" t="s">
        <v>72</v>
      </c>
      <c r="C46" s="27"/>
      <c r="D46" s="28"/>
      <c r="E46" s="9"/>
      <c r="F46" s="9"/>
      <c r="G46" s="9"/>
      <c r="H46" s="9"/>
      <c r="I46" s="9"/>
      <c r="J46" s="11"/>
      <c r="K46" s="22"/>
      <c r="L46" s="1" t="str">
        <f t="shared" si="0"/>
        <v/>
      </c>
      <c r="M46" s="1" t="str">
        <f t="shared" si="4"/>
        <v/>
      </c>
      <c r="N46" s="1" t="str">
        <f t="shared" si="5"/>
        <v/>
      </c>
      <c r="O46" s="1" t="str">
        <f t="shared" si="6"/>
        <v/>
      </c>
      <c r="P46" s="1" t="str">
        <f t="shared" si="7"/>
        <v/>
      </c>
      <c r="Q46" s="1" t="str">
        <f t="shared" si="8"/>
        <v>,</v>
      </c>
    </row>
    <row r="47" spans="1:17" ht="16.5" thickBot="1" x14ac:dyDescent="0.3">
      <c r="A47" s="32" t="s">
        <v>73</v>
      </c>
      <c r="B47" s="79" t="s">
        <v>377</v>
      </c>
      <c r="C47" s="3"/>
      <c r="D47" s="20" t="s">
        <v>6</v>
      </c>
      <c r="E47" s="9" t="s">
        <v>584</v>
      </c>
      <c r="F47" s="9" t="s">
        <v>1160</v>
      </c>
      <c r="G47" s="9"/>
      <c r="H47" s="9" t="s">
        <v>1160</v>
      </c>
      <c r="I47" s="9"/>
      <c r="J47" s="11" t="s">
        <v>1168</v>
      </c>
      <c r="K47" s="22"/>
      <c r="L47" s="1" t="str">
        <f t="shared" si="0"/>
        <v>NO</v>
      </c>
      <c r="M47" s="1" t="str">
        <f t="shared" si="4"/>
        <v>x</v>
      </c>
      <c r="N47" s="1" t="str">
        <f t="shared" si="5"/>
        <v/>
      </c>
      <c r="O47" s="1" t="str">
        <f t="shared" si="6"/>
        <v>x</v>
      </c>
      <c r="P47" s="1" t="str">
        <f t="shared" si="7"/>
        <v/>
      </c>
      <c r="Q47" s="1" t="str">
        <f t="shared" si="8"/>
        <v>,;14.9;</v>
      </c>
    </row>
    <row r="48" spans="1:17" ht="16.5" thickBot="1" x14ac:dyDescent="0.3">
      <c r="A48" s="32" t="s">
        <v>74</v>
      </c>
      <c r="B48" s="79" t="s">
        <v>378</v>
      </c>
      <c r="C48" s="3"/>
      <c r="D48" s="20" t="s">
        <v>6</v>
      </c>
      <c r="E48" s="9" t="s">
        <v>584</v>
      </c>
      <c r="F48" s="9" t="s">
        <v>1160</v>
      </c>
      <c r="G48" s="9"/>
      <c r="H48" s="9" t="s">
        <v>1160</v>
      </c>
      <c r="I48" s="9"/>
      <c r="J48" s="11" t="s">
        <v>1168</v>
      </c>
      <c r="K48" s="22"/>
      <c r="L48" s="1" t="str">
        <f t="shared" si="0"/>
        <v>NO</v>
      </c>
      <c r="M48" s="1" t="str">
        <f t="shared" si="4"/>
        <v>x</v>
      </c>
      <c r="N48" s="1" t="str">
        <f t="shared" si="5"/>
        <v/>
      </c>
      <c r="O48" s="1" t="str">
        <f t="shared" si="6"/>
        <v>x</v>
      </c>
      <c r="P48" s="1" t="str">
        <f t="shared" si="7"/>
        <v/>
      </c>
      <c r="Q48" s="1" t="str">
        <f t="shared" si="8"/>
        <v>,;14.9;</v>
      </c>
    </row>
    <row r="49" spans="1:17" ht="16.5" thickBot="1" x14ac:dyDescent="0.3">
      <c r="A49" s="31" t="s">
        <v>75</v>
      </c>
      <c r="B49" s="26" t="s">
        <v>76</v>
      </c>
      <c r="C49" s="27"/>
      <c r="D49" s="28"/>
      <c r="E49" s="9"/>
      <c r="F49" s="9"/>
      <c r="G49" s="9"/>
      <c r="H49" s="9"/>
      <c r="I49" s="9"/>
      <c r="J49" s="11"/>
      <c r="K49" s="22"/>
      <c r="L49" s="1" t="str">
        <f t="shared" si="0"/>
        <v/>
      </c>
      <c r="M49" s="1" t="str">
        <f t="shared" si="4"/>
        <v/>
      </c>
      <c r="N49" s="1" t="str">
        <f t="shared" si="5"/>
        <v/>
      </c>
      <c r="O49" s="1" t="str">
        <f t="shared" si="6"/>
        <v/>
      </c>
      <c r="P49" s="1" t="str">
        <f t="shared" si="7"/>
        <v/>
      </c>
      <c r="Q49" s="1" t="str">
        <f t="shared" si="8"/>
        <v>,</v>
      </c>
    </row>
    <row r="50" spans="1:17" ht="16.5" thickBot="1" x14ac:dyDescent="0.3">
      <c r="A50" s="32" t="s">
        <v>77</v>
      </c>
      <c r="B50" s="79" t="s">
        <v>379</v>
      </c>
      <c r="C50" s="19" t="s">
        <v>26</v>
      </c>
      <c r="D50" s="20" t="s">
        <v>6</v>
      </c>
      <c r="E50" s="9" t="s">
        <v>583</v>
      </c>
      <c r="F50" s="9" t="s">
        <v>1160</v>
      </c>
      <c r="G50" s="9"/>
      <c r="H50" s="9" t="s">
        <v>1160</v>
      </c>
      <c r="I50" s="9"/>
      <c r="J50" s="11" t="s">
        <v>1161</v>
      </c>
      <c r="K50" s="22"/>
      <c r="L50" s="1" t="str">
        <f t="shared" si="0"/>
        <v>OYES</v>
      </c>
      <c r="M50" s="1" t="str">
        <f t="shared" si="4"/>
        <v>Ox</v>
      </c>
      <c r="N50" s="1" t="str">
        <f t="shared" si="5"/>
        <v>O</v>
      </c>
      <c r="O50" s="1" t="str">
        <f t="shared" si="6"/>
        <v>Ox</v>
      </c>
      <c r="P50" s="1" t="str">
        <f t="shared" si="7"/>
        <v>O</v>
      </c>
      <c r="Q50" s="1" t="str">
        <f t="shared" si="8"/>
        <v>O,;5.1;</v>
      </c>
    </row>
    <row r="51" spans="1:17" ht="16.5" thickBot="1" x14ac:dyDescent="0.3">
      <c r="A51" s="32" t="s">
        <v>78</v>
      </c>
      <c r="B51" s="79" t="s">
        <v>380</v>
      </c>
      <c r="C51" s="19" t="s">
        <v>26</v>
      </c>
      <c r="D51" s="20" t="s">
        <v>6</v>
      </c>
      <c r="E51" s="9" t="s">
        <v>583</v>
      </c>
      <c r="F51" s="9" t="s">
        <v>1160</v>
      </c>
      <c r="G51" s="9"/>
      <c r="H51" s="9" t="s">
        <v>1160</v>
      </c>
      <c r="I51" s="9"/>
      <c r="J51" s="11" t="s">
        <v>1161</v>
      </c>
      <c r="K51" s="22"/>
      <c r="L51" s="1" t="str">
        <f t="shared" si="0"/>
        <v>OYES</v>
      </c>
      <c r="M51" s="1" t="str">
        <f t="shared" si="4"/>
        <v>Ox</v>
      </c>
      <c r="N51" s="1" t="str">
        <f t="shared" si="5"/>
        <v>O</v>
      </c>
      <c r="O51" s="1" t="str">
        <f t="shared" si="6"/>
        <v>Ox</v>
      </c>
      <c r="P51" s="1" t="str">
        <f t="shared" si="7"/>
        <v>O</v>
      </c>
      <c r="Q51" s="1" t="str">
        <f t="shared" si="8"/>
        <v>O,;5.1;</v>
      </c>
    </row>
    <row r="52" spans="1:17" ht="16.5" thickBot="1" x14ac:dyDescent="0.3">
      <c r="A52" s="32" t="s">
        <v>79</v>
      </c>
      <c r="B52" s="79" t="s">
        <v>381</v>
      </c>
      <c r="C52" s="19" t="s">
        <v>26</v>
      </c>
      <c r="D52" s="20" t="s">
        <v>6</v>
      </c>
      <c r="E52" s="9" t="s">
        <v>583</v>
      </c>
      <c r="F52" s="9" t="s">
        <v>1160</v>
      </c>
      <c r="G52" s="9"/>
      <c r="H52" s="9" t="s">
        <v>1160</v>
      </c>
      <c r="I52" s="9"/>
      <c r="J52" s="11" t="s">
        <v>1161</v>
      </c>
      <c r="K52" s="22"/>
      <c r="L52" s="1" t="str">
        <f t="shared" si="0"/>
        <v>OYES</v>
      </c>
      <c r="M52" s="1" t="str">
        <f t="shared" si="4"/>
        <v>Ox</v>
      </c>
      <c r="N52" s="1" t="str">
        <f t="shared" si="5"/>
        <v>O</v>
      </c>
      <c r="O52" s="1" t="str">
        <f t="shared" si="6"/>
        <v>Ox</v>
      </c>
      <c r="P52" s="1" t="str">
        <f t="shared" si="7"/>
        <v>O</v>
      </c>
      <c r="Q52" s="1" t="str">
        <f t="shared" si="8"/>
        <v>O,;5.1;</v>
      </c>
    </row>
    <row r="53" spans="1:17" ht="16.5" thickBot="1" x14ac:dyDescent="0.3">
      <c r="A53" s="32" t="s">
        <v>80</v>
      </c>
      <c r="B53" s="79" t="s">
        <v>564</v>
      </c>
      <c r="C53" s="19" t="s">
        <v>26</v>
      </c>
      <c r="D53" s="20" t="s">
        <v>6</v>
      </c>
      <c r="E53" s="9" t="s">
        <v>583</v>
      </c>
      <c r="F53" s="9" t="s">
        <v>1160</v>
      </c>
      <c r="G53" s="9"/>
      <c r="H53" s="9" t="s">
        <v>1160</v>
      </c>
      <c r="I53" s="9"/>
      <c r="J53" s="11" t="s">
        <v>1161</v>
      </c>
      <c r="K53" s="22"/>
      <c r="L53" s="1" t="str">
        <f t="shared" si="0"/>
        <v>OYES</v>
      </c>
      <c r="M53" s="1" t="str">
        <f t="shared" si="4"/>
        <v>Ox</v>
      </c>
      <c r="N53" s="1" t="str">
        <f t="shared" si="5"/>
        <v>O</v>
      </c>
      <c r="O53" s="1" t="str">
        <f t="shared" si="6"/>
        <v>Ox</v>
      </c>
      <c r="P53" s="1" t="str">
        <f t="shared" si="7"/>
        <v>O</v>
      </c>
      <c r="Q53" s="1" t="str">
        <f t="shared" si="8"/>
        <v>O,;5.1;</v>
      </c>
    </row>
    <row r="54" spans="1:17" ht="31.5" customHeight="1" thickBot="1" x14ac:dyDescent="0.3">
      <c r="A54" s="31" t="s">
        <v>81</v>
      </c>
      <c r="B54" s="26" t="s">
        <v>82</v>
      </c>
      <c r="C54" s="27"/>
      <c r="D54" s="28"/>
      <c r="E54" s="9"/>
      <c r="F54" s="9"/>
      <c r="G54" s="9"/>
      <c r="H54" s="9"/>
      <c r="I54" s="9"/>
      <c r="J54" s="11"/>
      <c r="K54" s="22"/>
      <c r="L54" s="1" t="str">
        <f t="shared" si="0"/>
        <v/>
      </c>
      <c r="M54" s="1" t="str">
        <f t="shared" si="4"/>
        <v/>
      </c>
      <c r="N54" s="1" t="str">
        <f t="shared" si="5"/>
        <v/>
      </c>
      <c r="O54" s="1" t="str">
        <f t="shared" si="6"/>
        <v/>
      </c>
      <c r="P54" s="1" t="str">
        <f t="shared" si="7"/>
        <v/>
      </c>
      <c r="Q54" s="1" t="str">
        <f t="shared" si="8"/>
        <v>,</v>
      </c>
    </row>
    <row r="55" spans="1:17" ht="16.5" thickBot="1" x14ac:dyDescent="0.3">
      <c r="A55" s="32" t="s">
        <v>83</v>
      </c>
      <c r="B55" s="79" t="s">
        <v>382</v>
      </c>
      <c r="C55" s="3"/>
      <c r="D55" s="20" t="s">
        <v>6</v>
      </c>
      <c r="E55" s="9" t="s">
        <v>584</v>
      </c>
      <c r="F55" s="9" t="s">
        <v>1160</v>
      </c>
      <c r="G55" s="9"/>
      <c r="H55" s="9" t="s">
        <v>1160</v>
      </c>
      <c r="I55" s="9"/>
      <c r="J55" s="11" t="s">
        <v>1169</v>
      </c>
      <c r="K55" s="22"/>
      <c r="L55" s="1" t="str">
        <f t="shared" si="0"/>
        <v>NO</v>
      </c>
      <c r="M55" s="1" t="str">
        <f t="shared" si="4"/>
        <v>x</v>
      </c>
      <c r="N55" s="1" t="str">
        <f t="shared" si="5"/>
        <v/>
      </c>
      <c r="O55" s="1" t="str">
        <f t="shared" si="6"/>
        <v>x</v>
      </c>
      <c r="P55" s="1" t="str">
        <f t="shared" si="7"/>
        <v/>
      </c>
      <c r="Q55" s="1" t="str">
        <f t="shared" si="8"/>
        <v>,;8.3;</v>
      </c>
    </row>
    <row r="56" spans="1:17" ht="16.5" thickBot="1" x14ac:dyDescent="0.3">
      <c r="A56" s="32" t="s">
        <v>84</v>
      </c>
      <c r="B56" s="79" t="s">
        <v>383</v>
      </c>
      <c r="C56" s="3"/>
      <c r="D56" s="20" t="s">
        <v>6</v>
      </c>
      <c r="E56" s="9" t="s">
        <v>584</v>
      </c>
      <c r="F56" s="9" t="s">
        <v>1160</v>
      </c>
      <c r="G56" s="9"/>
      <c r="H56" s="9" t="s">
        <v>1160</v>
      </c>
      <c r="I56" s="9"/>
      <c r="J56" s="11" t="s">
        <v>1169</v>
      </c>
      <c r="K56" s="22"/>
      <c r="L56" s="1" t="str">
        <f t="shared" si="0"/>
        <v>NO</v>
      </c>
      <c r="M56" s="1" t="str">
        <f t="shared" si="4"/>
        <v>x</v>
      </c>
      <c r="N56" s="1" t="str">
        <f t="shared" si="5"/>
        <v/>
      </c>
      <c r="O56" s="1" t="str">
        <f t="shared" si="6"/>
        <v>x</v>
      </c>
      <c r="P56" s="1" t="str">
        <f t="shared" si="7"/>
        <v/>
      </c>
      <c r="Q56" s="1" t="str">
        <f t="shared" si="8"/>
        <v>,;8.3;</v>
      </c>
    </row>
    <row r="57" spans="1:17" ht="16.5" thickBot="1" x14ac:dyDescent="0.3">
      <c r="A57" s="32" t="s">
        <v>85</v>
      </c>
      <c r="B57" s="79" t="s">
        <v>384</v>
      </c>
      <c r="C57" s="3"/>
      <c r="D57" s="20" t="s">
        <v>6</v>
      </c>
      <c r="E57" s="9" t="s">
        <v>584</v>
      </c>
      <c r="F57" s="9" t="s">
        <v>1160</v>
      </c>
      <c r="G57" s="9"/>
      <c r="H57" s="9" t="s">
        <v>1160</v>
      </c>
      <c r="I57" s="9"/>
      <c r="J57" s="11" t="s">
        <v>1168</v>
      </c>
      <c r="K57" s="22"/>
      <c r="L57" s="1" t="str">
        <f t="shared" si="0"/>
        <v>NO</v>
      </c>
      <c r="M57" s="1" t="str">
        <f t="shared" si="4"/>
        <v>x</v>
      </c>
      <c r="N57" s="1" t="str">
        <f t="shared" si="5"/>
        <v/>
      </c>
      <c r="O57" s="1" t="str">
        <f t="shared" si="6"/>
        <v>x</v>
      </c>
      <c r="P57" s="1" t="str">
        <f t="shared" si="7"/>
        <v/>
      </c>
      <c r="Q57" s="1" t="str">
        <f t="shared" si="8"/>
        <v>,;14.9;</v>
      </c>
    </row>
    <row r="58" spans="1:17" ht="16.5" thickBot="1" x14ac:dyDescent="0.3">
      <c r="A58" s="32" t="s">
        <v>86</v>
      </c>
      <c r="B58" s="79" t="s">
        <v>385</v>
      </c>
      <c r="C58" s="19" t="s">
        <v>26</v>
      </c>
      <c r="D58" s="20" t="s">
        <v>6</v>
      </c>
      <c r="E58" s="9" t="s">
        <v>583</v>
      </c>
      <c r="F58" s="9" t="s">
        <v>1160</v>
      </c>
      <c r="G58" s="9"/>
      <c r="H58" s="9" t="s">
        <v>1160</v>
      </c>
      <c r="I58" s="9"/>
      <c r="J58" s="11" t="s">
        <v>1161</v>
      </c>
      <c r="K58" s="22"/>
      <c r="L58" s="1" t="str">
        <f t="shared" si="0"/>
        <v>OYES</v>
      </c>
      <c r="M58" s="1" t="str">
        <f t="shared" si="4"/>
        <v>Ox</v>
      </c>
      <c r="N58" s="1" t="str">
        <f t="shared" si="5"/>
        <v>O</v>
      </c>
      <c r="O58" s="1" t="str">
        <f t="shared" si="6"/>
        <v>Ox</v>
      </c>
      <c r="P58" s="1" t="str">
        <f t="shared" si="7"/>
        <v>O</v>
      </c>
      <c r="Q58" s="1" t="str">
        <f t="shared" si="8"/>
        <v>O,;5.1;</v>
      </c>
    </row>
    <row r="59" spans="1:17" ht="16.5" thickBot="1" x14ac:dyDescent="0.3">
      <c r="A59" s="31" t="s">
        <v>87</v>
      </c>
      <c r="B59" s="26" t="s">
        <v>88</v>
      </c>
      <c r="C59" s="27"/>
      <c r="D59" s="28"/>
      <c r="E59" s="9"/>
      <c r="F59" s="9"/>
      <c r="G59" s="9"/>
      <c r="H59" s="9"/>
      <c r="I59" s="9"/>
      <c r="J59" s="11"/>
      <c r="K59" s="22"/>
      <c r="L59" s="1" t="str">
        <f t="shared" si="0"/>
        <v/>
      </c>
      <c r="M59" s="1" t="str">
        <f t="shared" si="4"/>
        <v/>
      </c>
      <c r="N59" s="1" t="str">
        <f t="shared" si="5"/>
        <v/>
      </c>
      <c r="O59" s="1" t="str">
        <f t="shared" si="6"/>
        <v/>
      </c>
      <c r="P59" s="1" t="str">
        <f t="shared" si="7"/>
        <v/>
      </c>
      <c r="Q59" s="1" t="str">
        <f t="shared" si="8"/>
        <v>,</v>
      </c>
    </row>
    <row r="60" spans="1:17" ht="16.5" thickBot="1" x14ac:dyDescent="0.3">
      <c r="A60" s="32" t="s">
        <v>89</v>
      </c>
      <c r="B60" s="24" t="s">
        <v>90</v>
      </c>
      <c r="C60" s="25"/>
      <c r="D60" s="3"/>
      <c r="E60" s="9"/>
      <c r="F60" s="9"/>
      <c r="G60" s="9"/>
      <c r="H60" s="9"/>
      <c r="I60" s="9"/>
      <c r="J60" s="11"/>
      <c r="K60" s="22"/>
      <c r="L60" s="1" t="str">
        <f t="shared" si="0"/>
        <v/>
      </c>
      <c r="M60" s="1" t="str">
        <f t="shared" si="4"/>
        <v/>
      </c>
      <c r="N60" s="1" t="str">
        <f t="shared" si="5"/>
        <v/>
      </c>
      <c r="O60" s="1" t="str">
        <f t="shared" si="6"/>
        <v/>
      </c>
      <c r="P60" s="1" t="str">
        <f t="shared" si="7"/>
        <v/>
      </c>
      <c r="Q60" s="1" t="str">
        <f t="shared" si="8"/>
        <v>,</v>
      </c>
    </row>
    <row r="61" spans="1:17" ht="16.5" thickBot="1" x14ac:dyDescent="0.3">
      <c r="A61" s="80" t="s">
        <v>91</v>
      </c>
      <c r="B61" s="81" t="s">
        <v>386</v>
      </c>
      <c r="C61" s="3"/>
      <c r="D61" s="20" t="s">
        <v>6</v>
      </c>
      <c r="E61" s="9" t="s">
        <v>584</v>
      </c>
      <c r="F61" s="9" t="s">
        <v>1160</v>
      </c>
      <c r="G61" s="9"/>
      <c r="H61" s="9" t="s">
        <v>1160</v>
      </c>
      <c r="I61" s="9"/>
      <c r="J61" s="11" t="s">
        <v>1170</v>
      </c>
      <c r="K61" s="22"/>
      <c r="L61" s="1" t="str">
        <f t="shared" si="0"/>
        <v>NO</v>
      </c>
      <c r="M61" s="1" t="str">
        <f t="shared" si="4"/>
        <v>x</v>
      </c>
      <c r="N61" s="1" t="str">
        <f t="shared" si="5"/>
        <v/>
      </c>
      <c r="O61" s="1" t="str">
        <f t="shared" si="6"/>
        <v>x</v>
      </c>
      <c r="P61" s="1" t="str">
        <f t="shared" si="7"/>
        <v/>
      </c>
      <c r="Q61" s="1" t="str">
        <f t="shared" si="8"/>
        <v>,;14.6;</v>
      </c>
    </row>
    <row r="62" spans="1:17" ht="16.5" thickBot="1" x14ac:dyDescent="0.3">
      <c r="A62" s="80" t="s">
        <v>92</v>
      </c>
      <c r="B62" s="81" t="s">
        <v>387</v>
      </c>
      <c r="C62" s="3"/>
      <c r="D62" s="20" t="s">
        <v>6</v>
      </c>
      <c r="E62" s="9" t="s">
        <v>584</v>
      </c>
      <c r="F62" s="9" t="s">
        <v>1160</v>
      </c>
      <c r="G62" s="9"/>
      <c r="H62" s="9" t="s">
        <v>1160</v>
      </c>
      <c r="I62" s="9"/>
      <c r="J62" s="11" t="s">
        <v>1170</v>
      </c>
      <c r="K62" s="22"/>
      <c r="L62" s="1" t="str">
        <f t="shared" si="0"/>
        <v>NO</v>
      </c>
      <c r="M62" s="1" t="str">
        <f t="shared" si="4"/>
        <v>x</v>
      </c>
      <c r="N62" s="1" t="str">
        <f t="shared" si="5"/>
        <v/>
      </c>
      <c r="O62" s="1" t="str">
        <f t="shared" si="6"/>
        <v>x</v>
      </c>
      <c r="P62" s="1" t="str">
        <f t="shared" si="7"/>
        <v/>
      </c>
      <c r="Q62" s="1" t="str">
        <f t="shared" si="8"/>
        <v>,;14.6;</v>
      </c>
    </row>
    <row r="63" spans="1:17" ht="16.5" thickBot="1" x14ac:dyDescent="0.3">
      <c r="A63" s="80" t="s">
        <v>93</v>
      </c>
      <c r="B63" s="81" t="s">
        <v>388</v>
      </c>
      <c r="C63" s="3"/>
      <c r="D63" s="20" t="s">
        <v>6</v>
      </c>
      <c r="E63" s="9" t="s">
        <v>584</v>
      </c>
      <c r="F63" s="9" t="s">
        <v>1160</v>
      </c>
      <c r="G63" s="9"/>
      <c r="H63" s="9" t="s">
        <v>1160</v>
      </c>
      <c r="I63" s="9"/>
      <c r="J63" s="11" t="s">
        <v>1170</v>
      </c>
      <c r="K63" s="22"/>
      <c r="L63" s="1" t="str">
        <f t="shared" si="0"/>
        <v>NO</v>
      </c>
      <c r="M63" s="1" t="str">
        <f t="shared" si="4"/>
        <v>x</v>
      </c>
      <c r="N63" s="1" t="str">
        <f t="shared" si="5"/>
        <v/>
      </c>
      <c r="O63" s="1" t="str">
        <f t="shared" si="6"/>
        <v>x</v>
      </c>
      <c r="P63" s="1" t="str">
        <f t="shared" si="7"/>
        <v/>
      </c>
      <c r="Q63" s="1" t="str">
        <f t="shared" si="8"/>
        <v>,;14.6;</v>
      </c>
    </row>
    <row r="64" spans="1:17" ht="16.5" thickBot="1" x14ac:dyDescent="0.3">
      <c r="A64" s="80" t="s">
        <v>94</v>
      </c>
      <c r="B64" s="81" t="s">
        <v>389</v>
      </c>
      <c r="C64" s="3"/>
      <c r="D64" s="20" t="s">
        <v>6</v>
      </c>
      <c r="E64" s="9" t="s">
        <v>584</v>
      </c>
      <c r="F64" s="9"/>
      <c r="G64" s="9" t="s">
        <v>1160</v>
      </c>
      <c r="H64" s="9"/>
      <c r="I64" s="9" t="s">
        <v>1160</v>
      </c>
      <c r="J64" s="11" t="s">
        <v>1170</v>
      </c>
      <c r="K64" s="22"/>
      <c r="L64" s="1" t="str">
        <f t="shared" si="0"/>
        <v>NO</v>
      </c>
      <c r="M64" s="1" t="str">
        <f t="shared" si="4"/>
        <v/>
      </c>
      <c r="N64" s="1" t="str">
        <f t="shared" si="5"/>
        <v>x</v>
      </c>
      <c r="O64" s="1" t="str">
        <f t="shared" si="6"/>
        <v/>
      </c>
      <c r="P64" s="1" t="str">
        <f t="shared" si="7"/>
        <v>x</v>
      </c>
      <c r="Q64" s="1" t="str">
        <f t="shared" si="8"/>
        <v>,;14.6;</v>
      </c>
    </row>
    <row r="65" spans="1:17" ht="16.5" thickBot="1" x14ac:dyDescent="0.3">
      <c r="A65" s="31" t="s">
        <v>95</v>
      </c>
      <c r="B65" s="26" t="s">
        <v>96</v>
      </c>
      <c r="C65" s="27"/>
      <c r="D65" s="28"/>
      <c r="E65" s="9"/>
      <c r="F65" s="9"/>
      <c r="G65" s="9"/>
      <c r="H65" s="9"/>
      <c r="I65" s="9"/>
      <c r="J65" s="11"/>
      <c r="K65" s="22"/>
      <c r="L65" s="1" t="str">
        <f t="shared" si="0"/>
        <v/>
      </c>
      <c r="M65" s="1" t="str">
        <f t="shared" si="4"/>
        <v/>
      </c>
      <c r="N65" s="1" t="str">
        <f t="shared" si="5"/>
        <v/>
      </c>
      <c r="O65" s="1" t="str">
        <f t="shared" si="6"/>
        <v/>
      </c>
      <c r="P65" s="1" t="str">
        <f t="shared" si="7"/>
        <v/>
      </c>
      <c r="Q65" s="1" t="str">
        <f t="shared" si="8"/>
        <v>,</v>
      </c>
    </row>
    <row r="66" spans="1:17" ht="16.5" thickBot="1" x14ac:dyDescent="0.3">
      <c r="A66" s="32" t="s">
        <v>97</v>
      </c>
      <c r="B66" s="24" t="s">
        <v>98</v>
      </c>
      <c r="C66" s="25"/>
      <c r="D66" s="3"/>
      <c r="E66" s="9"/>
      <c r="F66" s="9"/>
      <c r="G66" s="9"/>
      <c r="H66" s="9"/>
      <c r="I66" s="9"/>
      <c r="J66" s="11"/>
      <c r="K66" s="22"/>
      <c r="L66" s="1" t="str">
        <f t="shared" si="0"/>
        <v/>
      </c>
      <c r="M66" s="1" t="str">
        <f t="shared" si="4"/>
        <v/>
      </c>
      <c r="N66" s="1" t="str">
        <f t="shared" si="5"/>
        <v/>
      </c>
      <c r="O66" s="1" t="str">
        <f t="shared" si="6"/>
        <v/>
      </c>
      <c r="P66" s="1" t="str">
        <f t="shared" si="7"/>
        <v/>
      </c>
      <c r="Q66" s="1" t="str">
        <f t="shared" si="8"/>
        <v>,</v>
      </c>
    </row>
    <row r="67" spans="1:17" ht="16.5" thickBot="1" x14ac:dyDescent="0.3">
      <c r="A67" s="80" t="s">
        <v>99</v>
      </c>
      <c r="B67" s="81" t="s">
        <v>390</v>
      </c>
      <c r="C67" s="19" t="s">
        <v>26</v>
      </c>
      <c r="D67" s="20" t="s">
        <v>6</v>
      </c>
      <c r="E67" s="9" t="s">
        <v>583</v>
      </c>
      <c r="F67" s="9" t="s">
        <v>1160</v>
      </c>
      <c r="G67" s="9"/>
      <c r="H67" s="9" t="s">
        <v>1160</v>
      </c>
      <c r="I67" s="9"/>
      <c r="J67" s="11" t="s">
        <v>1161</v>
      </c>
      <c r="K67" s="22"/>
      <c r="L67" s="1" t="str">
        <f t="shared" si="0"/>
        <v>OYES</v>
      </c>
      <c r="M67" s="1" t="str">
        <f t="shared" si="4"/>
        <v>Ox</v>
      </c>
      <c r="N67" s="1" t="str">
        <f t="shared" si="5"/>
        <v>O</v>
      </c>
      <c r="O67" s="1" t="str">
        <f t="shared" si="6"/>
        <v>Ox</v>
      </c>
      <c r="P67" s="1" t="str">
        <f t="shared" si="7"/>
        <v>O</v>
      </c>
      <c r="Q67" s="1" t="str">
        <f t="shared" si="8"/>
        <v>O,;5.1;</v>
      </c>
    </row>
    <row r="68" spans="1:17" ht="16.5" thickBot="1" x14ac:dyDescent="0.3">
      <c r="A68" s="80" t="s">
        <v>100</v>
      </c>
      <c r="B68" s="81" t="s">
        <v>391</v>
      </c>
      <c r="C68" s="19" t="s">
        <v>26</v>
      </c>
      <c r="D68" s="20" t="s">
        <v>6</v>
      </c>
      <c r="E68" s="9" t="s">
        <v>583</v>
      </c>
      <c r="F68" s="9" t="s">
        <v>1160</v>
      </c>
      <c r="G68" s="9"/>
      <c r="H68" s="9" t="s">
        <v>1160</v>
      </c>
      <c r="I68" s="9"/>
      <c r="J68" s="11" t="s">
        <v>1161</v>
      </c>
      <c r="K68" s="22"/>
      <c r="L68" s="1" t="str">
        <f t="shared" si="0"/>
        <v>OYES</v>
      </c>
      <c r="M68" s="1" t="str">
        <f t="shared" si="4"/>
        <v>Ox</v>
      </c>
      <c r="N68" s="1" t="str">
        <f t="shared" si="5"/>
        <v>O</v>
      </c>
      <c r="O68" s="1" t="str">
        <f t="shared" si="6"/>
        <v>Ox</v>
      </c>
      <c r="P68" s="1" t="str">
        <f t="shared" si="7"/>
        <v>O</v>
      </c>
      <c r="Q68" s="1" t="str">
        <f t="shared" si="8"/>
        <v>O,;5.1;</v>
      </c>
    </row>
    <row r="69" spans="1:17" ht="16.5" thickBot="1" x14ac:dyDescent="0.3">
      <c r="A69" s="80" t="s">
        <v>101</v>
      </c>
      <c r="B69" s="81" t="s">
        <v>392</v>
      </c>
      <c r="C69" s="19" t="s">
        <v>26</v>
      </c>
      <c r="D69" s="20" t="s">
        <v>6</v>
      </c>
      <c r="E69" s="9" t="s">
        <v>583</v>
      </c>
      <c r="F69" s="9" t="s">
        <v>1160</v>
      </c>
      <c r="G69" s="9"/>
      <c r="H69" s="9" t="s">
        <v>1160</v>
      </c>
      <c r="I69" s="9"/>
      <c r="J69" s="11" t="s">
        <v>1161</v>
      </c>
      <c r="K69" s="22"/>
      <c r="L69" s="1" t="str">
        <f t="shared" si="0"/>
        <v>OYES</v>
      </c>
      <c r="M69" s="1" t="str">
        <f t="shared" si="4"/>
        <v>Ox</v>
      </c>
      <c r="N69" s="1" t="str">
        <f t="shared" si="5"/>
        <v>O</v>
      </c>
      <c r="O69" s="1" t="str">
        <f t="shared" si="6"/>
        <v>Ox</v>
      </c>
      <c r="P69" s="1" t="str">
        <f t="shared" si="7"/>
        <v>O</v>
      </c>
      <c r="Q69" s="1" t="str">
        <f t="shared" si="8"/>
        <v>O,;5.1;</v>
      </c>
    </row>
    <row r="70" spans="1:17" ht="16.5" thickBot="1" x14ac:dyDescent="0.3">
      <c r="A70" s="80" t="s">
        <v>102</v>
      </c>
      <c r="B70" s="81" t="s">
        <v>393</v>
      </c>
      <c r="C70" s="19" t="s">
        <v>26</v>
      </c>
      <c r="D70" s="20" t="s">
        <v>6</v>
      </c>
      <c r="E70" s="9" t="s">
        <v>583</v>
      </c>
      <c r="F70" s="9" t="s">
        <v>1160</v>
      </c>
      <c r="G70" s="9"/>
      <c r="H70" s="9" t="s">
        <v>1160</v>
      </c>
      <c r="I70" s="9"/>
      <c r="J70" s="11" t="s">
        <v>1161</v>
      </c>
      <c r="K70" s="22"/>
      <c r="L70" s="1" t="str">
        <f t="shared" si="0"/>
        <v>OYES</v>
      </c>
      <c r="M70" s="1" t="str">
        <f t="shared" si="4"/>
        <v>Ox</v>
      </c>
      <c r="N70" s="1" t="str">
        <f t="shared" si="5"/>
        <v>O</v>
      </c>
      <c r="O70" s="1" t="str">
        <f t="shared" si="6"/>
        <v>Ox</v>
      </c>
      <c r="P70" s="1" t="str">
        <f t="shared" si="7"/>
        <v>O</v>
      </c>
      <c r="Q70" s="1" t="str">
        <f t="shared" si="8"/>
        <v>O,;5.1;</v>
      </c>
    </row>
    <row r="71" spans="1:17" ht="16.5" thickBot="1" x14ac:dyDescent="0.3">
      <c r="A71" s="80" t="s">
        <v>103</v>
      </c>
      <c r="B71" s="81" t="s">
        <v>394</v>
      </c>
      <c r="C71" s="19" t="s">
        <v>26</v>
      </c>
      <c r="D71" s="20" t="s">
        <v>6</v>
      </c>
      <c r="E71" s="9" t="s">
        <v>583</v>
      </c>
      <c r="F71" s="9" t="s">
        <v>1160</v>
      </c>
      <c r="G71" s="9"/>
      <c r="H71" s="9" t="s">
        <v>1160</v>
      </c>
      <c r="I71" s="9"/>
      <c r="J71" s="11" t="s">
        <v>1161</v>
      </c>
      <c r="K71" s="22"/>
      <c r="L71" s="1" t="str">
        <f t="shared" si="0"/>
        <v>OYES</v>
      </c>
      <c r="M71" s="1" t="str">
        <f t="shared" si="4"/>
        <v>Ox</v>
      </c>
      <c r="N71" s="1" t="str">
        <f t="shared" si="5"/>
        <v>O</v>
      </c>
      <c r="O71" s="1" t="str">
        <f t="shared" si="6"/>
        <v>Ox</v>
      </c>
      <c r="P71" s="1" t="str">
        <f t="shared" si="7"/>
        <v>O</v>
      </c>
      <c r="Q71" s="1" t="str">
        <f t="shared" si="8"/>
        <v>O,;5.1;</v>
      </c>
    </row>
    <row r="72" spans="1:17" ht="16.5" thickBot="1" x14ac:dyDescent="0.3">
      <c r="A72" s="80" t="s">
        <v>104</v>
      </c>
      <c r="B72" s="81" t="s">
        <v>395</v>
      </c>
      <c r="C72" s="19" t="s">
        <v>26</v>
      </c>
      <c r="D72" s="20" t="s">
        <v>6</v>
      </c>
      <c r="E72" s="9" t="s">
        <v>583</v>
      </c>
      <c r="F72" s="9" t="s">
        <v>1160</v>
      </c>
      <c r="G72" s="9"/>
      <c r="H72" s="9" t="s">
        <v>1160</v>
      </c>
      <c r="I72" s="9"/>
      <c r="J72" s="11" t="s">
        <v>1161</v>
      </c>
      <c r="K72" s="22"/>
      <c r="L72" s="1" t="str">
        <f t="shared" ref="L72:L99" si="10">_xlfn.CONCAT(C72,E72)</f>
        <v>OYES</v>
      </c>
      <c r="M72" s="1" t="str">
        <f t="shared" si="4"/>
        <v>Ox</v>
      </c>
      <c r="N72" s="1" t="str">
        <f t="shared" si="5"/>
        <v>O</v>
      </c>
      <c r="O72" s="1" t="str">
        <f t="shared" si="6"/>
        <v>Ox</v>
      </c>
      <c r="P72" s="1" t="str">
        <f t="shared" si="7"/>
        <v>O</v>
      </c>
      <c r="Q72" s="1" t="str">
        <f t="shared" si="8"/>
        <v>O,;5.1;</v>
      </c>
    </row>
    <row r="73" spans="1:17" ht="16.5" thickBot="1" x14ac:dyDescent="0.3">
      <c r="A73" s="32" t="s">
        <v>105</v>
      </c>
      <c r="B73" s="79" t="s">
        <v>396</v>
      </c>
      <c r="C73" s="19" t="s">
        <v>26</v>
      </c>
      <c r="D73" s="20" t="s">
        <v>6</v>
      </c>
      <c r="E73" s="9" t="s">
        <v>583</v>
      </c>
      <c r="F73" s="9" t="s">
        <v>1160</v>
      </c>
      <c r="G73" s="9"/>
      <c r="H73" s="9" t="s">
        <v>1160</v>
      </c>
      <c r="I73" s="9"/>
      <c r="J73" s="11" t="s">
        <v>1161</v>
      </c>
      <c r="K73" s="22"/>
      <c r="L73" s="1" t="str">
        <f t="shared" si="10"/>
        <v>OYES</v>
      </c>
      <c r="M73" s="1" t="str">
        <f t="shared" si="4"/>
        <v>Ox</v>
      </c>
      <c r="N73" s="1" t="str">
        <f t="shared" si="5"/>
        <v>O</v>
      </c>
      <c r="O73" s="1" t="str">
        <f t="shared" si="6"/>
        <v>Ox</v>
      </c>
      <c r="P73" s="1" t="str">
        <f t="shared" si="7"/>
        <v>O</v>
      </c>
      <c r="Q73" s="1" t="str">
        <f t="shared" si="8"/>
        <v>O,;5.1;</v>
      </c>
    </row>
    <row r="74" spans="1:17" ht="16.5" thickBot="1" x14ac:dyDescent="0.3">
      <c r="A74" s="33" t="s">
        <v>106</v>
      </c>
      <c r="B74" s="29" t="s">
        <v>565</v>
      </c>
      <c r="C74" s="19" t="s">
        <v>26</v>
      </c>
      <c r="D74" s="72" t="s">
        <v>6</v>
      </c>
      <c r="E74" s="9" t="s">
        <v>583</v>
      </c>
      <c r="F74" s="9" t="s">
        <v>1160</v>
      </c>
      <c r="G74" s="9"/>
      <c r="H74" s="9" t="s">
        <v>1160</v>
      </c>
      <c r="I74" s="9"/>
      <c r="J74" s="11" t="s">
        <v>1165</v>
      </c>
      <c r="K74" s="22"/>
      <c r="L74" s="1" t="str">
        <f t="shared" si="10"/>
        <v>OYES</v>
      </c>
      <c r="M74" s="1" t="str">
        <f t="shared" ref="M74:M137" si="11">_xlfn.CONCAT($C74,F74)</f>
        <v>Ox</v>
      </c>
      <c r="N74" s="1" t="str">
        <f t="shared" ref="N74:N137" si="12">_xlfn.CONCAT($C74,G74)</f>
        <v>O</v>
      </c>
      <c r="O74" s="1" t="str">
        <f t="shared" ref="O74:O137" si="13">_xlfn.CONCAT($C74,H74)</f>
        <v>Ox</v>
      </c>
      <c r="P74" s="1" t="str">
        <f t="shared" ref="P74:P137" si="14">_xlfn.CONCAT($C74,I74)</f>
        <v>O</v>
      </c>
      <c r="Q74" s="1" t="str">
        <f t="shared" ref="Q74:Q137" si="15">_xlfn.CONCAT($C74,",",J74)</f>
        <v>O,;3.4;3.5;</v>
      </c>
    </row>
    <row r="75" spans="1:17" ht="19.5" thickBot="1" x14ac:dyDescent="0.3">
      <c r="A75" s="76">
        <v>2</v>
      </c>
      <c r="B75" s="77" t="s">
        <v>107</v>
      </c>
      <c r="C75" s="75">
        <f>COUNTA(C77:C106)</f>
        <v>10</v>
      </c>
      <c r="D75" s="75">
        <f>COUNTA(D77:D106)</f>
        <v>27</v>
      </c>
      <c r="E75" s="9"/>
      <c r="F75" s="9"/>
      <c r="G75" s="9"/>
      <c r="H75" s="9"/>
      <c r="I75" s="9"/>
      <c r="J75" s="11"/>
      <c r="K75" s="22"/>
      <c r="L75" s="1" t="str">
        <f t="shared" si="10"/>
        <v>10</v>
      </c>
      <c r="M75" s="1" t="str">
        <f t="shared" si="11"/>
        <v>10</v>
      </c>
      <c r="N75" s="1" t="str">
        <f t="shared" si="12"/>
        <v>10</v>
      </c>
      <c r="O75" s="1" t="str">
        <f t="shared" si="13"/>
        <v>10</v>
      </c>
      <c r="P75" s="1" t="str">
        <f t="shared" si="14"/>
        <v>10</v>
      </c>
      <c r="Q75" s="1" t="str">
        <f t="shared" si="15"/>
        <v>10,</v>
      </c>
    </row>
    <row r="76" spans="1:17" ht="16.5" thickBot="1" x14ac:dyDescent="0.3">
      <c r="A76" s="31" t="s">
        <v>108</v>
      </c>
      <c r="B76" s="26" t="s">
        <v>109</v>
      </c>
      <c r="C76" s="27"/>
      <c r="D76" s="28"/>
      <c r="E76" s="9"/>
      <c r="F76" s="9"/>
      <c r="G76" s="9"/>
      <c r="H76" s="9"/>
      <c r="I76" s="9"/>
      <c r="J76" s="11"/>
      <c r="K76" s="22"/>
      <c r="L76" s="1" t="str">
        <f t="shared" si="10"/>
        <v/>
      </c>
      <c r="M76" s="1" t="str">
        <f t="shared" si="11"/>
        <v/>
      </c>
      <c r="N76" s="1" t="str">
        <f t="shared" si="12"/>
        <v/>
      </c>
      <c r="O76" s="1" t="str">
        <f t="shared" si="13"/>
        <v/>
      </c>
      <c r="P76" s="1" t="str">
        <f t="shared" si="14"/>
        <v/>
      </c>
      <c r="Q76" s="1" t="str">
        <f t="shared" si="15"/>
        <v>,</v>
      </c>
    </row>
    <row r="77" spans="1:17" ht="16.5" thickBot="1" x14ac:dyDescent="0.3">
      <c r="A77" s="32" t="s">
        <v>110</v>
      </c>
      <c r="B77" s="79" t="s">
        <v>397</v>
      </c>
      <c r="C77" s="3"/>
      <c r="D77" s="20" t="s">
        <v>6</v>
      </c>
      <c r="E77" s="9" t="s">
        <v>584</v>
      </c>
      <c r="F77" s="9" t="s">
        <v>1160</v>
      </c>
      <c r="G77" s="9"/>
      <c r="H77" s="9" t="s">
        <v>1160</v>
      </c>
      <c r="I77" s="9"/>
      <c r="J77" s="11" t="s">
        <v>1171</v>
      </c>
      <c r="K77" s="22"/>
      <c r="L77" s="1" t="str">
        <f t="shared" si="10"/>
        <v>NO</v>
      </c>
      <c r="M77" s="1" t="str">
        <f t="shared" si="11"/>
        <v>x</v>
      </c>
      <c r="N77" s="1" t="str">
        <f t="shared" si="12"/>
        <v/>
      </c>
      <c r="O77" s="1" t="str">
        <f t="shared" si="13"/>
        <v>x</v>
      </c>
      <c r="P77" s="1" t="str">
        <f t="shared" si="14"/>
        <v/>
      </c>
      <c r="Q77" s="1" t="str">
        <f t="shared" si="15"/>
        <v>,;9.2;</v>
      </c>
    </row>
    <row r="78" spans="1:17" ht="16.5" thickBot="1" x14ac:dyDescent="0.3">
      <c r="A78" s="32" t="s">
        <v>111</v>
      </c>
      <c r="B78" s="79" t="s">
        <v>398</v>
      </c>
      <c r="C78" s="3"/>
      <c r="D78" s="20" t="s">
        <v>6</v>
      </c>
      <c r="E78" s="9" t="s">
        <v>584</v>
      </c>
      <c r="F78" s="9" t="s">
        <v>1160</v>
      </c>
      <c r="G78" s="9"/>
      <c r="H78" s="9" t="s">
        <v>1160</v>
      </c>
      <c r="I78" s="9"/>
      <c r="J78" s="11" t="s">
        <v>1171</v>
      </c>
      <c r="K78" s="22"/>
      <c r="L78" s="1" t="str">
        <f t="shared" si="10"/>
        <v>NO</v>
      </c>
      <c r="M78" s="1" t="str">
        <f t="shared" si="11"/>
        <v>x</v>
      </c>
      <c r="N78" s="1" t="str">
        <f t="shared" si="12"/>
        <v/>
      </c>
      <c r="O78" s="1" t="str">
        <f t="shared" si="13"/>
        <v>x</v>
      </c>
      <c r="P78" s="1" t="str">
        <f t="shared" si="14"/>
        <v/>
      </c>
      <c r="Q78" s="1" t="str">
        <f t="shared" si="15"/>
        <v>,;9.2;</v>
      </c>
    </row>
    <row r="79" spans="1:17" ht="16.5" thickBot="1" x14ac:dyDescent="0.3">
      <c r="A79" s="31" t="s">
        <v>112</v>
      </c>
      <c r="B79" s="26" t="s">
        <v>113</v>
      </c>
      <c r="C79" s="27"/>
      <c r="D79" s="28"/>
      <c r="E79" s="9"/>
      <c r="F79" s="9"/>
      <c r="G79" s="9"/>
      <c r="H79" s="9"/>
      <c r="I79" s="9"/>
      <c r="J79" s="11"/>
      <c r="K79" s="22"/>
      <c r="L79" s="1" t="str">
        <f t="shared" si="10"/>
        <v/>
      </c>
      <c r="M79" s="1" t="str">
        <f t="shared" si="11"/>
        <v/>
      </c>
      <c r="N79" s="1" t="str">
        <f t="shared" si="12"/>
        <v/>
      </c>
      <c r="O79" s="1" t="str">
        <f t="shared" si="13"/>
        <v/>
      </c>
      <c r="P79" s="1" t="str">
        <f t="shared" si="14"/>
        <v/>
      </c>
      <c r="Q79" s="1" t="str">
        <f t="shared" si="15"/>
        <v>,</v>
      </c>
    </row>
    <row r="80" spans="1:17" ht="16.5" thickBot="1" x14ac:dyDescent="0.3">
      <c r="A80" s="32" t="s">
        <v>114</v>
      </c>
      <c r="B80" s="24" t="s">
        <v>115</v>
      </c>
      <c r="C80" s="25"/>
      <c r="D80" s="3"/>
      <c r="E80" s="9" t="s">
        <v>583</v>
      </c>
      <c r="F80" s="9"/>
      <c r="G80" s="9"/>
      <c r="H80" s="9"/>
      <c r="I80" s="9"/>
      <c r="J80" s="11"/>
      <c r="K80" s="22"/>
      <c r="L80" s="1" t="str">
        <f t="shared" si="10"/>
        <v>YES</v>
      </c>
      <c r="M80" s="1" t="str">
        <f t="shared" si="11"/>
        <v/>
      </c>
      <c r="N80" s="1" t="str">
        <f t="shared" si="12"/>
        <v/>
      </c>
      <c r="O80" s="1" t="str">
        <f t="shared" si="13"/>
        <v/>
      </c>
      <c r="P80" s="1" t="str">
        <f t="shared" si="14"/>
        <v/>
      </c>
      <c r="Q80" s="1" t="str">
        <f t="shared" si="15"/>
        <v>,</v>
      </c>
    </row>
    <row r="81" spans="1:17" ht="16.5" thickBot="1" x14ac:dyDescent="0.3">
      <c r="A81" s="80" t="s">
        <v>116</v>
      </c>
      <c r="B81" s="81" t="s">
        <v>399</v>
      </c>
      <c r="C81" s="19" t="s">
        <v>26</v>
      </c>
      <c r="D81" s="20" t="s">
        <v>6</v>
      </c>
      <c r="E81" s="9" t="s">
        <v>583</v>
      </c>
      <c r="F81" s="9" t="s">
        <v>1160</v>
      </c>
      <c r="G81" s="9"/>
      <c r="H81" s="9" t="s">
        <v>1160</v>
      </c>
      <c r="I81" s="9"/>
      <c r="J81" s="11" t="s">
        <v>1172</v>
      </c>
      <c r="K81" s="22"/>
      <c r="L81" s="1" t="str">
        <f t="shared" si="10"/>
        <v>OYES</v>
      </c>
      <c r="M81" s="1" t="str">
        <f t="shared" si="11"/>
        <v>Ox</v>
      </c>
      <c r="N81" s="1" t="str">
        <f t="shared" si="12"/>
        <v>O</v>
      </c>
      <c r="O81" s="1" t="str">
        <f t="shared" si="13"/>
        <v>Ox</v>
      </c>
      <c r="P81" s="1" t="str">
        <f t="shared" si="14"/>
        <v>O</v>
      </c>
      <c r="Q81" s="1" t="str">
        <f t="shared" si="15"/>
        <v>O,;6.1;</v>
      </c>
    </row>
    <row r="82" spans="1:17" ht="16.5" thickBot="1" x14ac:dyDescent="0.3">
      <c r="A82" s="80" t="s">
        <v>117</v>
      </c>
      <c r="B82" s="81" t="s">
        <v>566</v>
      </c>
      <c r="C82" s="19" t="s">
        <v>26</v>
      </c>
      <c r="D82" s="20" t="s">
        <v>6</v>
      </c>
      <c r="E82" s="9" t="s">
        <v>583</v>
      </c>
      <c r="F82" s="9" t="s">
        <v>1160</v>
      </c>
      <c r="G82" s="9"/>
      <c r="H82" s="9" t="s">
        <v>1160</v>
      </c>
      <c r="I82" s="9"/>
      <c r="J82" s="11" t="s">
        <v>1172</v>
      </c>
      <c r="K82" s="22"/>
      <c r="L82" s="1" t="str">
        <f t="shared" si="10"/>
        <v>OYES</v>
      </c>
      <c r="M82" s="1" t="str">
        <f t="shared" si="11"/>
        <v>Ox</v>
      </c>
      <c r="N82" s="1" t="str">
        <f t="shared" si="12"/>
        <v>O</v>
      </c>
      <c r="O82" s="1" t="str">
        <f t="shared" si="13"/>
        <v>Ox</v>
      </c>
      <c r="P82" s="1" t="str">
        <f t="shared" si="14"/>
        <v>O</v>
      </c>
      <c r="Q82" s="1" t="str">
        <f t="shared" si="15"/>
        <v>O,;6.1;</v>
      </c>
    </row>
    <row r="83" spans="1:17" ht="16.5" thickBot="1" x14ac:dyDescent="0.3">
      <c r="A83" s="80" t="s">
        <v>118</v>
      </c>
      <c r="B83" s="81" t="s">
        <v>400</v>
      </c>
      <c r="C83" s="19" t="s">
        <v>26</v>
      </c>
      <c r="D83" s="20" t="s">
        <v>6</v>
      </c>
      <c r="E83" s="9" t="s">
        <v>583</v>
      </c>
      <c r="F83" s="9" t="s">
        <v>1160</v>
      </c>
      <c r="G83" s="9"/>
      <c r="H83" s="9" t="s">
        <v>1160</v>
      </c>
      <c r="I83" s="9"/>
      <c r="J83" s="11" t="s">
        <v>1172</v>
      </c>
      <c r="K83" s="22"/>
      <c r="L83" s="1" t="str">
        <f t="shared" si="10"/>
        <v>OYES</v>
      </c>
      <c r="M83" s="1" t="str">
        <f t="shared" si="11"/>
        <v>Ox</v>
      </c>
      <c r="N83" s="1" t="str">
        <f t="shared" si="12"/>
        <v>O</v>
      </c>
      <c r="O83" s="1" t="str">
        <f t="shared" si="13"/>
        <v>Ox</v>
      </c>
      <c r="P83" s="1" t="str">
        <f t="shared" si="14"/>
        <v>O</v>
      </c>
      <c r="Q83" s="1" t="str">
        <f t="shared" si="15"/>
        <v>O,;6.1;</v>
      </c>
    </row>
    <row r="84" spans="1:17" ht="16.5" thickBot="1" x14ac:dyDescent="0.3">
      <c r="A84" s="80" t="s">
        <v>119</v>
      </c>
      <c r="B84" s="81" t="s">
        <v>401</v>
      </c>
      <c r="C84" s="19" t="s">
        <v>26</v>
      </c>
      <c r="D84" s="20" t="s">
        <v>6</v>
      </c>
      <c r="E84" s="9" t="s">
        <v>583</v>
      </c>
      <c r="F84" s="9" t="s">
        <v>1160</v>
      </c>
      <c r="G84" s="9"/>
      <c r="H84" s="9" t="s">
        <v>1160</v>
      </c>
      <c r="I84" s="9"/>
      <c r="J84" s="11" t="s">
        <v>1172</v>
      </c>
      <c r="K84" s="22"/>
      <c r="L84" s="1" t="str">
        <f t="shared" si="10"/>
        <v>OYES</v>
      </c>
      <c r="M84" s="1" t="str">
        <f t="shared" si="11"/>
        <v>Ox</v>
      </c>
      <c r="N84" s="1" t="str">
        <f t="shared" si="12"/>
        <v>O</v>
      </c>
      <c r="O84" s="1" t="str">
        <f t="shared" si="13"/>
        <v>Ox</v>
      </c>
      <c r="P84" s="1" t="str">
        <f t="shared" si="14"/>
        <v>O</v>
      </c>
      <c r="Q84" s="1" t="str">
        <f t="shared" si="15"/>
        <v>O,;6.1;</v>
      </c>
    </row>
    <row r="85" spans="1:17" ht="16.5" thickBot="1" x14ac:dyDescent="0.3">
      <c r="A85" s="32" t="s">
        <v>120</v>
      </c>
      <c r="B85" s="79" t="s">
        <v>402</v>
      </c>
      <c r="C85" s="19" t="s">
        <v>26</v>
      </c>
      <c r="D85" s="20" t="s">
        <v>6</v>
      </c>
      <c r="E85" s="9" t="s">
        <v>583</v>
      </c>
      <c r="F85" s="9" t="s">
        <v>1160</v>
      </c>
      <c r="G85" s="9"/>
      <c r="H85" s="9"/>
      <c r="I85" s="9"/>
      <c r="J85" s="11" t="s">
        <v>1162</v>
      </c>
      <c r="K85" s="22"/>
      <c r="L85" s="1" t="str">
        <f t="shared" si="10"/>
        <v>OYES</v>
      </c>
      <c r="M85" s="1" t="str">
        <f t="shared" si="11"/>
        <v>Ox</v>
      </c>
      <c r="N85" s="1" t="str">
        <f t="shared" si="12"/>
        <v>O</v>
      </c>
      <c r="O85" s="1" t="str">
        <f t="shared" si="13"/>
        <v>O</v>
      </c>
      <c r="P85" s="1" t="str">
        <f t="shared" si="14"/>
        <v>O</v>
      </c>
      <c r="Q85" s="1" t="str">
        <f t="shared" si="15"/>
        <v>O,;2.6;</v>
      </c>
    </row>
    <row r="86" spans="1:17" ht="16.5" thickBot="1" x14ac:dyDescent="0.3">
      <c r="A86" s="32" t="s">
        <v>121</v>
      </c>
      <c r="B86" s="79" t="s">
        <v>403</v>
      </c>
      <c r="C86" s="3"/>
      <c r="D86" s="20" t="s">
        <v>6</v>
      </c>
      <c r="E86" s="9" t="s">
        <v>584</v>
      </c>
      <c r="F86" s="9" t="s">
        <v>1160</v>
      </c>
      <c r="G86" s="9"/>
      <c r="H86" s="9" t="s">
        <v>1160</v>
      </c>
      <c r="I86" s="9"/>
      <c r="J86" s="11" t="s">
        <v>1171</v>
      </c>
      <c r="K86" s="22"/>
      <c r="L86" s="1" t="str">
        <f t="shared" si="10"/>
        <v>NO</v>
      </c>
      <c r="M86" s="1" t="str">
        <f t="shared" si="11"/>
        <v>x</v>
      </c>
      <c r="N86" s="1" t="str">
        <f t="shared" si="12"/>
        <v/>
      </c>
      <c r="O86" s="1" t="str">
        <f t="shared" si="13"/>
        <v>x</v>
      </c>
      <c r="P86" s="1" t="str">
        <f t="shared" si="14"/>
        <v/>
      </c>
      <c r="Q86" s="1" t="str">
        <f t="shared" si="15"/>
        <v>,;9.2;</v>
      </c>
    </row>
    <row r="87" spans="1:17" ht="16.5" thickBot="1" x14ac:dyDescent="0.3">
      <c r="A87" s="32" t="s">
        <v>122</v>
      </c>
      <c r="B87" s="79" t="s">
        <v>404</v>
      </c>
      <c r="C87" s="3"/>
      <c r="D87" s="20" t="s">
        <v>6</v>
      </c>
      <c r="E87" s="9" t="s">
        <v>584</v>
      </c>
      <c r="F87" s="9" t="s">
        <v>1160</v>
      </c>
      <c r="G87" s="9"/>
      <c r="H87" s="9"/>
      <c r="I87" s="9" t="s">
        <v>1160</v>
      </c>
      <c r="J87" s="11" t="s">
        <v>1171</v>
      </c>
      <c r="K87" s="22"/>
      <c r="L87" s="1" t="str">
        <f t="shared" si="10"/>
        <v>NO</v>
      </c>
      <c r="M87" s="1" t="str">
        <f t="shared" si="11"/>
        <v>x</v>
      </c>
      <c r="N87" s="1" t="str">
        <f t="shared" si="12"/>
        <v/>
      </c>
      <c r="O87" s="1" t="str">
        <f t="shared" si="13"/>
        <v/>
      </c>
      <c r="P87" s="1" t="str">
        <f t="shared" si="14"/>
        <v>x</v>
      </c>
      <c r="Q87" s="1" t="str">
        <f t="shared" si="15"/>
        <v>,;9.2;</v>
      </c>
    </row>
    <row r="88" spans="1:17" ht="16.5" thickBot="1" x14ac:dyDescent="0.3">
      <c r="A88" s="32" t="s">
        <v>123</v>
      </c>
      <c r="B88" s="79" t="s">
        <v>405</v>
      </c>
      <c r="C88" s="3"/>
      <c r="D88" s="20" t="s">
        <v>6</v>
      </c>
      <c r="E88" s="9" t="s">
        <v>584</v>
      </c>
      <c r="F88" s="9" t="s">
        <v>1160</v>
      </c>
      <c r="G88" s="9"/>
      <c r="H88" s="9" t="s">
        <v>1160</v>
      </c>
      <c r="I88" s="9"/>
      <c r="J88" s="11" t="s">
        <v>1171</v>
      </c>
      <c r="K88" s="22"/>
      <c r="L88" s="1" t="str">
        <f t="shared" si="10"/>
        <v>NO</v>
      </c>
      <c r="M88" s="1" t="str">
        <f t="shared" si="11"/>
        <v>x</v>
      </c>
      <c r="N88" s="1" t="str">
        <f t="shared" si="12"/>
        <v/>
      </c>
      <c r="O88" s="1" t="str">
        <f t="shared" si="13"/>
        <v>x</v>
      </c>
      <c r="P88" s="1" t="str">
        <f t="shared" si="14"/>
        <v/>
      </c>
      <c r="Q88" s="1" t="str">
        <f t="shared" si="15"/>
        <v>,;9.2;</v>
      </c>
    </row>
    <row r="89" spans="1:17" ht="16.5" thickBot="1" x14ac:dyDescent="0.3">
      <c r="A89" s="32" t="s">
        <v>124</v>
      </c>
      <c r="B89" s="79" t="s">
        <v>406</v>
      </c>
      <c r="C89" s="3"/>
      <c r="D89" s="20" t="s">
        <v>6</v>
      </c>
      <c r="E89" s="9" t="s">
        <v>584</v>
      </c>
      <c r="F89" s="9" t="s">
        <v>1160</v>
      </c>
      <c r="G89" s="9"/>
      <c r="H89" s="9" t="s">
        <v>1160</v>
      </c>
      <c r="I89" s="9"/>
      <c r="J89" s="11" t="s">
        <v>1171</v>
      </c>
      <c r="K89" s="22"/>
      <c r="L89" s="1" t="str">
        <f t="shared" si="10"/>
        <v>NO</v>
      </c>
      <c r="M89" s="1" t="str">
        <f t="shared" si="11"/>
        <v>x</v>
      </c>
      <c r="N89" s="1" t="str">
        <f t="shared" si="12"/>
        <v/>
      </c>
      <c r="O89" s="1" t="str">
        <f t="shared" si="13"/>
        <v>x</v>
      </c>
      <c r="P89" s="1" t="str">
        <f t="shared" si="14"/>
        <v/>
      </c>
      <c r="Q89" s="1" t="str">
        <f t="shared" si="15"/>
        <v>,;9.2;</v>
      </c>
    </row>
    <row r="90" spans="1:17" ht="16.5" thickBot="1" x14ac:dyDescent="0.3">
      <c r="A90" s="32" t="s">
        <v>125</v>
      </c>
      <c r="B90" s="79" t="s">
        <v>407</v>
      </c>
      <c r="C90" s="3"/>
      <c r="D90" s="20" t="s">
        <v>6</v>
      </c>
      <c r="E90" s="9" t="s">
        <v>584</v>
      </c>
      <c r="F90" s="9" t="s">
        <v>1160</v>
      </c>
      <c r="G90" s="9"/>
      <c r="H90" s="9" t="s">
        <v>1160</v>
      </c>
      <c r="I90" s="9"/>
      <c r="J90" s="11" t="s">
        <v>1171</v>
      </c>
      <c r="K90" s="22"/>
      <c r="L90" s="1" t="str">
        <f t="shared" si="10"/>
        <v>NO</v>
      </c>
      <c r="M90" s="1" t="str">
        <f t="shared" si="11"/>
        <v>x</v>
      </c>
      <c r="N90" s="1" t="str">
        <f t="shared" si="12"/>
        <v/>
      </c>
      <c r="O90" s="1" t="str">
        <f t="shared" si="13"/>
        <v>x</v>
      </c>
      <c r="P90" s="1" t="str">
        <f t="shared" si="14"/>
        <v/>
      </c>
      <c r="Q90" s="1" t="str">
        <f t="shared" si="15"/>
        <v>,;9.2;</v>
      </c>
    </row>
    <row r="91" spans="1:17" ht="16.5" thickBot="1" x14ac:dyDescent="0.3">
      <c r="A91" s="32" t="s">
        <v>126</v>
      </c>
      <c r="B91" s="79" t="s">
        <v>408</v>
      </c>
      <c r="C91" s="3"/>
      <c r="D91" s="20" t="s">
        <v>6</v>
      </c>
      <c r="E91" s="9" t="s">
        <v>584</v>
      </c>
      <c r="F91" s="9" t="s">
        <v>1160</v>
      </c>
      <c r="G91" s="9"/>
      <c r="H91" s="9" t="s">
        <v>1160</v>
      </c>
      <c r="I91" s="9"/>
      <c r="J91" s="11" t="s">
        <v>1171</v>
      </c>
      <c r="K91" s="22"/>
      <c r="L91" s="1" t="str">
        <f t="shared" si="10"/>
        <v>NO</v>
      </c>
      <c r="M91" s="1" t="str">
        <f t="shared" si="11"/>
        <v>x</v>
      </c>
      <c r="N91" s="1" t="str">
        <f t="shared" si="12"/>
        <v/>
      </c>
      <c r="O91" s="1" t="str">
        <f t="shared" si="13"/>
        <v>x</v>
      </c>
      <c r="P91" s="1" t="str">
        <f t="shared" si="14"/>
        <v/>
      </c>
      <c r="Q91" s="1" t="str">
        <f t="shared" si="15"/>
        <v>,;9.2;</v>
      </c>
    </row>
    <row r="92" spans="1:17" ht="16.5" thickBot="1" x14ac:dyDescent="0.3">
      <c r="A92" s="32" t="s">
        <v>127</v>
      </c>
      <c r="B92" s="79" t="s">
        <v>409</v>
      </c>
      <c r="C92" s="3"/>
      <c r="D92" s="20" t="s">
        <v>6</v>
      </c>
      <c r="E92" s="9" t="s">
        <v>584</v>
      </c>
      <c r="F92" s="9" t="s">
        <v>1160</v>
      </c>
      <c r="G92" s="9"/>
      <c r="H92" s="9" t="s">
        <v>1160</v>
      </c>
      <c r="I92" s="9"/>
      <c r="J92" s="11" t="s">
        <v>1171</v>
      </c>
      <c r="K92" s="22"/>
      <c r="L92" s="1" t="str">
        <f t="shared" si="10"/>
        <v>NO</v>
      </c>
      <c r="M92" s="1" t="str">
        <f t="shared" si="11"/>
        <v>x</v>
      </c>
      <c r="N92" s="1" t="str">
        <f t="shared" si="12"/>
        <v/>
      </c>
      <c r="O92" s="1" t="str">
        <f t="shared" si="13"/>
        <v>x</v>
      </c>
      <c r="P92" s="1" t="str">
        <f t="shared" si="14"/>
        <v/>
      </c>
      <c r="Q92" s="1" t="str">
        <f t="shared" si="15"/>
        <v>,;9.2;</v>
      </c>
    </row>
    <row r="93" spans="1:17" ht="16.5" thickBot="1" x14ac:dyDescent="0.3">
      <c r="A93" s="32" t="s">
        <v>128</v>
      </c>
      <c r="B93" s="79" t="s">
        <v>410</v>
      </c>
      <c r="C93" s="3"/>
      <c r="D93" s="20" t="s">
        <v>6</v>
      </c>
      <c r="E93" s="9" t="s">
        <v>584</v>
      </c>
      <c r="F93" s="9" t="s">
        <v>1160</v>
      </c>
      <c r="G93" s="9"/>
      <c r="H93" s="9" t="s">
        <v>1160</v>
      </c>
      <c r="I93" s="9"/>
      <c r="J93" s="11" t="s">
        <v>1171</v>
      </c>
      <c r="K93" s="22"/>
      <c r="L93" s="1" t="str">
        <f t="shared" si="10"/>
        <v>NO</v>
      </c>
      <c r="M93" s="1" t="str">
        <f t="shared" si="11"/>
        <v>x</v>
      </c>
      <c r="N93" s="1" t="str">
        <f t="shared" si="12"/>
        <v/>
      </c>
      <c r="O93" s="1" t="str">
        <f t="shared" si="13"/>
        <v>x</v>
      </c>
      <c r="P93" s="1" t="str">
        <f t="shared" si="14"/>
        <v/>
      </c>
      <c r="Q93" s="1" t="str">
        <f t="shared" si="15"/>
        <v>,;9.2;</v>
      </c>
    </row>
    <row r="94" spans="1:17" ht="16.5" thickBot="1" x14ac:dyDescent="0.3">
      <c r="A94" s="32" t="s">
        <v>129</v>
      </c>
      <c r="B94" s="79" t="s">
        <v>411</v>
      </c>
      <c r="C94" s="3"/>
      <c r="D94" s="20" t="s">
        <v>6</v>
      </c>
      <c r="E94" s="9" t="s">
        <v>584</v>
      </c>
      <c r="F94" s="9" t="s">
        <v>1160</v>
      </c>
      <c r="G94" s="9"/>
      <c r="H94" s="9" t="s">
        <v>1160</v>
      </c>
      <c r="I94" s="9"/>
      <c r="J94" s="11" t="s">
        <v>1171</v>
      </c>
      <c r="K94" s="22"/>
      <c r="L94" s="1" t="str">
        <f t="shared" si="10"/>
        <v>NO</v>
      </c>
      <c r="M94" s="1" t="str">
        <f t="shared" si="11"/>
        <v>x</v>
      </c>
      <c r="N94" s="1" t="str">
        <f t="shared" si="12"/>
        <v/>
      </c>
      <c r="O94" s="1" t="str">
        <f t="shared" si="13"/>
        <v>x</v>
      </c>
      <c r="P94" s="1" t="str">
        <f t="shared" si="14"/>
        <v/>
      </c>
      <c r="Q94" s="1" t="str">
        <f t="shared" si="15"/>
        <v>,;9.2;</v>
      </c>
    </row>
    <row r="95" spans="1:17" ht="16.5" thickBot="1" x14ac:dyDescent="0.3">
      <c r="A95" s="32" t="s">
        <v>130</v>
      </c>
      <c r="B95" s="79" t="s">
        <v>412</v>
      </c>
      <c r="C95" s="3"/>
      <c r="D95" s="20" t="s">
        <v>6</v>
      </c>
      <c r="E95" s="9" t="s">
        <v>584</v>
      </c>
      <c r="F95" s="9" t="s">
        <v>1160</v>
      </c>
      <c r="G95" s="9"/>
      <c r="H95" s="9" t="s">
        <v>1160</v>
      </c>
      <c r="I95" s="9"/>
      <c r="J95" s="11" t="s">
        <v>1171</v>
      </c>
      <c r="K95" s="22"/>
      <c r="L95" s="1" t="str">
        <f t="shared" si="10"/>
        <v>NO</v>
      </c>
      <c r="M95" s="1" t="str">
        <f t="shared" si="11"/>
        <v>x</v>
      </c>
      <c r="N95" s="1" t="str">
        <f t="shared" si="12"/>
        <v/>
      </c>
      <c r="O95" s="1" t="str">
        <f t="shared" si="13"/>
        <v>x</v>
      </c>
      <c r="P95" s="1" t="str">
        <f t="shared" si="14"/>
        <v/>
      </c>
      <c r="Q95" s="1" t="str">
        <f t="shared" si="15"/>
        <v>,;9.2;</v>
      </c>
    </row>
    <row r="96" spans="1:17" ht="16.5" thickBot="1" x14ac:dyDescent="0.3">
      <c r="A96" s="32" t="s">
        <v>131</v>
      </c>
      <c r="B96" s="79" t="s">
        <v>413</v>
      </c>
      <c r="C96" s="3"/>
      <c r="D96" s="20" t="s">
        <v>6</v>
      </c>
      <c r="E96" s="9" t="s">
        <v>584</v>
      </c>
      <c r="F96" s="9" t="s">
        <v>1160</v>
      </c>
      <c r="G96" s="9"/>
      <c r="H96" s="9" t="s">
        <v>1160</v>
      </c>
      <c r="I96" s="9"/>
      <c r="J96" s="11" t="s">
        <v>1171</v>
      </c>
      <c r="K96" s="22"/>
      <c r="L96" s="1" t="str">
        <f t="shared" si="10"/>
        <v>NO</v>
      </c>
      <c r="M96" s="1" t="str">
        <f t="shared" si="11"/>
        <v>x</v>
      </c>
      <c r="N96" s="1" t="str">
        <f t="shared" si="12"/>
        <v/>
      </c>
      <c r="O96" s="1" t="str">
        <f t="shared" si="13"/>
        <v>x</v>
      </c>
      <c r="P96" s="1" t="str">
        <f t="shared" si="14"/>
        <v/>
      </c>
      <c r="Q96" s="1" t="str">
        <f t="shared" si="15"/>
        <v>,;9.2;</v>
      </c>
    </row>
    <row r="97" spans="1:17" ht="16.5" thickBot="1" x14ac:dyDescent="0.3">
      <c r="A97" s="32" t="s">
        <v>132</v>
      </c>
      <c r="B97" s="79" t="s">
        <v>414</v>
      </c>
      <c r="C97" s="3"/>
      <c r="D97" s="20" t="s">
        <v>6</v>
      </c>
      <c r="E97" s="9" t="s">
        <v>584</v>
      </c>
      <c r="F97" s="9" t="s">
        <v>1160</v>
      </c>
      <c r="G97" s="9"/>
      <c r="H97" s="9" t="s">
        <v>1160</v>
      </c>
      <c r="I97" s="9"/>
      <c r="J97" s="11" t="s">
        <v>1171</v>
      </c>
      <c r="K97" s="22"/>
      <c r="L97" s="1" t="str">
        <f t="shared" si="10"/>
        <v>NO</v>
      </c>
      <c r="M97" s="1" t="str">
        <f t="shared" si="11"/>
        <v>x</v>
      </c>
      <c r="N97" s="1" t="str">
        <f t="shared" si="12"/>
        <v/>
      </c>
      <c r="O97" s="1" t="str">
        <f t="shared" si="13"/>
        <v>x</v>
      </c>
      <c r="P97" s="1" t="str">
        <f t="shared" si="14"/>
        <v/>
      </c>
      <c r="Q97" s="1" t="str">
        <f t="shared" si="15"/>
        <v>,;9.2;</v>
      </c>
    </row>
    <row r="98" spans="1:17" ht="16.5" thickBot="1" x14ac:dyDescent="0.3">
      <c r="A98" s="32" t="s">
        <v>133</v>
      </c>
      <c r="B98" s="79" t="s">
        <v>415</v>
      </c>
      <c r="C98" s="3"/>
      <c r="D98" s="20" t="s">
        <v>6</v>
      </c>
      <c r="E98" s="9" t="s">
        <v>584</v>
      </c>
      <c r="F98" s="9" t="s">
        <v>1160</v>
      </c>
      <c r="G98" s="9"/>
      <c r="H98" s="9" t="s">
        <v>1160</v>
      </c>
      <c r="I98" s="9"/>
      <c r="J98" s="11" t="s">
        <v>1171</v>
      </c>
      <c r="K98" s="22"/>
      <c r="L98" s="1" t="str">
        <f t="shared" si="10"/>
        <v>NO</v>
      </c>
      <c r="M98" s="1" t="str">
        <f t="shared" si="11"/>
        <v>x</v>
      </c>
      <c r="N98" s="1" t="str">
        <f t="shared" si="12"/>
        <v/>
      </c>
      <c r="O98" s="1" t="str">
        <f t="shared" si="13"/>
        <v>x</v>
      </c>
      <c r="P98" s="1" t="str">
        <f t="shared" si="14"/>
        <v/>
      </c>
      <c r="Q98" s="1" t="str">
        <f t="shared" si="15"/>
        <v>,;9.2;</v>
      </c>
    </row>
    <row r="99" spans="1:17" ht="16.5" thickBot="1" x14ac:dyDescent="0.3">
      <c r="A99" s="32" t="s">
        <v>134</v>
      </c>
      <c r="B99" s="79" t="s">
        <v>416</v>
      </c>
      <c r="C99" s="3"/>
      <c r="D99" s="20" t="s">
        <v>6</v>
      </c>
      <c r="E99" s="9" t="s">
        <v>584</v>
      </c>
      <c r="F99" s="9" t="s">
        <v>1160</v>
      </c>
      <c r="G99" s="9"/>
      <c r="H99" s="9" t="s">
        <v>1160</v>
      </c>
      <c r="I99" s="9"/>
      <c r="J99" s="11" t="s">
        <v>1171</v>
      </c>
      <c r="K99" s="22"/>
      <c r="L99" s="1" t="str">
        <f t="shared" si="10"/>
        <v>NO</v>
      </c>
      <c r="M99" s="1" t="str">
        <f t="shared" si="11"/>
        <v>x</v>
      </c>
      <c r="N99" s="1" t="str">
        <f t="shared" si="12"/>
        <v/>
      </c>
      <c r="O99" s="1" t="str">
        <f t="shared" si="13"/>
        <v>x</v>
      </c>
      <c r="P99" s="1" t="str">
        <f t="shared" si="14"/>
        <v/>
      </c>
      <c r="Q99" s="1" t="str">
        <f t="shared" si="15"/>
        <v>,;9.2;</v>
      </c>
    </row>
    <row r="100" spans="1:17" ht="16.5" thickBot="1" x14ac:dyDescent="0.3">
      <c r="A100" s="32" t="s">
        <v>135</v>
      </c>
      <c r="B100" s="79" t="s">
        <v>417</v>
      </c>
      <c r="C100" s="3"/>
      <c r="D100" s="20" t="s">
        <v>6</v>
      </c>
      <c r="E100" s="9" t="s">
        <v>584</v>
      </c>
      <c r="F100" s="9" t="s">
        <v>1160</v>
      </c>
      <c r="H100" s="9" t="s">
        <v>1160</v>
      </c>
      <c r="J100" s="11" t="s">
        <v>1171</v>
      </c>
      <c r="K100" s="34"/>
      <c r="M100" s="1" t="str">
        <f t="shared" si="11"/>
        <v>x</v>
      </c>
      <c r="N100" s="1" t="str">
        <f t="shared" si="12"/>
        <v/>
      </c>
      <c r="O100" s="1" t="str">
        <f t="shared" si="13"/>
        <v>x</v>
      </c>
      <c r="P100" s="1" t="str">
        <f t="shared" si="14"/>
        <v/>
      </c>
      <c r="Q100" s="1" t="str">
        <f t="shared" si="15"/>
        <v>,;9.2;</v>
      </c>
    </row>
    <row r="101" spans="1:17" ht="16.5" thickBot="1" x14ac:dyDescent="0.3">
      <c r="A101" s="31" t="s">
        <v>136</v>
      </c>
      <c r="B101" s="26" t="s">
        <v>137</v>
      </c>
      <c r="C101" s="27"/>
      <c r="D101" s="28"/>
      <c r="E101" s="9"/>
      <c r="F101" s="66"/>
      <c r="G101" s="66"/>
      <c r="H101" s="66"/>
      <c r="I101" s="66"/>
      <c r="J101" s="69"/>
      <c r="K101" s="34"/>
      <c r="M101" s="1" t="str">
        <f t="shared" si="11"/>
        <v/>
      </c>
      <c r="N101" s="1" t="str">
        <f t="shared" si="12"/>
        <v/>
      </c>
      <c r="O101" s="1" t="str">
        <f t="shared" si="13"/>
        <v/>
      </c>
      <c r="P101" s="1" t="str">
        <f t="shared" si="14"/>
        <v/>
      </c>
      <c r="Q101" s="1" t="str">
        <f t="shared" si="15"/>
        <v>,</v>
      </c>
    </row>
    <row r="102" spans="1:17" ht="16.5" thickBot="1" x14ac:dyDescent="0.3">
      <c r="A102" s="32" t="s">
        <v>138</v>
      </c>
      <c r="B102" s="79" t="s">
        <v>418</v>
      </c>
      <c r="C102" s="19" t="s">
        <v>26</v>
      </c>
      <c r="D102" s="20" t="s">
        <v>6</v>
      </c>
      <c r="E102" s="9" t="s">
        <v>583</v>
      </c>
      <c r="F102" s="9" t="s">
        <v>1160</v>
      </c>
      <c r="G102" s="9"/>
      <c r="H102" s="9" t="s">
        <v>1160</v>
      </c>
      <c r="I102" s="9"/>
      <c r="J102" s="11" t="s">
        <v>1162</v>
      </c>
      <c r="K102" s="34"/>
      <c r="M102" s="1" t="str">
        <f t="shared" si="11"/>
        <v>Ox</v>
      </c>
      <c r="N102" s="1" t="str">
        <f t="shared" si="12"/>
        <v>O</v>
      </c>
      <c r="O102" s="1" t="str">
        <f t="shared" si="13"/>
        <v>Ox</v>
      </c>
      <c r="P102" s="1" t="str">
        <f t="shared" si="14"/>
        <v>O</v>
      </c>
      <c r="Q102" s="1" t="str">
        <f t="shared" si="15"/>
        <v>O,;2.6;</v>
      </c>
    </row>
    <row r="103" spans="1:17" ht="16.5" thickBot="1" x14ac:dyDescent="0.3">
      <c r="A103" s="32" t="s">
        <v>139</v>
      </c>
      <c r="B103" s="79" t="s">
        <v>419</v>
      </c>
      <c r="C103" s="19" t="s">
        <v>26</v>
      </c>
      <c r="D103" s="20" t="s">
        <v>6</v>
      </c>
      <c r="E103" s="9" t="s">
        <v>583</v>
      </c>
      <c r="F103" s="9" t="s">
        <v>1160</v>
      </c>
      <c r="G103" s="9"/>
      <c r="H103" s="9" t="s">
        <v>1160</v>
      </c>
      <c r="I103" s="9"/>
      <c r="J103" s="11" t="s">
        <v>1173</v>
      </c>
      <c r="K103" s="34"/>
      <c r="M103" s="1" t="str">
        <f t="shared" si="11"/>
        <v>Ox</v>
      </c>
      <c r="N103" s="1" t="str">
        <f t="shared" si="12"/>
        <v>O</v>
      </c>
      <c r="O103" s="1" t="str">
        <f t="shared" si="13"/>
        <v>Ox</v>
      </c>
      <c r="P103" s="1" t="str">
        <f t="shared" si="14"/>
        <v>O</v>
      </c>
      <c r="Q103" s="1" t="str">
        <f t="shared" si="15"/>
        <v>O,;4.5;</v>
      </c>
    </row>
    <row r="104" spans="1:17" ht="16.5" thickBot="1" x14ac:dyDescent="0.3">
      <c r="A104" s="32" t="s">
        <v>140</v>
      </c>
      <c r="B104" s="79" t="s">
        <v>420</v>
      </c>
      <c r="C104" s="19" t="s">
        <v>26</v>
      </c>
      <c r="D104" s="20" t="s">
        <v>6</v>
      </c>
      <c r="E104" s="9" t="s">
        <v>583</v>
      </c>
      <c r="F104" s="9" t="s">
        <v>1160</v>
      </c>
      <c r="G104" s="9"/>
      <c r="H104" s="9" t="s">
        <v>1160</v>
      </c>
      <c r="I104" s="9"/>
      <c r="J104" s="11" t="s">
        <v>1162</v>
      </c>
      <c r="K104" s="34"/>
      <c r="M104" s="1" t="str">
        <f t="shared" si="11"/>
        <v>Ox</v>
      </c>
      <c r="N104" s="1" t="str">
        <f t="shared" si="12"/>
        <v>O</v>
      </c>
      <c r="O104" s="1" t="str">
        <f t="shared" si="13"/>
        <v>Ox</v>
      </c>
      <c r="P104" s="1" t="str">
        <f t="shared" si="14"/>
        <v>O</v>
      </c>
      <c r="Q104" s="1" t="str">
        <f t="shared" si="15"/>
        <v>O,;2.6;</v>
      </c>
    </row>
    <row r="105" spans="1:17" ht="16.5" thickBot="1" x14ac:dyDescent="0.3">
      <c r="A105" s="32" t="s">
        <v>141</v>
      </c>
      <c r="B105" s="79" t="s">
        <v>421</v>
      </c>
      <c r="C105" s="19" t="s">
        <v>26</v>
      </c>
      <c r="D105" s="20" t="s">
        <v>6</v>
      </c>
      <c r="E105" s="9" t="s">
        <v>583</v>
      </c>
      <c r="F105" s="9" t="s">
        <v>1160</v>
      </c>
      <c r="G105" s="9"/>
      <c r="H105" s="9" t="s">
        <v>1160</v>
      </c>
      <c r="I105" s="9"/>
      <c r="J105" s="11" t="s">
        <v>1173</v>
      </c>
      <c r="K105" s="34"/>
      <c r="M105" s="1" t="str">
        <f t="shared" si="11"/>
        <v>Ox</v>
      </c>
      <c r="N105" s="1" t="str">
        <f t="shared" si="12"/>
        <v>O</v>
      </c>
      <c r="O105" s="1" t="str">
        <f t="shared" si="13"/>
        <v>Ox</v>
      </c>
      <c r="P105" s="1" t="str">
        <f t="shared" si="14"/>
        <v>O</v>
      </c>
      <c r="Q105" s="1" t="str">
        <f t="shared" si="15"/>
        <v>O,;4.5;</v>
      </c>
    </row>
    <row r="106" spans="1:17" ht="16.5" thickBot="1" x14ac:dyDescent="0.3">
      <c r="A106" s="32" t="s">
        <v>142</v>
      </c>
      <c r="B106" s="79" t="s">
        <v>422</v>
      </c>
      <c r="C106" s="19" t="s">
        <v>26</v>
      </c>
      <c r="D106" s="20" t="s">
        <v>6</v>
      </c>
      <c r="E106" s="9" t="s">
        <v>583</v>
      </c>
      <c r="F106" s="9" t="s">
        <v>1160</v>
      </c>
      <c r="G106" s="9"/>
      <c r="H106" s="9" t="s">
        <v>1160</v>
      </c>
      <c r="I106" s="9"/>
      <c r="J106" s="11" t="s">
        <v>1162</v>
      </c>
      <c r="K106" s="34"/>
      <c r="M106" s="1" t="str">
        <f t="shared" si="11"/>
        <v>Ox</v>
      </c>
      <c r="N106" s="1" t="str">
        <f t="shared" si="12"/>
        <v>O</v>
      </c>
      <c r="O106" s="1" t="str">
        <f t="shared" si="13"/>
        <v>Ox</v>
      </c>
      <c r="P106" s="1" t="str">
        <f t="shared" si="14"/>
        <v>O</v>
      </c>
      <c r="Q106" s="1" t="str">
        <f t="shared" si="15"/>
        <v>O,;2.6;</v>
      </c>
    </row>
    <row r="107" spans="1:17" ht="19.5" thickBot="1" x14ac:dyDescent="0.3">
      <c r="A107" s="76">
        <v>3</v>
      </c>
      <c r="B107" s="77" t="s">
        <v>143</v>
      </c>
      <c r="C107" s="75">
        <f>COUNTA(C109:C162)</f>
        <v>13</v>
      </c>
      <c r="D107" s="75">
        <f>COUNTA(D109:D162)</f>
        <v>44</v>
      </c>
      <c r="E107" s="9"/>
      <c r="F107" s="9"/>
      <c r="G107" s="9"/>
      <c r="H107" s="9"/>
      <c r="I107" s="9"/>
      <c r="J107" s="11"/>
      <c r="K107" s="34"/>
      <c r="M107" s="1" t="str">
        <f t="shared" si="11"/>
        <v>13</v>
      </c>
      <c r="N107" s="1" t="str">
        <f t="shared" si="12"/>
        <v>13</v>
      </c>
      <c r="O107" s="1" t="str">
        <f t="shared" si="13"/>
        <v>13</v>
      </c>
      <c r="P107" s="1" t="str">
        <f t="shared" si="14"/>
        <v>13</v>
      </c>
      <c r="Q107" s="1" t="str">
        <f t="shared" si="15"/>
        <v>13,</v>
      </c>
    </row>
    <row r="108" spans="1:17" ht="16.5" thickBot="1" x14ac:dyDescent="0.3">
      <c r="A108" s="31" t="s">
        <v>144</v>
      </c>
      <c r="B108" s="26" t="s">
        <v>145</v>
      </c>
      <c r="C108" s="27"/>
      <c r="D108" s="28"/>
      <c r="E108" s="9"/>
      <c r="F108" s="9"/>
      <c r="G108" s="9"/>
      <c r="H108" s="9"/>
      <c r="I108" s="9"/>
      <c r="J108" s="11"/>
      <c r="K108" s="34"/>
      <c r="M108" s="1" t="str">
        <f t="shared" si="11"/>
        <v/>
      </c>
      <c r="N108" s="1" t="str">
        <f t="shared" si="12"/>
        <v/>
      </c>
      <c r="O108" s="1" t="str">
        <f t="shared" si="13"/>
        <v/>
      </c>
      <c r="P108" s="1" t="str">
        <f t="shared" si="14"/>
        <v/>
      </c>
      <c r="Q108" s="1" t="str">
        <f t="shared" si="15"/>
        <v>,</v>
      </c>
    </row>
    <row r="109" spans="1:17" ht="16.5" thickBot="1" x14ac:dyDescent="0.3">
      <c r="A109" s="32" t="s">
        <v>146</v>
      </c>
      <c r="B109" s="79" t="s">
        <v>423</v>
      </c>
      <c r="C109" s="19" t="s">
        <v>26</v>
      </c>
      <c r="D109" s="20" t="s">
        <v>6</v>
      </c>
      <c r="E109" s="9" t="s">
        <v>583</v>
      </c>
      <c r="F109" s="9" t="s">
        <v>1160</v>
      </c>
      <c r="G109" s="9"/>
      <c r="H109" s="9" t="s">
        <v>1160</v>
      </c>
      <c r="I109" s="9"/>
      <c r="J109" s="11" t="s">
        <v>1161</v>
      </c>
      <c r="K109" s="34"/>
      <c r="M109" s="1" t="str">
        <f t="shared" si="11"/>
        <v>Ox</v>
      </c>
      <c r="N109" s="1" t="str">
        <f t="shared" si="12"/>
        <v>O</v>
      </c>
      <c r="O109" s="1" t="str">
        <f t="shared" si="13"/>
        <v>Ox</v>
      </c>
      <c r="P109" s="1" t="str">
        <f t="shared" si="14"/>
        <v>O</v>
      </c>
      <c r="Q109" s="1" t="str">
        <f t="shared" si="15"/>
        <v>O,;5.1;</v>
      </c>
    </row>
    <row r="110" spans="1:17" ht="16.5" thickBot="1" x14ac:dyDescent="0.3">
      <c r="A110" s="32" t="s">
        <v>147</v>
      </c>
      <c r="B110" s="79" t="s">
        <v>424</v>
      </c>
      <c r="C110" s="19" t="s">
        <v>26</v>
      </c>
      <c r="D110" s="20" t="s">
        <v>6</v>
      </c>
      <c r="E110" s="9" t="s">
        <v>583</v>
      </c>
      <c r="F110" s="9" t="s">
        <v>1160</v>
      </c>
      <c r="G110" s="9"/>
      <c r="H110" s="9" t="s">
        <v>1160</v>
      </c>
      <c r="I110" s="9"/>
      <c r="J110" s="11" t="s">
        <v>1161</v>
      </c>
      <c r="K110" s="34"/>
      <c r="M110" s="1" t="str">
        <f t="shared" si="11"/>
        <v>Ox</v>
      </c>
      <c r="N110" s="1" t="str">
        <f t="shared" si="12"/>
        <v>O</v>
      </c>
      <c r="O110" s="1" t="str">
        <f t="shared" si="13"/>
        <v>Ox</v>
      </c>
      <c r="P110" s="1" t="str">
        <f t="shared" si="14"/>
        <v>O</v>
      </c>
      <c r="Q110" s="1" t="str">
        <f t="shared" si="15"/>
        <v>O,;5.1;</v>
      </c>
    </row>
    <row r="111" spans="1:17" ht="16.5" thickBot="1" x14ac:dyDescent="0.3">
      <c r="A111" s="31" t="s">
        <v>148</v>
      </c>
      <c r="B111" s="26" t="s">
        <v>149</v>
      </c>
      <c r="C111" s="27"/>
      <c r="D111" s="28"/>
      <c r="E111" s="9"/>
      <c r="F111" s="9"/>
      <c r="G111" s="9"/>
      <c r="H111" s="9"/>
      <c r="I111" s="9"/>
      <c r="J111" s="11"/>
      <c r="K111" s="34"/>
      <c r="M111" s="1" t="str">
        <f t="shared" si="11"/>
        <v/>
      </c>
      <c r="N111" s="1" t="str">
        <f t="shared" si="12"/>
        <v/>
      </c>
      <c r="O111" s="1" t="str">
        <f t="shared" si="13"/>
        <v/>
      </c>
      <c r="P111" s="1" t="str">
        <f t="shared" si="14"/>
        <v/>
      </c>
      <c r="Q111" s="1" t="str">
        <f t="shared" si="15"/>
        <v>,</v>
      </c>
    </row>
    <row r="112" spans="1:17" ht="16.5" thickBot="1" x14ac:dyDescent="0.3">
      <c r="A112" s="32" t="s">
        <v>150</v>
      </c>
      <c r="B112" s="79" t="s">
        <v>425</v>
      </c>
      <c r="C112" s="19" t="s">
        <v>26</v>
      </c>
      <c r="D112" s="20" t="s">
        <v>6</v>
      </c>
      <c r="E112" s="9" t="s">
        <v>583</v>
      </c>
      <c r="F112" s="9" t="s">
        <v>1160</v>
      </c>
      <c r="G112" s="9"/>
      <c r="H112" s="9" t="s">
        <v>1160</v>
      </c>
      <c r="I112" s="9"/>
      <c r="J112" s="11" t="s">
        <v>1161</v>
      </c>
      <c r="K112" s="34"/>
      <c r="M112" s="1" t="str">
        <f t="shared" si="11"/>
        <v>Ox</v>
      </c>
      <c r="N112" s="1" t="str">
        <f t="shared" si="12"/>
        <v>O</v>
      </c>
      <c r="O112" s="1" t="str">
        <f t="shared" si="13"/>
        <v>Ox</v>
      </c>
      <c r="P112" s="1" t="str">
        <f t="shared" si="14"/>
        <v>O</v>
      </c>
      <c r="Q112" s="1" t="str">
        <f t="shared" si="15"/>
        <v>O,;5.1;</v>
      </c>
    </row>
    <row r="113" spans="1:17" ht="16.5" thickBot="1" x14ac:dyDescent="0.3">
      <c r="A113" s="32" t="s">
        <v>151</v>
      </c>
      <c r="B113" s="79" t="s">
        <v>426</v>
      </c>
      <c r="C113" s="19" t="s">
        <v>26</v>
      </c>
      <c r="D113" s="20" t="s">
        <v>6</v>
      </c>
      <c r="E113" s="9" t="s">
        <v>583</v>
      </c>
      <c r="F113" s="9" t="s">
        <v>1160</v>
      </c>
      <c r="G113" s="9"/>
      <c r="H113" s="9" t="s">
        <v>1160</v>
      </c>
      <c r="I113" s="9"/>
      <c r="J113" s="11" t="s">
        <v>1161</v>
      </c>
      <c r="K113" s="34"/>
      <c r="M113" s="1" t="str">
        <f t="shared" si="11"/>
        <v>Ox</v>
      </c>
      <c r="N113" s="1" t="str">
        <f t="shared" si="12"/>
        <v>O</v>
      </c>
      <c r="O113" s="1" t="str">
        <f t="shared" si="13"/>
        <v>Ox</v>
      </c>
      <c r="P113" s="1" t="str">
        <f t="shared" si="14"/>
        <v>O</v>
      </c>
      <c r="Q113" s="1" t="str">
        <f t="shared" si="15"/>
        <v>O,;5.1;</v>
      </c>
    </row>
    <row r="114" spans="1:17" ht="16.5" thickBot="1" x14ac:dyDescent="0.3">
      <c r="A114" s="32" t="s">
        <v>152</v>
      </c>
      <c r="B114" s="79" t="s">
        <v>427</v>
      </c>
      <c r="C114" s="19" t="s">
        <v>26</v>
      </c>
      <c r="D114" s="20" t="s">
        <v>6</v>
      </c>
      <c r="E114" s="9" t="s">
        <v>583</v>
      </c>
      <c r="F114" s="9" t="s">
        <v>1160</v>
      </c>
      <c r="G114" s="9"/>
      <c r="H114" s="9" t="s">
        <v>1160</v>
      </c>
      <c r="I114" s="9"/>
      <c r="J114" s="11" t="s">
        <v>1161</v>
      </c>
      <c r="K114" s="34"/>
      <c r="M114" s="1" t="str">
        <f t="shared" si="11"/>
        <v>Ox</v>
      </c>
      <c r="N114" s="1" t="str">
        <f t="shared" si="12"/>
        <v>O</v>
      </c>
      <c r="O114" s="1" t="str">
        <f t="shared" si="13"/>
        <v>Ox</v>
      </c>
      <c r="P114" s="1" t="str">
        <f t="shared" si="14"/>
        <v>O</v>
      </c>
      <c r="Q114" s="1" t="str">
        <f t="shared" si="15"/>
        <v>O,;5.1;</v>
      </c>
    </row>
    <row r="115" spans="1:17" ht="16.5" thickBot="1" x14ac:dyDescent="0.3">
      <c r="A115" s="32" t="s">
        <v>153</v>
      </c>
      <c r="B115" s="79" t="s">
        <v>428</v>
      </c>
      <c r="C115" s="19" t="s">
        <v>26</v>
      </c>
      <c r="D115" s="20" t="s">
        <v>6</v>
      </c>
      <c r="E115" s="9" t="s">
        <v>583</v>
      </c>
      <c r="F115" s="9" t="s">
        <v>1160</v>
      </c>
      <c r="G115" s="9"/>
      <c r="H115" s="9" t="s">
        <v>1160</v>
      </c>
      <c r="I115" s="9"/>
      <c r="J115" s="11" t="s">
        <v>1174</v>
      </c>
      <c r="K115" s="34"/>
      <c r="M115" s="1" t="str">
        <f t="shared" si="11"/>
        <v>Ox</v>
      </c>
      <c r="N115" s="1" t="str">
        <f t="shared" si="12"/>
        <v>O</v>
      </c>
      <c r="O115" s="1" t="str">
        <f t="shared" si="13"/>
        <v>Ox</v>
      </c>
      <c r="P115" s="1" t="str">
        <f t="shared" si="14"/>
        <v>O</v>
      </c>
      <c r="Q115" s="1" t="str">
        <f t="shared" si="15"/>
        <v>O,;6.2;6.3;</v>
      </c>
    </row>
    <row r="116" spans="1:17" ht="16.5" thickBot="1" x14ac:dyDescent="0.3">
      <c r="A116" s="32" t="s">
        <v>154</v>
      </c>
      <c r="B116" s="79" t="s">
        <v>429</v>
      </c>
      <c r="C116" s="19" t="s">
        <v>26</v>
      </c>
      <c r="D116" s="20" t="s">
        <v>6</v>
      </c>
      <c r="E116" s="9" t="s">
        <v>583</v>
      </c>
      <c r="F116" s="9" t="s">
        <v>1160</v>
      </c>
      <c r="G116" s="9"/>
      <c r="H116" s="9" t="s">
        <v>1160</v>
      </c>
      <c r="I116" s="9"/>
      <c r="J116" s="11" t="s">
        <v>1161</v>
      </c>
      <c r="K116" s="34"/>
      <c r="M116" s="1" t="str">
        <f t="shared" si="11"/>
        <v>Ox</v>
      </c>
      <c r="N116" s="1" t="str">
        <f t="shared" si="12"/>
        <v>O</v>
      </c>
      <c r="O116" s="1" t="str">
        <f t="shared" si="13"/>
        <v>Ox</v>
      </c>
      <c r="P116" s="1" t="str">
        <f t="shared" si="14"/>
        <v>O</v>
      </c>
      <c r="Q116" s="1" t="str">
        <f t="shared" si="15"/>
        <v>O,;5.1;</v>
      </c>
    </row>
    <row r="117" spans="1:17" ht="16.5" thickBot="1" x14ac:dyDescent="0.3">
      <c r="A117" s="32" t="s">
        <v>155</v>
      </c>
      <c r="B117" s="79" t="s">
        <v>430</v>
      </c>
      <c r="C117" s="19" t="s">
        <v>26</v>
      </c>
      <c r="D117" s="20" t="s">
        <v>6</v>
      </c>
      <c r="E117" s="9" t="s">
        <v>583</v>
      </c>
      <c r="F117" s="9" t="s">
        <v>1160</v>
      </c>
      <c r="G117" s="9"/>
      <c r="H117" s="9" t="s">
        <v>1160</v>
      </c>
      <c r="I117" s="9"/>
      <c r="J117" s="11" t="s">
        <v>1161</v>
      </c>
      <c r="K117" s="34"/>
      <c r="M117" s="1" t="str">
        <f t="shared" si="11"/>
        <v>Ox</v>
      </c>
      <c r="N117" s="1" t="str">
        <f t="shared" si="12"/>
        <v>O</v>
      </c>
      <c r="O117" s="1" t="str">
        <f t="shared" si="13"/>
        <v>Ox</v>
      </c>
      <c r="P117" s="1" t="str">
        <f t="shared" si="14"/>
        <v>O</v>
      </c>
      <c r="Q117" s="1" t="str">
        <f t="shared" si="15"/>
        <v>O,;5.1;</v>
      </c>
    </row>
    <row r="118" spans="1:17" ht="16.5" thickBot="1" x14ac:dyDescent="0.3">
      <c r="A118" s="32" t="s">
        <v>156</v>
      </c>
      <c r="B118" s="79" t="s">
        <v>431</v>
      </c>
      <c r="C118" s="19" t="s">
        <v>26</v>
      </c>
      <c r="D118" s="20" t="s">
        <v>6</v>
      </c>
      <c r="E118" s="9" t="s">
        <v>583</v>
      </c>
      <c r="F118" s="9" t="s">
        <v>1160</v>
      </c>
      <c r="G118" s="9"/>
      <c r="H118" s="9" t="s">
        <v>1160</v>
      </c>
      <c r="I118" s="9"/>
      <c r="J118" s="11" t="s">
        <v>1161</v>
      </c>
      <c r="K118" s="34"/>
      <c r="M118" s="1" t="str">
        <f t="shared" si="11"/>
        <v>Ox</v>
      </c>
      <c r="N118" s="1" t="str">
        <f t="shared" si="12"/>
        <v>O</v>
      </c>
      <c r="O118" s="1" t="str">
        <f t="shared" si="13"/>
        <v>Ox</v>
      </c>
      <c r="P118" s="1" t="str">
        <f t="shared" si="14"/>
        <v>O</v>
      </c>
      <c r="Q118" s="1" t="str">
        <f t="shared" si="15"/>
        <v>O,;5.1;</v>
      </c>
    </row>
    <row r="119" spans="1:17" ht="16.5" thickBot="1" x14ac:dyDescent="0.3">
      <c r="A119" s="32" t="s">
        <v>157</v>
      </c>
      <c r="B119" s="79" t="s">
        <v>432</v>
      </c>
      <c r="C119" s="19" t="s">
        <v>26</v>
      </c>
      <c r="D119" s="20" t="s">
        <v>6</v>
      </c>
      <c r="E119" s="9" t="s">
        <v>583</v>
      </c>
      <c r="F119" s="9" t="s">
        <v>1160</v>
      </c>
      <c r="G119" s="9"/>
      <c r="H119" s="9" t="s">
        <v>1160</v>
      </c>
      <c r="I119" s="9"/>
      <c r="J119" s="11" t="s">
        <v>1161</v>
      </c>
      <c r="K119" s="34"/>
      <c r="M119" s="1" t="str">
        <f t="shared" si="11"/>
        <v>Ox</v>
      </c>
      <c r="N119" s="1" t="str">
        <f t="shared" si="12"/>
        <v>O</v>
      </c>
      <c r="O119" s="1" t="str">
        <f t="shared" si="13"/>
        <v>Ox</v>
      </c>
      <c r="P119" s="1" t="str">
        <f t="shared" si="14"/>
        <v>O</v>
      </c>
      <c r="Q119" s="1" t="str">
        <f t="shared" si="15"/>
        <v>O,;5.1;</v>
      </c>
    </row>
    <row r="120" spans="1:17" ht="16.5" thickBot="1" x14ac:dyDescent="0.3">
      <c r="A120" s="32" t="s">
        <v>158</v>
      </c>
      <c r="B120" s="79" t="s">
        <v>433</v>
      </c>
      <c r="C120" s="19" t="s">
        <v>26</v>
      </c>
      <c r="D120" s="20" t="s">
        <v>6</v>
      </c>
      <c r="E120" s="9" t="s">
        <v>583</v>
      </c>
      <c r="F120" s="9" t="s">
        <v>1160</v>
      </c>
      <c r="G120" s="9"/>
      <c r="H120" s="9" t="s">
        <v>1160</v>
      </c>
      <c r="I120" s="9"/>
      <c r="J120" s="11" t="s">
        <v>1161</v>
      </c>
      <c r="K120" s="34"/>
      <c r="M120" s="1" t="str">
        <f t="shared" si="11"/>
        <v>Ox</v>
      </c>
      <c r="N120" s="1" t="str">
        <f t="shared" si="12"/>
        <v>O</v>
      </c>
      <c r="O120" s="1" t="str">
        <f t="shared" si="13"/>
        <v>Ox</v>
      </c>
      <c r="P120" s="1" t="str">
        <f t="shared" si="14"/>
        <v>O</v>
      </c>
      <c r="Q120" s="1" t="str">
        <f t="shared" si="15"/>
        <v>O,;5.1;</v>
      </c>
    </row>
    <row r="121" spans="1:17" ht="16.5" thickBot="1" x14ac:dyDescent="0.3">
      <c r="A121" s="31" t="s">
        <v>159</v>
      </c>
      <c r="B121" s="26" t="s">
        <v>160</v>
      </c>
      <c r="C121" s="27"/>
      <c r="D121" s="28"/>
      <c r="E121" s="9"/>
      <c r="F121" s="9"/>
      <c r="G121" s="9"/>
      <c r="H121" s="9"/>
      <c r="I121" s="9"/>
      <c r="J121" s="11"/>
      <c r="K121" s="34"/>
      <c r="M121" s="1" t="str">
        <f t="shared" si="11"/>
        <v/>
      </c>
      <c r="N121" s="1" t="str">
        <f t="shared" si="12"/>
        <v/>
      </c>
      <c r="O121" s="1" t="str">
        <f t="shared" si="13"/>
        <v/>
      </c>
      <c r="P121" s="1" t="str">
        <f t="shared" si="14"/>
        <v/>
      </c>
      <c r="Q121" s="1" t="str">
        <f t="shared" si="15"/>
        <v>,</v>
      </c>
    </row>
    <row r="122" spans="1:17" ht="16.5" thickBot="1" x14ac:dyDescent="0.3">
      <c r="A122" s="32" t="s">
        <v>161</v>
      </c>
      <c r="B122" s="79" t="s">
        <v>567</v>
      </c>
      <c r="C122" s="3"/>
      <c r="D122" s="20" t="s">
        <v>6</v>
      </c>
      <c r="E122" s="9" t="s">
        <v>584</v>
      </c>
      <c r="F122" s="9" t="s">
        <v>1160</v>
      </c>
      <c r="G122" s="9"/>
      <c r="H122" s="9" t="s">
        <v>1160</v>
      </c>
      <c r="I122" s="9"/>
      <c r="J122" s="11" t="s">
        <v>1175</v>
      </c>
      <c r="K122" s="34"/>
      <c r="M122" s="1" t="str">
        <f t="shared" si="11"/>
        <v>x</v>
      </c>
      <c r="N122" s="1" t="str">
        <f t="shared" si="12"/>
        <v/>
      </c>
      <c r="O122" s="1" t="str">
        <f t="shared" si="13"/>
        <v>x</v>
      </c>
      <c r="P122" s="1" t="str">
        <f t="shared" si="14"/>
        <v/>
      </c>
      <c r="Q122" s="1" t="str">
        <f t="shared" si="15"/>
        <v>,;9.4;</v>
      </c>
    </row>
    <row r="123" spans="1:17" ht="16.5" thickBot="1" x14ac:dyDescent="0.3">
      <c r="A123" s="32" t="s">
        <v>162</v>
      </c>
      <c r="B123" s="79" t="s">
        <v>568</v>
      </c>
      <c r="C123" s="3"/>
      <c r="D123" s="20" t="s">
        <v>6</v>
      </c>
      <c r="E123" s="9" t="s">
        <v>584</v>
      </c>
      <c r="F123" s="9" t="s">
        <v>1160</v>
      </c>
      <c r="G123" s="9"/>
      <c r="H123" s="9" t="s">
        <v>1160</v>
      </c>
      <c r="I123" s="9"/>
      <c r="J123" s="11" t="s">
        <v>1175</v>
      </c>
      <c r="K123" s="34"/>
      <c r="M123" s="1" t="str">
        <f t="shared" si="11"/>
        <v>x</v>
      </c>
      <c r="N123" s="1" t="str">
        <f t="shared" si="12"/>
        <v/>
      </c>
      <c r="O123" s="1" t="str">
        <f t="shared" si="13"/>
        <v>x</v>
      </c>
      <c r="P123" s="1" t="str">
        <f t="shared" si="14"/>
        <v/>
      </c>
      <c r="Q123" s="1" t="str">
        <f t="shared" si="15"/>
        <v>,;9.4;</v>
      </c>
    </row>
    <row r="124" spans="1:17" ht="16.5" thickBot="1" x14ac:dyDescent="0.3">
      <c r="A124" s="32" t="s">
        <v>163</v>
      </c>
      <c r="B124" s="79" t="s">
        <v>569</v>
      </c>
      <c r="C124" s="3"/>
      <c r="D124" s="20" t="s">
        <v>6</v>
      </c>
      <c r="E124" s="9" t="s">
        <v>584</v>
      </c>
      <c r="F124" s="9" t="s">
        <v>1160</v>
      </c>
      <c r="G124" s="9"/>
      <c r="H124" s="9" t="s">
        <v>1160</v>
      </c>
      <c r="I124" s="9"/>
      <c r="J124" s="11" t="s">
        <v>1175</v>
      </c>
      <c r="K124" s="34"/>
      <c r="M124" s="1" t="str">
        <f t="shared" si="11"/>
        <v>x</v>
      </c>
      <c r="N124" s="1" t="str">
        <f t="shared" si="12"/>
        <v/>
      </c>
      <c r="O124" s="1" t="str">
        <f t="shared" si="13"/>
        <v>x</v>
      </c>
      <c r="P124" s="1" t="str">
        <f t="shared" si="14"/>
        <v/>
      </c>
      <c r="Q124" s="1" t="str">
        <f t="shared" si="15"/>
        <v>,;9.4;</v>
      </c>
    </row>
    <row r="125" spans="1:17" ht="16.5" thickBot="1" x14ac:dyDescent="0.3">
      <c r="A125" s="32" t="s">
        <v>164</v>
      </c>
      <c r="B125" s="79" t="s">
        <v>434</v>
      </c>
      <c r="C125" s="19" t="s">
        <v>26</v>
      </c>
      <c r="D125" s="20" t="s">
        <v>6</v>
      </c>
      <c r="E125" s="9" t="s">
        <v>583</v>
      </c>
      <c r="F125" s="9" t="s">
        <v>1160</v>
      </c>
      <c r="G125" s="9"/>
      <c r="H125" s="9" t="s">
        <v>1160</v>
      </c>
      <c r="I125" s="9"/>
      <c r="J125" s="11" t="s">
        <v>1161</v>
      </c>
      <c r="K125" s="34"/>
      <c r="M125" s="1" t="str">
        <f t="shared" si="11"/>
        <v>Ox</v>
      </c>
      <c r="N125" s="1" t="str">
        <f t="shared" si="12"/>
        <v>O</v>
      </c>
      <c r="O125" s="1" t="str">
        <f t="shared" si="13"/>
        <v>Ox</v>
      </c>
      <c r="P125" s="1" t="str">
        <f t="shared" si="14"/>
        <v>O</v>
      </c>
      <c r="Q125" s="1" t="str">
        <f t="shared" si="15"/>
        <v>O,;5.1;</v>
      </c>
    </row>
    <row r="126" spans="1:17" ht="16.5" thickBot="1" x14ac:dyDescent="0.3">
      <c r="A126" s="32" t="s">
        <v>165</v>
      </c>
      <c r="B126" s="79" t="s">
        <v>435</v>
      </c>
      <c r="C126" s="19" t="s">
        <v>26</v>
      </c>
      <c r="D126" s="20" t="s">
        <v>6</v>
      </c>
      <c r="E126" s="9" t="s">
        <v>583</v>
      </c>
      <c r="F126" s="9" t="s">
        <v>1160</v>
      </c>
      <c r="G126" s="9"/>
      <c r="H126" s="9" t="s">
        <v>1160</v>
      </c>
      <c r="I126" s="9"/>
      <c r="J126" s="11" t="s">
        <v>1161</v>
      </c>
      <c r="K126" s="34"/>
      <c r="M126" s="1" t="str">
        <f t="shared" si="11"/>
        <v>Ox</v>
      </c>
      <c r="N126" s="1" t="str">
        <f t="shared" si="12"/>
        <v>O</v>
      </c>
      <c r="O126" s="1" t="str">
        <f t="shared" si="13"/>
        <v>Ox</v>
      </c>
      <c r="P126" s="1" t="str">
        <f t="shared" si="14"/>
        <v>O</v>
      </c>
      <c r="Q126" s="1" t="str">
        <f t="shared" si="15"/>
        <v>O,;5.1;</v>
      </c>
    </row>
    <row r="127" spans="1:17" ht="16.5" thickBot="1" x14ac:dyDescent="0.3">
      <c r="A127" s="31" t="s">
        <v>166</v>
      </c>
      <c r="B127" s="26" t="s">
        <v>167</v>
      </c>
      <c r="C127" s="27"/>
      <c r="D127" s="28"/>
      <c r="E127" s="9"/>
      <c r="F127" s="9"/>
      <c r="G127" s="9"/>
      <c r="H127" s="9"/>
      <c r="I127" s="9"/>
      <c r="J127" s="11"/>
      <c r="K127" s="34"/>
      <c r="M127" s="1" t="str">
        <f t="shared" si="11"/>
        <v/>
      </c>
      <c r="N127" s="1" t="str">
        <f t="shared" si="12"/>
        <v/>
      </c>
      <c r="O127" s="1" t="str">
        <f t="shared" si="13"/>
        <v/>
      </c>
      <c r="P127" s="1" t="str">
        <f t="shared" si="14"/>
        <v/>
      </c>
      <c r="Q127" s="1" t="str">
        <f t="shared" si="15"/>
        <v>,</v>
      </c>
    </row>
    <row r="128" spans="1:17" ht="16.5" thickBot="1" x14ac:dyDescent="0.3">
      <c r="A128" s="32" t="s">
        <v>168</v>
      </c>
      <c r="B128" s="79" t="s">
        <v>436</v>
      </c>
      <c r="C128" s="3"/>
      <c r="D128" s="20" t="s">
        <v>6</v>
      </c>
      <c r="E128" s="9" t="s">
        <v>584</v>
      </c>
      <c r="F128" s="9"/>
      <c r="G128" s="9" t="s">
        <v>1160</v>
      </c>
      <c r="H128" s="9"/>
      <c r="I128" s="9" t="s">
        <v>1160</v>
      </c>
      <c r="J128" s="11" t="s">
        <v>1171</v>
      </c>
      <c r="K128" s="34"/>
      <c r="M128" s="1" t="str">
        <f t="shared" si="11"/>
        <v/>
      </c>
      <c r="N128" s="1" t="str">
        <f t="shared" si="12"/>
        <v>x</v>
      </c>
      <c r="O128" s="1" t="str">
        <f t="shared" si="13"/>
        <v/>
      </c>
      <c r="P128" s="1" t="str">
        <f t="shared" si="14"/>
        <v>x</v>
      </c>
      <c r="Q128" s="1" t="str">
        <f t="shared" si="15"/>
        <v>,;9.2;</v>
      </c>
    </row>
    <row r="129" spans="1:17" ht="16.5" thickBot="1" x14ac:dyDescent="0.3">
      <c r="A129" s="32" t="s">
        <v>169</v>
      </c>
      <c r="B129" s="79" t="s">
        <v>437</v>
      </c>
      <c r="C129" s="3"/>
      <c r="D129" s="20" t="s">
        <v>6</v>
      </c>
      <c r="E129" s="9" t="s">
        <v>584</v>
      </c>
      <c r="F129" s="9"/>
      <c r="G129" s="9" t="s">
        <v>1160</v>
      </c>
      <c r="H129" s="9"/>
      <c r="I129" s="9" t="s">
        <v>1160</v>
      </c>
      <c r="J129" s="11" t="s">
        <v>1171</v>
      </c>
      <c r="K129" s="34"/>
      <c r="M129" s="1" t="str">
        <f t="shared" si="11"/>
        <v/>
      </c>
      <c r="N129" s="1" t="str">
        <f t="shared" si="12"/>
        <v>x</v>
      </c>
      <c r="O129" s="1" t="str">
        <f t="shared" si="13"/>
        <v/>
      </c>
      <c r="P129" s="1" t="str">
        <f t="shared" si="14"/>
        <v>x</v>
      </c>
      <c r="Q129" s="1" t="str">
        <f t="shared" si="15"/>
        <v>,;9.2;</v>
      </c>
    </row>
    <row r="130" spans="1:17" ht="16.5" thickBot="1" x14ac:dyDescent="0.3">
      <c r="A130" s="32" t="s">
        <v>170</v>
      </c>
      <c r="B130" s="79" t="s">
        <v>438</v>
      </c>
      <c r="C130" s="3"/>
      <c r="D130" s="20" t="s">
        <v>6</v>
      </c>
      <c r="E130" s="9" t="s">
        <v>584</v>
      </c>
      <c r="F130" s="9"/>
      <c r="G130" s="9" t="s">
        <v>1160</v>
      </c>
      <c r="H130" s="9"/>
      <c r="I130" s="9" t="s">
        <v>1160</v>
      </c>
      <c r="J130" s="11" t="s">
        <v>1171</v>
      </c>
      <c r="K130" s="34"/>
      <c r="M130" s="1" t="str">
        <f t="shared" si="11"/>
        <v/>
      </c>
      <c r="N130" s="1" t="str">
        <f t="shared" si="12"/>
        <v>x</v>
      </c>
      <c r="O130" s="1" t="str">
        <f t="shared" si="13"/>
        <v/>
      </c>
      <c r="P130" s="1" t="str">
        <f t="shared" si="14"/>
        <v>x</v>
      </c>
      <c r="Q130" s="1" t="str">
        <f t="shared" si="15"/>
        <v>,;9.2;</v>
      </c>
    </row>
    <row r="131" spans="1:17" ht="16.5" thickBot="1" x14ac:dyDescent="0.3">
      <c r="A131" s="32" t="s">
        <v>171</v>
      </c>
      <c r="B131" s="79" t="s">
        <v>439</v>
      </c>
      <c r="C131" s="3"/>
      <c r="D131" s="20" t="s">
        <v>6</v>
      </c>
      <c r="E131" s="9" t="s">
        <v>584</v>
      </c>
      <c r="F131" s="9"/>
      <c r="G131" s="9" t="s">
        <v>1160</v>
      </c>
      <c r="H131" s="9"/>
      <c r="I131" s="9" t="s">
        <v>1160</v>
      </c>
      <c r="J131" s="11" t="s">
        <v>1171</v>
      </c>
      <c r="K131" s="34"/>
      <c r="M131" s="1" t="str">
        <f t="shared" si="11"/>
        <v/>
      </c>
      <c r="N131" s="1" t="str">
        <f t="shared" si="12"/>
        <v>x</v>
      </c>
      <c r="O131" s="1" t="str">
        <f t="shared" si="13"/>
        <v/>
      </c>
      <c r="P131" s="1" t="str">
        <f t="shared" si="14"/>
        <v>x</v>
      </c>
      <c r="Q131" s="1" t="str">
        <f t="shared" si="15"/>
        <v>,;9.2;</v>
      </c>
    </row>
    <row r="132" spans="1:17" ht="16.5" thickBot="1" x14ac:dyDescent="0.3">
      <c r="A132" s="31" t="s">
        <v>172</v>
      </c>
      <c r="B132" s="26" t="s">
        <v>173</v>
      </c>
      <c r="C132" s="27"/>
      <c r="D132" s="28"/>
      <c r="E132" s="9"/>
      <c r="F132" s="9"/>
      <c r="G132" s="9"/>
      <c r="H132" s="9"/>
      <c r="I132" s="9"/>
      <c r="J132" s="11"/>
      <c r="K132" s="34"/>
      <c r="M132" s="1" t="str">
        <f t="shared" si="11"/>
        <v/>
      </c>
      <c r="N132" s="1" t="str">
        <f t="shared" si="12"/>
        <v/>
      </c>
      <c r="O132" s="1" t="str">
        <f t="shared" si="13"/>
        <v/>
      </c>
      <c r="P132" s="1" t="str">
        <f t="shared" si="14"/>
        <v/>
      </c>
      <c r="Q132" s="1" t="str">
        <f t="shared" si="15"/>
        <v>,</v>
      </c>
    </row>
    <row r="133" spans="1:17" ht="16.5" thickBot="1" x14ac:dyDescent="0.3">
      <c r="A133" s="32" t="s">
        <v>174</v>
      </c>
      <c r="B133" s="24" t="s">
        <v>175</v>
      </c>
      <c r="C133" s="25"/>
      <c r="D133" s="3"/>
      <c r="E133" s="9"/>
      <c r="F133" s="9"/>
      <c r="G133" s="9"/>
      <c r="H133" s="9"/>
      <c r="I133" s="9"/>
      <c r="J133" s="11"/>
      <c r="K133" s="34"/>
      <c r="M133" s="1" t="str">
        <f t="shared" si="11"/>
        <v/>
      </c>
      <c r="N133" s="1" t="str">
        <f t="shared" si="12"/>
        <v/>
      </c>
      <c r="O133" s="1" t="str">
        <f t="shared" si="13"/>
        <v/>
      </c>
      <c r="P133" s="1" t="str">
        <f t="shared" si="14"/>
        <v/>
      </c>
      <c r="Q133" s="1" t="str">
        <f t="shared" si="15"/>
        <v>,</v>
      </c>
    </row>
    <row r="134" spans="1:17" ht="16.5" thickBot="1" x14ac:dyDescent="0.3">
      <c r="A134" s="80" t="s">
        <v>176</v>
      </c>
      <c r="B134" s="81" t="s">
        <v>440</v>
      </c>
      <c r="C134" s="3"/>
      <c r="D134" s="20" t="s">
        <v>6</v>
      </c>
      <c r="E134" s="9" t="s">
        <v>584</v>
      </c>
      <c r="F134" s="9" t="s">
        <v>1160</v>
      </c>
      <c r="G134" s="9"/>
      <c r="H134" s="9" t="s">
        <v>1160</v>
      </c>
      <c r="I134" s="9"/>
      <c r="J134" s="11" t="s">
        <v>1175</v>
      </c>
      <c r="K134" s="34"/>
      <c r="M134" s="1" t="str">
        <f t="shared" si="11"/>
        <v>x</v>
      </c>
      <c r="N134" s="1" t="str">
        <f t="shared" si="12"/>
        <v/>
      </c>
      <c r="O134" s="1" t="str">
        <f t="shared" si="13"/>
        <v>x</v>
      </c>
      <c r="P134" s="1" t="str">
        <f t="shared" si="14"/>
        <v/>
      </c>
      <c r="Q134" s="1" t="str">
        <f t="shared" si="15"/>
        <v>,;9.4;</v>
      </c>
    </row>
    <row r="135" spans="1:17" ht="16.5" thickBot="1" x14ac:dyDescent="0.3">
      <c r="A135" s="32" t="s">
        <v>177</v>
      </c>
      <c r="B135" s="24" t="s">
        <v>178</v>
      </c>
      <c r="C135" s="25"/>
      <c r="D135" s="3"/>
      <c r="E135" s="9"/>
      <c r="F135" s="9"/>
      <c r="G135" s="9"/>
      <c r="H135" s="9"/>
      <c r="I135" s="9"/>
      <c r="J135" s="11"/>
      <c r="K135" s="34"/>
      <c r="M135" s="1" t="str">
        <f t="shared" si="11"/>
        <v/>
      </c>
      <c r="N135" s="1" t="str">
        <f t="shared" si="12"/>
        <v/>
      </c>
      <c r="O135" s="1" t="str">
        <f t="shared" si="13"/>
        <v/>
      </c>
      <c r="P135" s="1" t="str">
        <f t="shared" si="14"/>
        <v/>
      </c>
      <c r="Q135" s="1" t="str">
        <f t="shared" si="15"/>
        <v>,</v>
      </c>
    </row>
    <row r="136" spans="1:17" ht="16.5" thickBot="1" x14ac:dyDescent="0.3">
      <c r="A136" s="80" t="s">
        <v>179</v>
      </c>
      <c r="B136" s="81" t="s">
        <v>441</v>
      </c>
      <c r="C136" s="3"/>
      <c r="D136" s="20" t="s">
        <v>6</v>
      </c>
      <c r="E136" s="9" t="s">
        <v>584</v>
      </c>
      <c r="F136" s="9" t="s">
        <v>1160</v>
      </c>
      <c r="G136" s="9"/>
      <c r="H136" s="9" t="s">
        <v>1160</v>
      </c>
      <c r="I136" s="9"/>
      <c r="J136" s="11" t="s">
        <v>1175</v>
      </c>
      <c r="K136" s="34"/>
      <c r="M136" s="1" t="str">
        <f t="shared" si="11"/>
        <v>x</v>
      </c>
      <c r="N136" s="1" t="str">
        <f t="shared" si="12"/>
        <v/>
      </c>
      <c r="O136" s="1" t="str">
        <f t="shared" si="13"/>
        <v>x</v>
      </c>
      <c r="P136" s="1" t="str">
        <f t="shared" si="14"/>
        <v/>
      </c>
      <c r="Q136" s="1" t="str">
        <f t="shared" si="15"/>
        <v>,;9.4;</v>
      </c>
    </row>
    <row r="137" spans="1:17" ht="16.5" thickBot="1" x14ac:dyDescent="0.3">
      <c r="A137" s="80" t="s">
        <v>180</v>
      </c>
      <c r="B137" s="81" t="s">
        <v>442</v>
      </c>
      <c r="C137" s="3"/>
      <c r="D137" s="20" t="s">
        <v>6</v>
      </c>
      <c r="E137" s="9" t="s">
        <v>584</v>
      </c>
      <c r="F137" s="9" t="s">
        <v>1160</v>
      </c>
      <c r="G137" s="9"/>
      <c r="H137" s="9" t="s">
        <v>1160</v>
      </c>
      <c r="I137" s="9"/>
      <c r="J137" s="11" t="s">
        <v>1175</v>
      </c>
      <c r="K137" s="34"/>
      <c r="M137" s="1" t="str">
        <f t="shared" si="11"/>
        <v>x</v>
      </c>
      <c r="N137" s="1" t="str">
        <f t="shared" si="12"/>
        <v/>
      </c>
      <c r="O137" s="1" t="str">
        <f t="shared" si="13"/>
        <v>x</v>
      </c>
      <c r="P137" s="1" t="str">
        <f t="shared" si="14"/>
        <v/>
      </c>
      <c r="Q137" s="1" t="str">
        <f t="shared" si="15"/>
        <v>,;9.4;</v>
      </c>
    </row>
    <row r="138" spans="1:17" ht="16.5" thickBot="1" x14ac:dyDescent="0.3">
      <c r="A138" s="80" t="s">
        <v>181</v>
      </c>
      <c r="B138" s="81" t="s">
        <v>443</v>
      </c>
      <c r="C138" s="3"/>
      <c r="D138" s="20" t="s">
        <v>6</v>
      </c>
      <c r="E138" s="9" t="s">
        <v>584</v>
      </c>
      <c r="F138" s="9" t="s">
        <v>1160</v>
      </c>
      <c r="G138" s="9"/>
      <c r="H138" s="9" t="s">
        <v>1160</v>
      </c>
      <c r="I138" s="9"/>
      <c r="J138" s="11" t="s">
        <v>1175</v>
      </c>
      <c r="K138" s="34"/>
      <c r="M138" s="1" t="str">
        <f t="shared" ref="M138:M201" si="16">_xlfn.CONCAT($C138,F138)</f>
        <v>x</v>
      </c>
      <c r="N138" s="1" t="str">
        <f t="shared" ref="N138:N201" si="17">_xlfn.CONCAT($C138,G138)</f>
        <v/>
      </c>
      <c r="O138" s="1" t="str">
        <f t="shared" ref="O138:O201" si="18">_xlfn.CONCAT($C138,H138)</f>
        <v>x</v>
      </c>
      <c r="P138" s="1" t="str">
        <f t="shared" ref="P138:P201" si="19">_xlfn.CONCAT($C138,I138)</f>
        <v/>
      </c>
      <c r="Q138" s="1" t="str">
        <f t="shared" ref="Q138:Q201" si="20">_xlfn.CONCAT($C138,",",J138)</f>
        <v>,;9.4;</v>
      </c>
    </row>
    <row r="139" spans="1:17" ht="16.5" thickBot="1" x14ac:dyDescent="0.3">
      <c r="A139" s="80" t="s">
        <v>182</v>
      </c>
      <c r="B139" s="81" t="s">
        <v>570</v>
      </c>
      <c r="C139" s="3"/>
      <c r="D139" s="20" t="s">
        <v>6</v>
      </c>
      <c r="E139" s="9" t="s">
        <v>584</v>
      </c>
      <c r="F139" s="9" t="s">
        <v>1160</v>
      </c>
      <c r="G139" s="9"/>
      <c r="H139" s="9" t="s">
        <v>1160</v>
      </c>
      <c r="I139" s="9"/>
      <c r="J139" s="11" t="s">
        <v>1175</v>
      </c>
      <c r="K139" s="34"/>
      <c r="M139" s="1" t="str">
        <f t="shared" si="16"/>
        <v>x</v>
      </c>
      <c r="N139" s="1" t="str">
        <f t="shared" si="17"/>
        <v/>
      </c>
      <c r="O139" s="1" t="str">
        <f t="shared" si="18"/>
        <v>x</v>
      </c>
      <c r="P139" s="1" t="str">
        <f t="shared" si="19"/>
        <v/>
      </c>
      <c r="Q139" s="1" t="str">
        <f t="shared" si="20"/>
        <v>,;9.4;</v>
      </c>
    </row>
    <row r="140" spans="1:17" ht="16.5" thickBot="1" x14ac:dyDescent="0.3">
      <c r="A140" s="80" t="s">
        <v>183</v>
      </c>
      <c r="B140" s="81" t="s">
        <v>448</v>
      </c>
      <c r="C140" s="3"/>
      <c r="D140" s="20" t="s">
        <v>6</v>
      </c>
      <c r="E140" s="9" t="s">
        <v>584</v>
      </c>
      <c r="F140" s="9" t="s">
        <v>1160</v>
      </c>
      <c r="G140" s="9"/>
      <c r="H140" s="9" t="s">
        <v>1160</v>
      </c>
      <c r="I140" s="9"/>
      <c r="J140" s="11" t="s">
        <v>1175</v>
      </c>
      <c r="K140" s="34"/>
      <c r="M140" s="1" t="str">
        <f t="shared" si="16"/>
        <v>x</v>
      </c>
      <c r="N140" s="1" t="str">
        <f t="shared" si="17"/>
        <v/>
      </c>
      <c r="O140" s="1" t="str">
        <f t="shared" si="18"/>
        <v>x</v>
      </c>
      <c r="P140" s="1" t="str">
        <f t="shared" si="19"/>
        <v/>
      </c>
      <c r="Q140" s="1" t="str">
        <f t="shared" si="20"/>
        <v>,;9.4;</v>
      </c>
    </row>
    <row r="141" spans="1:17" ht="16.5" thickBot="1" x14ac:dyDescent="0.3">
      <c r="A141" s="32" t="s">
        <v>184</v>
      </c>
      <c r="B141" s="24" t="s">
        <v>185</v>
      </c>
      <c r="C141" s="25"/>
      <c r="D141" s="3"/>
      <c r="E141" s="9"/>
      <c r="F141" s="9"/>
      <c r="G141" s="9"/>
      <c r="H141" s="9"/>
      <c r="I141" s="9"/>
      <c r="J141" s="11"/>
      <c r="K141" s="34"/>
      <c r="M141" s="1" t="str">
        <f t="shared" si="16"/>
        <v/>
      </c>
      <c r="N141" s="1" t="str">
        <f t="shared" si="17"/>
        <v/>
      </c>
      <c r="O141" s="1" t="str">
        <f t="shared" si="18"/>
        <v/>
      </c>
      <c r="P141" s="1" t="str">
        <f t="shared" si="19"/>
        <v/>
      </c>
      <c r="Q141" s="1" t="str">
        <f t="shared" si="20"/>
        <v>,</v>
      </c>
    </row>
    <row r="142" spans="1:17" ht="16.5" thickBot="1" x14ac:dyDescent="0.3">
      <c r="A142" s="80" t="s">
        <v>186</v>
      </c>
      <c r="B142" s="81" t="s">
        <v>571</v>
      </c>
      <c r="C142" s="3"/>
      <c r="D142" s="20" t="s">
        <v>6</v>
      </c>
      <c r="E142" s="9" t="s">
        <v>584</v>
      </c>
      <c r="F142" s="9" t="s">
        <v>1160</v>
      </c>
      <c r="G142" s="9"/>
      <c r="H142" s="9" t="s">
        <v>1160</v>
      </c>
      <c r="I142" s="9"/>
      <c r="J142" s="11" t="s">
        <v>1175</v>
      </c>
      <c r="K142" s="34"/>
      <c r="M142" s="1" t="str">
        <f t="shared" si="16"/>
        <v>x</v>
      </c>
      <c r="N142" s="1" t="str">
        <f t="shared" si="17"/>
        <v/>
      </c>
      <c r="O142" s="1" t="str">
        <f t="shared" si="18"/>
        <v>x</v>
      </c>
      <c r="P142" s="1" t="str">
        <f t="shared" si="19"/>
        <v/>
      </c>
      <c r="Q142" s="1" t="str">
        <f t="shared" si="20"/>
        <v>,;9.4;</v>
      </c>
    </row>
    <row r="143" spans="1:17" ht="16.5" thickBot="1" x14ac:dyDescent="0.3">
      <c r="A143" s="80" t="s">
        <v>187</v>
      </c>
      <c r="B143" s="81" t="s">
        <v>444</v>
      </c>
      <c r="C143" s="3"/>
      <c r="D143" s="20" t="s">
        <v>6</v>
      </c>
      <c r="E143" s="9" t="s">
        <v>584</v>
      </c>
      <c r="F143" s="9" t="s">
        <v>1160</v>
      </c>
      <c r="G143" s="9"/>
      <c r="H143" s="9" t="s">
        <v>1160</v>
      </c>
      <c r="I143" s="9"/>
      <c r="J143" s="11" t="s">
        <v>1175</v>
      </c>
      <c r="K143" s="34"/>
      <c r="M143" s="1" t="str">
        <f t="shared" si="16"/>
        <v>x</v>
      </c>
      <c r="N143" s="1" t="str">
        <f t="shared" si="17"/>
        <v/>
      </c>
      <c r="O143" s="1" t="str">
        <f t="shared" si="18"/>
        <v>x</v>
      </c>
      <c r="P143" s="1" t="str">
        <f t="shared" si="19"/>
        <v/>
      </c>
      <c r="Q143" s="1" t="str">
        <f t="shared" si="20"/>
        <v>,;9.4;</v>
      </c>
    </row>
    <row r="144" spans="1:17" ht="16.5" thickBot="1" x14ac:dyDescent="0.3">
      <c r="A144" s="80" t="s">
        <v>188</v>
      </c>
      <c r="B144" s="81" t="s">
        <v>445</v>
      </c>
      <c r="C144" s="3"/>
      <c r="D144" s="20" t="s">
        <v>6</v>
      </c>
      <c r="E144" s="9" t="s">
        <v>584</v>
      </c>
      <c r="F144" s="9" t="s">
        <v>1160</v>
      </c>
      <c r="G144" s="9"/>
      <c r="H144" s="9" t="s">
        <v>1160</v>
      </c>
      <c r="I144" s="9"/>
      <c r="J144" s="11" t="s">
        <v>1175</v>
      </c>
      <c r="K144" s="34"/>
      <c r="M144" s="1" t="str">
        <f t="shared" si="16"/>
        <v>x</v>
      </c>
      <c r="N144" s="1" t="str">
        <f t="shared" si="17"/>
        <v/>
      </c>
      <c r="O144" s="1" t="str">
        <f t="shared" si="18"/>
        <v>x</v>
      </c>
      <c r="P144" s="1" t="str">
        <f t="shared" si="19"/>
        <v/>
      </c>
      <c r="Q144" s="1" t="str">
        <f t="shared" si="20"/>
        <v>,;9.4;</v>
      </c>
    </row>
    <row r="145" spans="1:17" ht="16.5" thickBot="1" x14ac:dyDescent="0.3">
      <c r="A145" s="80" t="s">
        <v>189</v>
      </c>
      <c r="B145" s="81" t="s">
        <v>443</v>
      </c>
      <c r="C145" s="3"/>
      <c r="D145" s="20" t="s">
        <v>6</v>
      </c>
      <c r="E145" s="9" t="s">
        <v>584</v>
      </c>
      <c r="F145" s="9" t="s">
        <v>1160</v>
      </c>
      <c r="G145" s="9"/>
      <c r="H145" s="9" t="s">
        <v>1160</v>
      </c>
      <c r="I145" s="9"/>
      <c r="J145" s="11" t="s">
        <v>1175</v>
      </c>
      <c r="K145" s="34"/>
      <c r="M145" s="1" t="str">
        <f t="shared" si="16"/>
        <v>x</v>
      </c>
      <c r="N145" s="1" t="str">
        <f t="shared" si="17"/>
        <v/>
      </c>
      <c r="O145" s="1" t="str">
        <f t="shared" si="18"/>
        <v>x</v>
      </c>
      <c r="P145" s="1" t="str">
        <f t="shared" si="19"/>
        <v/>
      </c>
      <c r="Q145" s="1" t="str">
        <f t="shared" si="20"/>
        <v>,;9.4;</v>
      </c>
    </row>
    <row r="146" spans="1:17" ht="16.5" thickBot="1" x14ac:dyDescent="0.3">
      <c r="A146" s="80" t="s">
        <v>190</v>
      </c>
      <c r="B146" s="81" t="s">
        <v>572</v>
      </c>
      <c r="C146" s="3"/>
      <c r="D146" s="20" t="s">
        <v>6</v>
      </c>
      <c r="E146" s="9" t="s">
        <v>584</v>
      </c>
      <c r="F146" s="9" t="s">
        <v>1160</v>
      </c>
      <c r="G146" s="9"/>
      <c r="H146" s="9" t="s">
        <v>1160</v>
      </c>
      <c r="I146" s="9"/>
      <c r="J146" s="11" t="s">
        <v>1175</v>
      </c>
      <c r="K146" s="34"/>
      <c r="M146" s="1" t="str">
        <f t="shared" si="16"/>
        <v>x</v>
      </c>
      <c r="N146" s="1" t="str">
        <f t="shared" si="17"/>
        <v/>
      </c>
      <c r="O146" s="1" t="str">
        <f t="shared" si="18"/>
        <v>x</v>
      </c>
      <c r="P146" s="1" t="str">
        <f t="shared" si="19"/>
        <v/>
      </c>
      <c r="Q146" s="1" t="str">
        <f t="shared" si="20"/>
        <v>,;9.4;</v>
      </c>
    </row>
    <row r="147" spans="1:17" ht="16.5" thickBot="1" x14ac:dyDescent="0.3">
      <c r="A147" s="80" t="s">
        <v>191</v>
      </c>
      <c r="B147" s="81" t="s">
        <v>442</v>
      </c>
      <c r="C147" s="3"/>
      <c r="D147" s="20" t="s">
        <v>6</v>
      </c>
      <c r="E147" s="9" t="s">
        <v>584</v>
      </c>
      <c r="F147" s="9" t="s">
        <v>1160</v>
      </c>
      <c r="G147" s="9"/>
      <c r="H147" s="9" t="s">
        <v>1160</v>
      </c>
      <c r="I147" s="9"/>
      <c r="J147" s="11" t="s">
        <v>1175</v>
      </c>
      <c r="K147" s="34"/>
      <c r="M147" s="1" t="str">
        <f t="shared" si="16"/>
        <v>x</v>
      </c>
      <c r="N147" s="1" t="str">
        <f t="shared" si="17"/>
        <v/>
      </c>
      <c r="O147" s="1" t="str">
        <f t="shared" si="18"/>
        <v>x</v>
      </c>
      <c r="P147" s="1" t="str">
        <f t="shared" si="19"/>
        <v/>
      </c>
      <c r="Q147" s="1" t="str">
        <f t="shared" si="20"/>
        <v>,;9.4;</v>
      </c>
    </row>
    <row r="148" spans="1:17" ht="16.5" thickBot="1" x14ac:dyDescent="0.3">
      <c r="A148" s="80" t="s">
        <v>192</v>
      </c>
      <c r="B148" s="81" t="s">
        <v>446</v>
      </c>
      <c r="C148" s="3"/>
      <c r="D148" s="20" t="s">
        <v>6</v>
      </c>
      <c r="E148" s="9" t="s">
        <v>584</v>
      </c>
      <c r="F148" s="9" t="s">
        <v>1160</v>
      </c>
      <c r="G148" s="9"/>
      <c r="H148" s="9" t="s">
        <v>1160</v>
      </c>
      <c r="I148" s="9"/>
      <c r="J148" s="11" t="s">
        <v>1175</v>
      </c>
      <c r="K148" s="34"/>
      <c r="M148" s="1" t="str">
        <f t="shared" si="16"/>
        <v>x</v>
      </c>
      <c r="N148" s="1" t="str">
        <f t="shared" si="17"/>
        <v/>
      </c>
      <c r="O148" s="1" t="str">
        <f t="shared" si="18"/>
        <v>x</v>
      </c>
      <c r="P148" s="1" t="str">
        <f t="shared" si="19"/>
        <v/>
      </c>
      <c r="Q148" s="1" t="str">
        <f t="shared" si="20"/>
        <v>,;9.4;</v>
      </c>
    </row>
    <row r="149" spans="1:17" ht="16.5" thickBot="1" x14ac:dyDescent="0.3">
      <c r="A149" s="80" t="s">
        <v>193</v>
      </c>
      <c r="B149" s="81" t="s">
        <v>447</v>
      </c>
      <c r="C149" s="3"/>
      <c r="D149" s="20" t="s">
        <v>6</v>
      </c>
      <c r="E149" s="9" t="s">
        <v>584</v>
      </c>
      <c r="F149" s="9" t="s">
        <v>1160</v>
      </c>
      <c r="G149" s="9"/>
      <c r="H149" s="9" t="s">
        <v>1160</v>
      </c>
      <c r="I149" s="9"/>
      <c r="J149" s="11" t="s">
        <v>1175</v>
      </c>
      <c r="K149" s="34"/>
      <c r="M149" s="1" t="str">
        <f t="shared" si="16"/>
        <v>x</v>
      </c>
      <c r="N149" s="1" t="str">
        <f t="shared" si="17"/>
        <v/>
      </c>
      <c r="O149" s="1" t="str">
        <f t="shared" si="18"/>
        <v>x</v>
      </c>
      <c r="P149" s="1" t="str">
        <f t="shared" si="19"/>
        <v/>
      </c>
      <c r="Q149" s="1" t="str">
        <f t="shared" si="20"/>
        <v>,;9.4;</v>
      </c>
    </row>
    <row r="150" spans="1:17" ht="16.5" thickBot="1" x14ac:dyDescent="0.3">
      <c r="A150" s="32" t="s">
        <v>194</v>
      </c>
      <c r="B150" s="24" t="s">
        <v>195</v>
      </c>
      <c r="C150" s="25"/>
      <c r="D150" s="3"/>
      <c r="E150" s="9"/>
      <c r="F150" s="9"/>
      <c r="G150" s="9"/>
      <c r="H150" s="9"/>
      <c r="I150" s="9"/>
      <c r="J150" s="11"/>
      <c r="K150" s="34"/>
      <c r="M150" s="1" t="str">
        <f t="shared" si="16"/>
        <v/>
      </c>
      <c r="N150" s="1" t="str">
        <f t="shared" si="17"/>
        <v/>
      </c>
      <c r="O150" s="1" t="str">
        <f t="shared" si="18"/>
        <v/>
      </c>
      <c r="P150" s="1" t="str">
        <f t="shared" si="19"/>
        <v/>
      </c>
      <c r="Q150" s="1" t="str">
        <f t="shared" si="20"/>
        <v>,</v>
      </c>
    </row>
    <row r="151" spans="1:17" ht="16.5" thickBot="1" x14ac:dyDescent="0.3">
      <c r="A151" s="80" t="s">
        <v>196</v>
      </c>
      <c r="B151" s="86" t="s">
        <v>197</v>
      </c>
      <c r="C151" s="25"/>
      <c r="D151" s="3"/>
      <c r="E151" s="9"/>
      <c r="F151" s="9"/>
      <c r="G151" s="9"/>
      <c r="H151" s="9"/>
      <c r="I151" s="9"/>
      <c r="J151" s="11"/>
      <c r="K151" s="34"/>
      <c r="M151" s="1" t="str">
        <f t="shared" si="16"/>
        <v/>
      </c>
      <c r="N151" s="1" t="str">
        <f t="shared" si="17"/>
        <v/>
      </c>
      <c r="O151" s="1" t="str">
        <f t="shared" si="18"/>
        <v/>
      </c>
      <c r="P151" s="1" t="str">
        <f t="shared" si="19"/>
        <v/>
      </c>
      <c r="Q151" s="1" t="str">
        <f t="shared" si="20"/>
        <v>,</v>
      </c>
    </row>
    <row r="152" spans="1:17" ht="16.5" thickBot="1" x14ac:dyDescent="0.3">
      <c r="A152" s="82" t="s">
        <v>198</v>
      </c>
      <c r="B152" s="83" t="s">
        <v>442</v>
      </c>
      <c r="C152" s="3"/>
      <c r="D152" s="20" t="s">
        <v>6</v>
      </c>
      <c r="E152" s="9" t="s">
        <v>584</v>
      </c>
      <c r="F152" s="9" t="s">
        <v>1160</v>
      </c>
      <c r="G152" s="9"/>
      <c r="H152" s="9" t="s">
        <v>1160</v>
      </c>
      <c r="I152" s="9"/>
      <c r="J152" s="11" t="s">
        <v>1175</v>
      </c>
      <c r="K152" s="34"/>
      <c r="M152" s="1" t="str">
        <f t="shared" si="16"/>
        <v>x</v>
      </c>
      <c r="N152" s="1" t="str">
        <f t="shared" si="17"/>
        <v/>
      </c>
      <c r="O152" s="1" t="str">
        <f t="shared" si="18"/>
        <v>x</v>
      </c>
      <c r="P152" s="1" t="str">
        <f t="shared" si="19"/>
        <v/>
      </c>
      <c r="Q152" s="1" t="str">
        <f t="shared" si="20"/>
        <v>,;9.4;</v>
      </c>
    </row>
    <row r="153" spans="1:17" ht="16.5" thickBot="1" x14ac:dyDescent="0.3">
      <c r="A153" s="82" t="s">
        <v>199</v>
      </c>
      <c r="B153" s="83" t="s">
        <v>443</v>
      </c>
      <c r="C153" s="3"/>
      <c r="D153" s="20" t="s">
        <v>6</v>
      </c>
      <c r="E153" s="9" t="s">
        <v>584</v>
      </c>
      <c r="F153" s="9" t="s">
        <v>1160</v>
      </c>
      <c r="G153" s="9"/>
      <c r="H153" s="9" t="s">
        <v>1160</v>
      </c>
      <c r="I153" s="9"/>
      <c r="J153" s="11" t="s">
        <v>1175</v>
      </c>
      <c r="K153" s="34"/>
      <c r="M153" s="1" t="str">
        <f t="shared" si="16"/>
        <v>x</v>
      </c>
      <c r="N153" s="1" t="str">
        <f t="shared" si="17"/>
        <v/>
      </c>
      <c r="O153" s="1" t="str">
        <f t="shared" si="18"/>
        <v>x</v>
      </c>
      <c r="P153" s="1" t="str">
        <f t="shared" si="19"/>
        <v/>
      </c>
      <c r="Q153" s="1" t="str">
        <f t="shared" si="20"/>
        <v>,;9.4;</v>
      </c>
    </row>
    <row r="154" spans="1:17" ht="16.5" thickBot="1" x14ac:dyDescent="0.3">
      <c r="A154" s="84" t="s">
        <v>200</v>
      </c>
      <c r="B154" s="85" t="s">
        <v>572</v>
      </c>
      <c r="C154" s="4"/>
      <c r="D154" s="20" t="s">
        <v>6</v>
      </c>
      <c r="E154" s="9" t="s">
        <v>584</v>
      </c>
      <c r="F154" s="9" t="s">
        <v>1160</v>
      </c>
      <c r="G154" s="9"/>
      <c r="H154" s="9" t="s">
        <v>1160</v>
      </c>
      <c r="I154" s="9"/>
      <c r="J154" s="11" t="s">
        <v>1175</v>
      </c>
      <c r="K154" s="34"/>
      <c r="M154" s="1" t="str">
        <f t="shared" si="16"/>
        <v>x</v>
      </c>
      <c r="N154" s="1" t="str">
        <f t="shared" si="17"/>
        <v/>
      </c>
      <c r="O154" s="1" t="str">
        <f t="shared" si="18"/>
        <v>x</v>
      </c>
      <c r="P154" s="1" t="str">
        <f t="shared" si="19"/>
        <v/>
      </c>
      <c r="Q154" s="1" t="str">
        <f t="shared" si="20"/>
        <v>,;9.4;</v>
      </c>
    </row>
    <row r="155" spans="1:17" ht="16.5" thickBot="1" x14ac:dyDescent="0.3">
      <c r="A155" s="82" t="s">
        <v>201</v>
      </c>
      <c r="B155" s="83" t="s">
        <v>448</v>
      </c>
      <c r="C155" s="3"/>
      <c r="D155" s="20" t="s">
        <v>6</v>
      </c>
      <c r="E155" s="9" t="s">
        <v>584</v>
      </c>
      <c r="F155" s="9" t="s">
        <v>1160</v>
      </c>
      <c r="G155" s="9"/>
      <c r="H155" s="9" t="s">
        <v>1160</v>
      </c>
      <c r="I155" s="9"/>
      <c r="J155" s="11" t="s">
        <v>1176</v>
      </c>
      <c r="K155" s="34"/>
      <c r="M155" s="1" t="str">
        <f t="shared" si="16"/>
        <v>x</v>
      </c>
      <c r="N155" s="1" t="str">
        <f t="shared" si="17"/>
        <v/>
      </c>
      <c r="O155" s="1" t="str">
        <f t="shared" si="18"/>
        <v>x</v>
      </c>
      <c r="P155" s="1" t="str">
        <f t="shared" si="19"/>
        <v/>
      </c>
      <c r="Q155" s="1" t="str">
        <f t="shared" si="20"/>
        <v>,;9.2;9.4;</v>
      </c>
    </row>
    <row r="156" spans="1:17" ht="16.5" thickBot="1" x14ac:dyDescent="0.3">
      <c r="A156" s="80" t="s">
        <v>202</v>
      </c>
      <c r="B156" s="86" t="s">
        <v>203</v>
      </c>
      <c r="C156" s="25"/>
      <c r="D156" s="3"/>
      <c r="E156" s="9"/>
      <c r="F156" s="9"/>
      <c r="G156" s="9"/>
      <c r="H156" s="9"/>
      <c r="I156" s="9"/>
      <c r="J156" s="11"/>
      <c r="K156" s="34"/>
      <c r="M156" s="1" t="str">
        <f t="shared" si="16"/>
        <v/>
      </c>
      <c r="N156" s="1" t="str">
        <f t="shared" si="17"/>
        <v/>
      </c>
      <c r="O156" s="1" t="str">
        <f t="shared" si="18"/>
        <v/>
      </c>
      <c r="P156" s="1" t="str">
        <f t="shared" si="19"/>
        <v/>
      </c>
      <c r="Q156" s="1" t="str">
        <f t="shared" si="20"/>
        <v>,</v>
      </c>
    </row>
    <row r="157" spans="1:17" ht="16.5" thickBot="1" x14ac:dyDescent="0.3">
      <c r="A157" s="82" t="s">
        <v>204</v>
      </c>
      <c r="B157" s="83" t="s">
        <v>449</v>
      </c>
      <c r="C157" s="3"/>
      <c r="D157" s="20" t="s">
        <v>6</v>
      </c>
      <c r="E157" s="9" t="s">
        <v>584</v>
      </c>
      <c r="F157" s="9" t="s">
        <v>1160</v>
      </c>
      <c r="G157" s="9"/>
      <c r="H157" s="9" t="s">
        <v>1160</v>
      </c>
      <c r="I157" s="9"/>
      <c r="J157" s="11" t="s">
        <v>1175</v>
      </c>
      <c r="K157" s="34"/>
      <c r="M157" s="1" t="str">
        <f t="shared" si="16"/>
        <v>x</v>
      </c>
      <c r="N157" s="1" t="str">
        <f t="shared" si="17"/>
        <v/>
      </c>
      <c r="O157" s="1" t="str">
        <f t="shared" si="18"/>
        <v>x</v>
      </c>
      <c r="P157" s="1" t="str">
        <f t="shared" si="19"/>
        <v/>
      </c>
      <c r="Q157" s="1" t="str">
        <f t="shared" si="20"/>
        <v>,;9.4;</v>
      </c>
    </row>
    <row r="158" spans="1:17" ht="16.5" thickBot="1" x14ac:dyDescent="0.3">
      <c r="A158" s="82" t="s">
        <v>205</v>
      </c>
      <c r="B158" s="83" t="s">
        <v>450</v>
      </c>
      <c r="C158" s="3"/>
      <c r="D158" s="20" t="s">
        <v>6</v>
      </c>
      <c r="E158" s="9" t="s">
        <v>584</v>
      </c>
      <c r="F158" s="9" t="s">
        <v>1160</v>
      </c>
      <c r="G158" s="9"/>
      <c r="H158" s="9" t="s">
        <v>1160</v>
      </c>
      <c r="I158" s="9"/>
      <c r="J158" s="11" t="s">
        <v>1175</v>
      </c>
      <c r="K158" s="34"/>
      <c r="M158" s="1" t="str">
        <f t="shared" si="16"/>
        <v>x</v>
      </c>
      <c r="N158" s="1" t="str">
        <f t="shared" si="17"/>
        <v/>
      </c>
      <c r="O158" s="1" t="str">
        <f t="shared" si="18"/>
        <v>x</v>
      </c>
      <c r="P158" s="1" t="str">
        <f t="shared" si="19"/>
        <v/>
      </c>
      <c r="Q158" s="1" t="str">
        <f t="shared" si="20"/>
        <v>,;9.4;</v>
      </c>
    </row>
    <row r="159" spans="1:17" ht="16.5" thickBot="1" x14ac:dyDescent="0.3">
      <c r="A159" s="82" t="s">
        <v>206</v>
      </c>
      <c r="B159" s="83" t="s">
        <v>573</v>
      </c>
      <c r="C159" s="3"/>
      <c r="D159" s="20" t="s">
        <v>6</v>
      </c>
      <c r="E159" s="9" t="s">
        <v>584</v>
      </c>
      <c r="F159" s="9" t="s">
        <v>1160</v>
      </c>
      <c r="G159" s="9"/>
      <c r="H159" s="9" t="s">
        <v>1160</v>
      </c>
      <c r="I159" s="9"/>
      <c r="J159" s="11" t="s">
        <v>1175</v>
      </c>
      <c r="K159" s="34"/>
      <c r="M159" s="1" t="str">
        <f t="shared" si="16"/>
        <v>x</v>
      </c>
      <c r="N159" s="1" t="str">
        <f t="shared" si="17"/>
        <v/>
      </c>
      <c r="O159" s="1" t="str">
        <f t="shared" si="18"/>
        <v>x</v>
      </c>
      <c r="P159" s="1" t="str">
        <f t="shared" si="19"/>
        <v/>
      </c>
      <c r="Q159" s="1" t="str">
        <f t="shared" si="20"/>
        <v>,;9.4;</v>
      </c>
    </row>
    <row r="160" spans="1:17" ht="16.5" thickBot="1" x14ac:dyDescent="0.3">
      <c r="A160" s="82" t="s">
        <v>207</v>
      </c>
      <c r="B160" s="83" t="s">
        <v>574</v>
      </c>
      <c r="C160" s="3"/>
      <c r="D160" s="20" t="s">
        <v>6</v>
      </c>
      <c r="E160" s="9" t="s">
        <v>584</v>
      </c>
      <c r="F160" s="9" t="s">
        <v>1160</v>
      </c>
      <c r="G160" s="9"/>
      <c r="H160" s="9" t="s">
        <v>1160</v>
      </c>
      <c r="I160" s="9"/>
      <c r="J160" s="11" t="s">
        <v>1175</v>
      </c>
      <c r="K160" s="34"/>
      <c r="M160" s="1" t="str">
        <f t="shared" si="16"/>
        <v>x</v>
      </c>
      <c r="N160" s="1" t="str">
        <f t="shared" si="17"/>
        <v/>
      </c>
      <c r="O160" s="1" t="str">
        <f t="shared" si="18"/>
        <v>x</v>
      </c>
      <c r="P160" s="1" t="str">
        <f t="shared" si="19"/>
        <v/>
      </c>
      <c r="Q160" s="1" t="str">
        <f t="shared" si="20"/>
        <v>,;9.4;</v>
      </c>
    </row>
    <row r="161" spans="1:17" ht="16.5" thickBot="1" x14ac:dyDescent="0.3">
      <c r="A161" s="31" t="s">
        <v>1</v>
      </c>
      <c r="B161" s="30" t="s">
        <v>451</v>
      </c>
      <c r="C161" s="30"/>
      <c r="D161" s="72" t="s">
        <v>6</v>
      </c>
      <c r="E161" s="9" t="s">
        <v>584</v>
      </c>
      <c r="F161" s="9"/>
      <c r="G161" s="9"/>
      <c r="H161" s="9"/>
      <c r="I161" s="9" t="s">
        <v>1160</v>
      </c>
      <c r="J161" s="11" t="s">
        <v>1177</v>
      </c>
      <c r="K161" s="34"/>
      <c r="M161" s="1" t="str">
        <f t="shared" si="16"/>
        <v/>
      </c>
      <c r="N161" s="1" t="str">
        <f t="shared" si="17"/>
        <v/>
      </c>
      <c r="O161" s="1" t="str">
        <f t="shared" si="18"/>
        <v/>
      </c>
      <c r="P161" s="1" t="str">
        <f t="shared" si="19"/>
        <v>x</v>
      </c>
      <c r="Q161" s="1" t="str">
        <f t="shared" si="20"/>
        <v>,;15.4;15.5;</v>
      </c>
    </row>
    <row r="162" spans="1:17" ht="16.5" thickBot="1" x14ac:dyDescent="0.3">
      <c r="A162" s="31" t="s">
        <v>2</v>
      </c>
      <c r="B162" s="30" t="s">
        <v>575</v>
      </c>
      <c r="C162" s="30"/>
      <c r="D162" s="72" t="s">
        <v>6</v>
      </c>
      <c r="E162" s="9" t="s">
        <v>584</v>
      </c>
      <c r="F162" s="9"/>
      <c r="G162" s="9" t="s">
        <v>1160</v>
      </c>
      <c r="H162" s="9"/>
      <c r="I162" s="9" t="s">
        <v>1160</v>
      </c>
      <c r="J162" s="11" t="s">
        <v>1175</v>
      </c>
      <c r="K162" s="34"/>
      <c r="M162" s="1" t="str">
        <f t="shared" si="16"/>
        <v/>
      </c>
      <c r="N162" s="1" t="str">
        <f t="shared" si="17"/>
        <v>x</v>
      </c>
      <c r="O162" s="1" t="str">
        <f t="shared" si="18"/>
        <v/>
      </c>
      <c r="P162" s="1" t="str">
        <f t="shared" si="19"/>
        <v>x</v>
      </c>
      <c r="Q162" s="1" t="str">
        <f t="shared" si="20"/>
        <v>,;9.4;</v>
      </c>
    </row>
    <row r="163" spans="1:17" ht="19.5" thickBot="1" x14ac:dyDescent="0.3">
      <c r="A163" s="76">
        <v>4</v>
      </c>
      <c r="B163" s="77" t="s">
        <v>208</v>
      </c>
      <c r="C163" s="75">
        <f>COUNTA(C166:C202)</f>
        <v>29</v>
      </c>
      <c r="D163" s="75">
        <f>COUNTA(D166:D202)</f>
        <v>33</v>
      </c>
      <c r="E163" s="9"/>
      <c r="F163" s="9"/>
      <c r="G163" s="9"/>
      <c r="H163" s="9"/>
      <c r="I163" s="9"/>
      <c r="J163" s="11"/>
      <c r="K163" s="34"/>
      <c r="M163" s="1" t="str">
        <f t="shared" si="16"/>
        <v>29</v>
      </c>
      <c r="N163" s="1" t="str">
        <f t="shared" si="17"/>
        <v>29</v>
      </c>
      <c r="O163" s="1" t="str">
        <f t="shared" si="18"/>
        <v>29</v>
      </c>
      <c r="P163" s="1" t="str">
        <f t="shared" si="19"/>
        <v>29</v>
      </c>
      <c r="Q163" s="1" t="str">
        <f t="shared" si="20"/>
        <v>29,</v>
      </c>
    </row>
    <row r="164" spans="1:17" ht="16.5" thickBot="1" x14ac:dyDescent="0.3">
      <c r="A164" s="31" t="s">
        <v>209</v>
      </c>
      <c r="B164" s="26" t="s">
        <v>210</v>
      </c>
      <c r="C164" s="27"/>
      <c r="D164" s="28"/>
      <c r="E164" s="9"/>
      <c r="F164" s="9"/>
      <c r="G164" s="9"/>
      <c r="H164" s="9"/>
      <c r="I164" s="9"/>
      <c r="J164" s="11"/>
      <c r="K164" s="34"/>
      <c r="M164" s="1" t="str">
        <f t="shared" si="16"/>
        <v/>
      </c>
      <c r="N164" s="1" t="str">
        <f t="shared" si="17"/>
        <v/>
      </c>
      <c r="O164" s="1" t="str">
        <f t="shared" si="18"/>
        <v/>
      </c>
      <c r="P164" s="1" t="str">
        <f t="shared" si="19"/>
        <v/>
      </c>
      <c r="Q164" s="1" t="str">
        <f t="shared" si="20"/>
        <v>,</v>
      </c>
    </row>
    <row r="165" spans="1:17" ht="16.5" thickBot="1" x14ac:dyDescent="0.3">
      <c r="A165" s="32" t="s">
        <v>211</v>
      </c>
      <c r="B165" s="24" t="s">
        <v>212</v>
      </c>
      <c r="C165" s="25"/>
      <c r="D165" s="3"/>
      <c r="E165" s="9"/>
      <c r="F165" s="9"/>
      <c r="G165" s="9"/>
      <c r="H165" s="9"/>
      <c r="I165" s="9"/>
      <c r="J165" s="11"/>
      <c r="K165" s="34"/>
      <c r="M165" s="1" t="str">
        <f t="shared" si="16"/>
        <v/>
      </c>
      <c r="N165" s="1" t="str">
        <f t="shared" si="17"/>
        <v/>
      </c>
      <c r="O165" s="1" t="str">
        <f t="shared" si="18"/>
        <v/>
      </c>
      <c r="P165" s="1" t="str">
        <f t="shared" si="19"/>
        <v/>
      </c>
      <c r="Q165" s="1" t="str">
        <f t="shared" si="20"/>
        <v>,</v>
      </c>
    </row>
    <row r="166" spans="1:17" ht="16.5" thickBot="1" x14ac:dyDescent="0.3">
      <c r="A166" s="80" t="s">
        <v>213</v>
      </c>
      <c r="B166" s="81" t="s">
        <v>452</v>
      </c>
      <c r="C166" s="19" t="s">
        <v>26</v>
      </c>
      <c r="D166" s="20" t="s">
        <v>6</v>
      </c>
      <c r="E166" s="9" t="s">
        <v>583</v>
      </c>
      <c r="F166" s="9"/>
      <c r="G166" s="9" t="s">
        <v>1160</v>
      </c>
      <c r="H166" s="9"/>
      <c r="I166" s="9" t="s">
        <v>1160</v>
      </c>
      <c r="J166" s="11" t="s">
        <v>1174</v>
      </c>
      <c r="K166" s="34"/>
      <c r="M166" s="1" t="str">
        <f t="shared" si="16"/>
        <v>O</v>
      </c>
      <c r="N166" s="1" t="str">
        <f t="shared" si="17"/>
        <v>Ox</v>
      </c>
      <c r="O166" s="1" t="str">
        <f t="shared" si="18"/>
        <v>O</v>
      </c>
      <c r="P166" s="1" t="str">
        <f t="shared" si="19"/>
        <v>Ox</v>
      </c>
      <c r="Q166" s="1" t="str">
        <f t="shared" si="20"/>
        <v>O,;6.2;6.3;</v>
      </c>
    </row>
    <row r="167" spans="1:17" ht="16.5" thickBot="1" x14ac:dyDescent="0.3">
      <c r="A167" s="80" t="s">
        <v>214</v>
      </c>
      <c r="B167" s="81" t="s">
        <v>453</v>
      </c>
      <c r="C167" s="19" t="s">
        <v>26</v>
      </c>
      <c r="D167" s="20" t="s">
        <v>6</v>
      </c>
      <c r="E167" s="9" t="s">
        <v>583</v>
      </c>
      <c r="F167" s="9"/>
      <c r="G167" s="9" t="s">
        <v>1160</v>
      </c>
      <c r="H167" s="9"/>
      <c r="I167" s="9" t="s">
        <v>1160</v>
      </c>
      <c r="J167" s="11" t="s">
        <v>1174</v>
      </c>
      <c r="K167" s="34"/>
      <c r="M167" s="1" t="str">
        <f t="shared" si="16"/>
        <v>O</v>
      </c>
      <c r="N167" s="1" t="str">
        <f t="shared" si="17"/>
        <v>Ox</v>
      </c>
      <c r="O167" s="1" t="str">
        <f t="shared" si="18"/>
        <v>O</v>
      </c>
      <c r="P167" s="1" t="str">
        <f t="shared" si="19"/>
        <v>Ox</v>
      </c>
      <c r="Q167" s="1" t="str">
        <f t="shared" si="20"/>
        <v>O,;6.2;6.3;</v>
      </c>
    </row>
    <row r="168" spans="1:17" ht="16.5" thickBot="1" x14ac:dyDescent="0.3">
      <c r="A168" s="80" t="s">
        <v>215</v>
      </c>
      <c r="B168" s="81" t="s">
        <v>454</v>
      </c>
      <c r="C168" s="19" t="s">
        <v>26</v>
      </c>
      <c r="D168" s="20" t="s">
        <v>6</v>
      </c>
      <c r="E168" s="9" t="s">
        <v>583</v>
      </c>
      <c r="F168" s="9"/>
      <c r="G168" s="9" t="s">
        <v>1160</v>
      </c>
      <c r="H168" s="9"/>
      <c r="I168" s="9" t="s">
        <v>1160</v>
      </c>
      <c r="J168" s="11" t="s">
        <v>1174</v>
      </c>
      <c r="K168" s="34"/>
      <c r="M168" s="1" t="str">
        <f t="shared" si="16"/>
        <v>O</v>
      </c>
      <c r="N168" s="1" t="str">
        <f t="shared" si="17"/>
        <v>Ox</v>
      </c>
      <c r="O168" s="1" t="str">
        <f t="shared" si="18"/>
        <v>O</v>
      </c>
      <c r="P168" s="1" t="str">
        <f t="shared" si="19"/>
        <v>Ox</v>
      </c>
      <c r="Q168" s="1" t="str">
        <f t="shared" si="20"/>
        <v>O,;6.2;6.3;</v>
      </c>
    </row>
    <row r="169" spans="1:17" ht="16.5" thickBot="1" x14ac:dyDescent="0.3">
      <c r="A169" s="80" t="s">
        <v>216</v>
      </c>
      <c r="B169" s="81" t="s">
        <v>455</v>
      </c>
      <c r="C169" s="19" t="s">
        <v>26</v>
      </c>
      <c r="D169" s="20" t="s">
        <v>6</v>
      </c>
      <c r="E169" s="9" t="s">
        <v>583</v>
      </c>
      <c r="F169" s="9"/>
      <c r="G169" s="9" t="s">
        <v>1160</v>
      </c>
      <c r="H169" s="9"/>
      <c r="I169" s="9" t="s">
        <v>1160</v>
      </c>
      <c r="J169" s="11" t="s">
        <v>1174</v>
      </c>
      <c r="K169" s="34"/>
      <c r="M169" s="1" t="str">
        <f t="shared" si="16"/>
        <v>O</v>
      </c>
      <c r="N169" s="1" t="str">
        <f t="shared" si="17"/>
        <v>Ox</v>
      </c>
      <c r="O169" s="1" t="str">
        <f t="shared" si="18"/>
        <v>O</v>
      </c>
      <c r="P169" s="1" t="str">
        <f t="shared" si="19"/>
        <v>Ox</v>
      </c>
      <c r="Q169" s="1" t="str">
        <f t="shared" si="20"/>
        <v>O,;6.2;6.3;</v>
      </c>
    </row>
    <row r="170" spans="1:17" ht="16.5" thickBot="1" x14ac:dyDescent="0.3">
      <c r="A170" s="32" t="s">
        <v>217</v>
      </c>
      <c r="B170" s="24" t="s">
        <v>218</v>
      </c>
      <c r="C170" s="25"/>
      <c r="D170" s="3"/>
      <c r="E170" s="9"/>
      <c r="F170" s="9"/>
      <c r="G170" s="9"/>
      <c r="H170" s="9"/>
      <c r="I170" s="9"/>
      <c r="J170" s="11"/>
      <c r="K170" s="34"/>
      <c r="M170" s="1" t="str">
        <f t="shared" si="16"/>
        <v/>
      </c>
      <c r="N170" s="1" t="str">
        <f t="shared" si="17"/>
        <v/>
      </c>
      <c r="O170" s="1" t="str">
        <f t="shared" si="18"/>
        <v/>
      </c>
      <c r="P170" s="1" t="str">
        <f t="shared" si="19"/>
        <v/>
      </c>
      <c r="Q170" s="1" t="str">
        <f t="shared" si="20"/>
        <v>,</v>
      </c>
    </row>
    <row r="171" spans="1:17" ht="16.5" thickBot="1" x14ac:dyDescent="0.3">
      <c r="A171" s="80" t="s">
        <v>219</v>
      </c>
      <c r="B171" s="81" t="s">
        <v>456</v>
      </c>
      <c r="C171" s="19" t="s">
        <v>26</v>
      </c>
      <c r="D171" s="20" t="s">
        <v>6</v>
      </c>
      <c r="E171" s="9" t="s">
        <v>583</v>
      </c>
      <c r="F171" s="9"/>
      <c r="G171" s="9" t="s">
        <v>1160</v>
      </c>
      <c r="H171" s="9"/>
      <c r="I171" s="9" t="s">
        <v>1160</v>
      </c>
      <c r="J171" s="11" t="s">
        <v>1163</v>
      </c>
      <c r="K171" s="34"/>
      <c r="M171" s="1" t="str">
        <f t="shared" si="16"/>
        <v>O</v>
      </c>
      <c r="N171" s="1" t="str">
        <f t="shared" si="17"/>
        <v>Ox</v>
      </c>
      <c r="O171" s="1" t="str">
        <f t="shared" si="18"/>
        <v>O</v>
      </c>
      <c r="P171" s="1" t="str">
        <f t="shared" si="19"/>
        <v>Ox</v>
      </c>
      <c r="Q171" s="1" t="str">
        <f t="shared" si="20"/>
        <v>O,;6.4;</v>
      </c>
    </row>
    <row r="172" spans="1:17" ht="16.5" thickBot="1" x14ac:dyDescent="0.3">
      <c r="A172" s="80" t="s">
        <v>220</v>
      </c>
      <c r="B172" s="81" t="s">
        <v>457</v>
      </c>
      <c r="C172" s="19" t="s">
        <v>26</v>
      </c>
      <c r="D172" s="20" t="s">
        <v>6</v>
      </c>
      <c r="E172" s="9" t="s">
        <v>583</v>
      </c>
      <c r="F172" s="9"/>
      <c r="G172" s="9" t="s">
        <v>1160</v>
      </c>
      <c r="H172" s="9"/>
      <c r="I172" s="9" t="s">
        <v>1160</v>
      </c>
      <c r="J172" s="11" t="s">
        <v>1163</v>
      </c>
      <c r="K172" s="34"/>
      <c r="M172" s="1" t="str">
        <f t="shared" si="16"/>
        <v>O</v>
      </c>
      <c r="N172" s="1" t="str">
        <f t="shared" si="17"/>
        <v>Ox</v>
      </c>
      <c r="O172" s="1" t="str">
        <f t="shared" si="18"/>
        <v>O</v>
      </c>
      <c r="P172" s="1" t="str">
        <f t="shared" si="19"/>
        <v>Ox</v>
      </c>
      <c r="Q172" s="1" t="str">
        <f t="shared" si="20"/>
        <v>O,;6.4;</v>
      </c>
    </row>
    <row r="173" spans="1:17" ht="16.5" thickBot="1" x14ac:dyDescent="0.3">
      <c r="A173" s="80" t="s">
        <v>221</v>
      </c>
      <c r="B173" s="81" t="s">
        <v>458</v>
      </c>
      <c r="C173" s="19" t="s">
        <v>26</v>
      </c>
      <c r="D173" s="20" t="s">
        <v>6</v>
      </c>
      <c r="E173" s="9" t="s">
        <v>583</v>
      </c>
      <c r="F173" s="9"/>
      <c r="G173" s="9" t="s">
        <v>1160</v>
      </c>
      <c r="H173" s="9"/>
      <c r="I173" s="9" t="s">
        <v>1160</v>
      </c>
      <c r="J173" s="11" t="s">
        <v>1163</v>
      </c>
      <c r="K173" s="34"/>
      <c r="M173" s="1" t="str">
        <f t="shared" si="16"/>
        <v>O</v>
      </c>
      <c r="N173" s="1" t="str">
        <f t="shared" si="17"/>
        <v>Ox</v>
      </c>
      <c r="O173" s="1" t="str">
        <f t="shared" si="18"/>
        <v>O</v>
      </c>
      <c r="P173" s="1" t="str">
        <f t="shared" si="19"/>
        <v>Ox</v>
      </c>
      <c r="Q173" s="1" t="str">
        <f t="shared" si="20"/>
        <v>O,;6.4;</v>
      </c>
    </row>
    <row r="174" spans="1:17" ht="16.5" thickBot="1" x14ac:dyDescent="0.3">
      <c r="A174" s="32" t="s">
        <v>222</v>
      </c>
      <c r="B174" s="79" t="s">
        <v>459</v>
      </c>
      <c r="C174" s="19" t="s">
        <v>26</v>
      </c>
      <c r="D174" s="20" t="s">
        <v>6</v>
      </c>
      <c r="E174" s="9" t="s">
        <v>583</v>
      </c>
      <c r="F174" s="9"/>
      <c r="G174" s="9" t="s">
        <v>1160</v>
      </c>
      <c r="H174" s="9"/>
      <c r="I174" s="9" t="s">
        <v>1160</v>
      </c>
      <c r="J174" s="11" t="s">
        <v>1178</v>
      </c>
      <c r="K174" s="34"/>
      <c r="M174" s="1" t="str">
        <f t="shared" si="16"/>
        <v>O</v>
      </c>
      <c r="N174" s="1" t="str">
        <f t="shared" si="17"/>
        <v>Ox</v>
      </c>
      <c r="O174" s="1" t="str">
        <f t="shared" si="18"/>
        <v>O</v>
      </c>
      <c r="P174" s="1" t="str">
        <f t="shared" si="19"/>
        <v>Ox</v>
      </c>
      <c r="Q174" s="1" t="str">
        <f t="shared" si="20"/>
        <v>O,;5.5;</v>
      </c>
    </row>
    <row r="175" spans="1:17" ht="16.5" thickBot="1" x14ac:dyDescent="0.3">
      <c r="A175" s="32" t="s">
        <v>223</v>
      </c>
      <c r="B175" s="79" t="s">
        <v>460</v>
      </c>
      <c r="C175" s="19" t="s">
        <v>26</v>
      </c>
      <c r="D175" s="20" t="s">
        <v>6</v>
      </c>
      <c r="E175" s="9" t="s">
        <v>583</v>
      </c>
      <c r="F175" s="9"/>
      <c r="G175" s="9" t="s">
        <v>1160</v>
      </c>
      <c r="H175" s="9"/>
      <c r="I175" s="9" t="s">
        <v>1160</v>
      </c>
      <c r="J175" s="11" t="s">
        <v>1179</v>
      </c>
      <c r="K175" s="34"/>
      <c r="M175" s="1" t="str">
        <f t="shared" si="16"/>
        <v>O</v>
      </c>
      <c r="N175" s="1" t="str">
        <f t="shared" si="17"/>
        <v>Ox</v>
      </c>
      <c r="O175" s="1" t="str">
        <f t="shared" si="18"/>
        <v>O</v>
      </c>
      <c r="P175" s="1" t="str">
        <f t="shared" si="19"/>
        <v>Ox</v>
      </c>
      <c r="Q175" s="1" t="str">
        <f t="shared" si="20"/>
        <v>O,;4.8;</v>
      </c>
    </row>
    <row r="176" spans="1:17" ht="16.5" thickBot="1" x14ac:dyDescent="0.3">
      <c r="A176" s="32" t="s">
        <v>224</v>
      </c>
      <c r="B176" s="79" t="s">
        <v>461</v>
      </c>
      <c r="C176" s="19" t="s">
        <v>26</v>
      </c>
      <c r="D176" s="20" t="s">
        <v>6</v>
      </c>
      <c r="E176" s="9" t="s">
        <v>583</v>
      </c>
      <c r="F176" s="9"/>
      <c r="G176" s="9" t="s">
        <v>1160</v>
      </c>
      <c r="H176" s="9"/>
      <c r="I176" s="9" t="s">
        <v>1160</v>
      </c>
      <c r="J176" s="11" t="s">
        <v>1178</v>
      </c>
      <c r="K176" s="34"/>
      <c r="M176" s="1" t="str">
        <f t="shared" si="16"/>
        <v>O</v>
      </c>
      <c r="N176" s="1" t="str">
        <f t="shared" si="17"/>
        <v>Ox</v>
      </c>
      <c r="O176" s="1" t="str">
        <f t="shared" si="18"/>
        <v>O</v>
      </c>
      <c r="P176" s="1" t="str">
        <f t="shared" si="19"/>
        <v>Ox</v>
      </c>
      <c r="Q176" s="1" t="str">
        <f t="shared" si="20"/>
        <v>O,;5.5;</v>
      </c>
    </row>
    <row r="177" spans="1:17" ht="17.25" customHeight="1" thickBot="1" x14ac:dyDescent="0.3">
      <c r="A177" s="32" t="s">
        <v>225</v>
      </c>
      <c r="B177" s="79" t="s">
        <v>462</v>
      </c>
      <c r="C177" s="19" t="s">
        <v>26</v>
      </c>
      <c r="D177" s="20" t="s">
        <v>6</v>
      </c>
      <c r="E177" s="9" t="s">
        <v>583</v>
      </c>
      <c r="F177" s="9"/>
      <c r="G177" s="9" t="s">
        <v>1160</v>
      </c>
      <c r="H177" s="9"/>
      <c r="I177" s="9" t="s">
        <v>1160</v>
      </c>
      <c r="J177" s="11" t="s">
        <v>1178</v>
      </c>
      <c r="K177" s="34"/>
      <c r="M177" s="1" t="str">
        <f t="shared" si="16"/>
        <v>O</v>
      </c>
      <c r="N177" s="1" t="str">
        <f t="shared" si="17"/>
        <v>Ox</v>
      </c>
      <c r="O177" s="1" t="str">
        <f t="shared" si="18"/>
        <v>O</v>
      </c>
      <c r="P177" s="1" t="str">
        <f t="shared" si="19"/>
        <v>Ox</v>
      </c>
      <c r="Q177" s="1" t="str">
        <f t="shared" si="20"/>
        <v>O,;5.5;</v>
      </c>
    </row>
    <row r="178" spans="1:17" ht="16.5" thickBot="1" x14ac:dyDescent="0.3">
      <c r="A178" s="32" t="s">
        <v>226</v>
      </c>
      <c r="B178" s="79" t="s">
        <v>463</v>
      </c>
      <c r="C178" s="19" t="s">
        <v>26</v>
      </c>
      <c r="D178" s="20" t="s">
        <v>6</v>
      </c>
      <c r="E178" s="9" t="s">
        <v>583</v>
      </c>
      <c r="F178" s="9"/>
      <c r="G178" s="9" t="s">
        <v>1160</v>
      </c>
      <c r="H178" s="9"/>
      <c r="I178" s="9" t="s">
        <v>1160</v>
      </c>
      <c r="J178" s="11" t="s">
        <v>1180</v>
      </c>
      <c r="K178" s="34"/>
      <c r="M178" s="1" t="str">
        <f t="shared" si="16"/>
        <v>O</v>
      </c>
      <c r="N178" s="1" t="str">
        <f t="shared" si="17"/>
        <v>Ox</v>
      </c>
      <c r="O178" s="1" t="str">
        <f t="shared" si="18"/>
        <v>O</v>
      </c>
      <c r="P178" s="1" t="str">
        <f t="shared" si="19"/>
        <v>Ox</v>
      </c>
      <c r="Q178" s="1" t="str">
        <f t="shared" si="20"/>
        <v>O,;4.9;16.11;16.13;</v>
      </c>
    </row>
    <row r="179" spans="1:17" ht="16.5" thickBot="1" x14ac:dyDescent="0.3">
      <c r="A179" s="32" t="s">
        <v>227</v>
      </c>
      <c r="B179" s="79" t="s">
        <v>464</v>
      </c>
      <c r="C179" s="19" t="s">
        <v>26</v>
      </c>
      <c r="D179" s="20" t="s">
        <v>6</v>
      </c>
      <c r="E179" s="9" t="s">
        <v>583</v>
      </c>
      <c r="F179" s="9"/>
      <c r="G179" s="9" t="s">
        <v>1160</v>
      </c>
      <c r="H179" s="9"/>
      <c r="I179" s="9" t="s">
        <v>1160</v>
      </c>
      <c r="J179" s="11" t="s">
        <v>1180</v>
      </c>
      <c r="K179" s="34"/>
      <c r="M179" s="1" t="str">
        <f t="shared" si="16"/>
        <v>O</v>
      </c>
      <c r="N179" s="1" t="str">
        <f t="shared" si="17"/>
        <v>Ox</v>
      </c>
      <c r="O179" s="1" t="str">
        <f t="shared" si="18"/>
        <v>O</v>
      </c>
      <c r="P179" s="1" t="str">
        <f t="shared" si="19"/>
        <v>Ox</v>
      </c>
      <c r="Q179" s="1" t="str">
        <f t="shared" si="20"/>
        <v>O,;4.9;16.11;16.13;</v>
      </c>
    </row>
    <row r="180" spans="1:17" ht="18" customHeight="1" thickBot="1" x14ac:dyDescent="0.3">
      <c r="A180" s="32" t="s">
        <v>228</v>
      </c>
      <c r="B180" s="79" t="s">
        <v>465</v>
      </c>
      <c r="C180" s="19" t="s">
        <v>26</v>
      </c>
      <c r="D180" s="20" t="s">
        <v>6</v>
      </c>
      <c r="E180" s="9" t="s">
        <v>583</v>
      </c>
      <c r="F180" s="9"/>
      <c r="G180" s="9" t="s">
        <v>1160</v>
      </c>
      <c r="H180" s="9"/>
      <c r="I180" s="9" t="s">
        <v>1160</v>
      </c>
      <c r="J180" s="11" t="s">
        <v>1178</v>
      </c>
      <c r="K180" s="34"/>
      <c r="M180" s="1" t="str">
        <f t="shared" si="16"/>
        <v>O</v>
      </c>
      <c r="N180" s="1" t="str">
        <f t="shared" si="17"/>
        <v>Ox</v>
      </c>
      <c r="O180" s="1" t="str">
        <f t="shared" si="18"/>
        <v>O</v>
      </c>
      <c r="P180" s="1" t="str">
        <f t="shared" si="19"/>
        <v>Ox</v>
      </c>
      <c r="Q180" s="1" t="str">
        <f t="shared" si="20"/>
        <v>O,;5.5;</v>
      </c>
    </row>
    <row r="181" spans="1:17" ht="16.5" thickBot="1" x14ac:dyDescent="0.3">
      <c r="A181" s="32" t="s">
        <v>229</v>
      </c>
      <c r="B181" s="79" t="s">
        <v>466</v>
      </c>
      <c r="C181" s="3"/>
      <c r="D181" s="20" t="s">
        <v>6</v>
      </c>
      <c r="E181" s="9" t="s">
        <v>584</v>
      </c>
      <c r="F181" s="9"/>
      <c r="G181" s="9" t="s">
        <v>1160</v>
      </c>
      <c r="H181" s="9"/>
      <c r="I181" s="9" t="s">
        <v>1160</v>
      </c>
      <c r="J181" s="11" t="s">
        <v>1168</v>
      </c>
      <c r="K181" s="34"/>
      <c r="M181" s="1" t="str">
        <f t="shared" si="16"/>
        <v/>
      </c>
      <c r="N181" s="1" t="str">
        <f t="shared" si="17"/>
        <v>x</v>
      </c>
      <c r="O181" s="1" t="str">
        <f t="shared" si="18"/>
        <v/>
      </c>
      <c r="P181" s="1" t="str">
        <f t="shared" si="19"/>
        <v>x</v>
      </c>
      <c r="Q181" s="1" t="str">
        <f t="shared" si="20"/>
        <v>,;14.9;</v>
      </c>
    </row>
    <row r="182" spans="1:17" ht="16.5" thickBot="1" x14ac:dyDescent="0.3">
      <c r="A182" s="32" t="s">
        <v>230</v>
      </c>
      <c r="B182" s="79" t="s">
        <v>467</v>
      </c>
      <c r="C182" s="19" t="s">
        <v>26</v>
      </c>
      <c r="D182" s="20" t="s">
        <v>6</v>
      </c>
      <c r="E182" s="9" t="s">
        <v>583</v>
      </c>
      <c r="F182" s="9"/>
      <c r="G182" s="9" t="s">
        <v>1160</v>
      </c>
      <c r="H182" s="9"/>
      <c r="I182" s="9" t="s">
        <v>1160</v>
      </c>
      <c r="J182" s="11" t="s">
        <v>1161</v>
      </c>
      <c r="K182" s="34"/>
      <c r="M182" s="1" t="str">
        <f t="shared" si="16"/>
        <v>O</v>
      </c>
      <c r="N182" s="1" t="str">
        <f t="shared" si="17"/>
        <v>Ox</v>
      </c>
      <c r="O182" s="1" t="str">
        <f t="shared" si="18"/>
        <v>O</v>
      </c>
      <c r="P182" s="1" t="str">
        <f t="shared" si="19"/>
        <v>Ox</v>
      </c>
      <c r="Q182" s="1" t="str">
        <f t="shared" si="20"/>
        <v>O,;5.1;</v>
      </c>
    </row>
    <row r="183" spans="1:17" ht="16.5" thickBot="1" x14ac:dyDescent="0.3">
      <c r="A183" s="32" t="s">
        <v>231</v>
      </c>
      <c r="B183" s="79" t="s">
        <v>468</v>
      </c>
      <c r="C183" s="19" t="s">
        <v>26</v>
      </c>
      <c r="D183" s="20" t="s">
        <v>6</v>
      </c>
      <c r="E183" s="9" t="s">
        <v>583</v>
      </c>
      <c r="F183" s="9"/>
      <c r="G183" s="9" t="s">
        <v>1160</v>
      </c>
      <c r="H183" s="9"/>
      <c r="I183" s="9" t="s">
        <v>1160</v>
      </c>
      <c r="J183" s="11" t="s">
        <v>1161</v>
      </c>
      <c r="K183" s="34"/>
      <c r="M183" s="1" t="str">
        <f t="shared" si="16"/>
        <v>O</v>
      </c>
      <c r="N183" s="1" t="str">
        <f t="shared" si="17"/>
        <v>Ox</v>
      </c>
      <c r="O183" s="1" t="str">
        <f t="shared" si="18"/>
        <v>O</v>
      </c>
      <c r="P183" s="1" t="str">
        <f t="shared" si="19"/>
        <v>Ox</v>
      </c>
      <c r="Q183" s="1" t="str">
        <f t="shared" si="20"/>
        <v>O,;5.1;</v>
      </c>
    </row>
    <row r="184" spans="1:17" ht="16.5" thickBot="1" x14ac:dyDescent="0.3">
      <c r="A184" s="32" t="s">
        <v>232</v>
      </c>
      <c r="B184" s="79" t="s">
        <v>469</v>
      </c>
      <c r="C184" s="3"/>
      <c r="D184" s="20" t="s">
        <v>6</v>
      </c>
      <c r="E184" s="9" t="s">
        <v>584</v>
      </c>
      <c r="F184" s="9"/>
      <c r="G184" s="9" t="s">
        <v>1160</v>
      </c>
      <c r="H184" s="9"/>
      <c r="I184" s="9" t="s">
        <v>1160</v>
      </c>
      <c r="J184" s="11" t="s">
        <v>1181</v>
      </c>
      <c r="K184" s="34"/>
      <c r="M184" s="1" t="str">
        <f t="shared" si="16"/>
        <v/>
      </c>
      <c r="N184" s="1" t="str">
        <f t="shared" si="17"/>
        <v>x</v>
      </c>
      <c r="O184" s="1" t="str">
        <f t="shared" si="18"/>
        <v/>
      </c>
      <c r="P184" s="1" t="str">
        <f t="shared" si="19"/>
        <v>x</v>
      </c>
      <c r="Q184" s="1" t="str">
        <f t="shared" si="20"/>
        <v>,;13;</v>
      </c>
    </row>
    <row r="185" spans="1:17" ht="16.5" thickBot="1" x14ac:dyDescent="0.3">
      <c r="A185" s="32" t="s">
        <v>233</v>
      </c>
      <c r="B185" s="79" t="s">
        <v>470</v>
      </c>
      <c r="C185" s="19" t="s">
        <v>26</v>
      </c>
      <c r="D185" s="20" t="s">
        <v>6</v>
      </c>
      <c r="E185" s="9" t="s">
        <v>583</v>
      </c>
      <c r="F185" s="9"/>
      <c r="G185" s="9" t="s">
        <v>1160</v>
      </c>
      <c r="H185" s="9"/>
      <c r="I185" s="9" t="s">
        <v>1160</v>
      </c>
      <c r="J185" s="11" t="s">
        <v>1179</v>
      </c>
      <c r="K185" s="34"/>
      <c r="M185" s="1" t="str">
        <f t="shared" si="16"/>
        <v>O</v>
      </c>
      <c r="N185" s="1" t="str">
        <f t="shared" si="17"/>
        <v>Ox</v>
      </c>
      <c r="O185" s="1" t="str">
        <f t="shared" si="18"/>
        <v>O</v>
      </c>
      <c r="P185" s="1" t="str">
        <f t="shared" si="19"/>
        <v>Ox</v>
      </c>
      <c r="Q185" s="1" t="str">
        <f t="shared" si="20"/>
        <v>O,;4.8;</v>
      </c>
    </row>
    <row r="186" spans="1:17" ht="16.5" thickBot="1" x14ac:dyDescent="0.3">
      <c r="A186" s="32" t="s">
        <v>234</v>
      </c>
      <c r="B186" s="79" t="s">
        <v>471</v>
      </c>
      <c r="C186" s="19" t="s">
        <v>26</v>
      </c>
      <c r="D186" s="20" t="s">
        <v>6</v>
      </c>
      <c r="E186" s="9" t="s">
        <v>583</v>
      </c>
      <c r="F186" s="9"/>
      <c r="G186" s="9" t="s">
        <v>1160</v>
      </c>
      <c r="H186" s="9"/>
      <c r="I186" s="9" t="s">
        <v>1160</v>
      </c>
      <c r="J186" s="11" t="s">
        <v>1182</v>
      </c>
      <c r="K186" s="34"/>
      <c r="M186" s="1" t="str">
        <f t="shared" si="16"/>
        <v>O</v>
      </c>
      <c r="N186" s="1" t="str">
        <f t="shared" si="17"/>
        <v>Ox</v>
      </c>
      <c r="O186" s="1" t="str">
        <f t="shared" si="18"/>
        <v>O</v>
      </c>
      <c r="P186" s="1" t="str">
        <f t="shared" si="19"/>
        <v>Ox</v>
      </c>
      <c r="Q186" s="1" t="str">
        <f t="shared" si="20"/>
        <v>O,;4.9;</v>
      </c>
    </row>
    <row r="187" spans="1:17" ht="16.5" thickBot="1" x14ac:dyDescent="0.3">
      <c r="A187" s="32" t="s">
        <v>235</v>
      </c>
      <c r="B187" s="79" t="s">
        <v>472</v>
      </c>
      <c r="C187" s="19" t="s">
        <v>26</v>
      </c>
      <c r="D187" s="20" t="s">
        <v>6</v>
      </c>
      <c r="E187" s="9" t="s">
        <v>583</v>
      </c>
      <c r="F187" s="9"/>
      <c r="G187" s="9" t="s">
        <v>1160</v>
      </c>
      <c r="H187" s="9"/>
      <c r="I187" s="9" t="s">
        <v>1160</v>
      </c>
      <c r="J187" s="11" t="s">
        <v>1161</v>
      </c>
      <c r="K187" s="34"/>
      <c r="M187" s="1" t="str">
        <f t="shared" si="16"/>
        <v>O</v>
      </c>
      <c r="N187" s="1" t="str">
        <f t="shared" si="17"/>
        <v>Ox</v>
      </c>
      <c r="O187" s="1" t="str">
        <f t="shared" si="18"/>
        <v>O</v>
      </c>
      <c r="P187" s="1" t="str">
        <f t="shared" si="19"/>
        <v>Ox</v>
      </c>
      <c r="Q187" s="1" t="str">
        <f t="shared" si="20"/>
        <v>O,;5.1;</v>
      </c>
    </row>
    <row r="188" spans="1:17" ht="16.5" thickBot="1" x14ac:dyDescent="0.3">
      <c r="A188" s="32" t="s">
        <v>236</v>
      </c>
      <c r="B188" s="79" t="s">
        <v>473</v>
      </c>
      <c r="C188" s="19" t="s">
        <v>26</v>
      </c>
      <c r="D188" s="20" t="s">
        <v>6</v>
      </c>
      <c r="E188" s="9" t="s">
        <v>583</v>
      </c>
      <c r="F188" s="9"/>
      <c r="G188" s="9" t="s">
        <v>1160</v>
      </c>
      <c r="H188" s="9"/>
      <c r="I188" s="9" t="s">
        <v>1160</v>
      </c>
      <c r="J188" s="11" t="s">
        <v>1174</v>
      </c>
      <c r="K188" s="34"/>
      <c r="M188" s="1" t="str">
        <f t="shared" si="16"/>
        <v>O</v>
      </c>
      <c r="N188" s="1" t="str">
        <f t="shared" si="17"/>
        <v>Ox</v>
      </c>
      <c r="O188" s="1" t="str">
        <f t="shared" si="18"/>
        <v>O</v>
      </c>
      <c r="P188" s="1" t="str">
        <f t="shared" si="19"/>
        <v>Ox</v>
      </c>
      <c r="Q188" s="1" t="str">
        <f t="shared" si="20"/>
        <v>O,;6.2;6.3;</v>
      </c>
    </row>
    <row r="189" spans="1:17" ht="16.5" thickBot="1" x14ac:dyDescent="0.3">
      <c r="A189" s="31" t="s">
        <v>237</v>
      </c>
      <c r="B189" s="26" t="s">
        <v>238</v>
      </c>
      <c r="C189" s="27"/>
      <c r="D189" s="28"/>
      <c r="E189" s="9"/>
      <c r="F189" s="9"/>
      <c r="G189" s="9"/>
      <c r="H189" s="9"/>
      <c r="I189" s="9"/>
      <c r="J189" s="11"/>
      <c r="K189" s="34"/>
      <c r="M189" s="1" t="str">
        <f t="shared" si="16"/>
        <v/>
      </c>
      <c r="N189" s="1" t="str">
        <f t="shared" si="17"/>
        <v/>
      </c>
      <c r="O189" s="1" t="str">
        <f t="shared" si="18"/>
        <v/>
      </c>
      <c r="P189" s="1" t="str">
        <f t="shared" si="19"/>
        <v/>
      </c>
      <c r="Q189" s="1" t="str">
        <f t="shared" si="20"/>
        <v>,</v>
      </c>
    </row>
    <row r="190" spans="1:17" ht="16.5" thickBot="1" x14ac:dyDescent="0.3">
      <c r="A190" s="32" t="s">
        <v>239</v>
      </c>
      <c r="B190" s="24" t="s">
        <v>240</v>
      </c>
      <c r="C190" s="25"/>
      <c r="D190" s="3"/>
      <c r="E190" s="9"/>
      <c r="F190" s="9"/>
      <c r="G190" s="9"/>
      <c r="H190" s="9"/>
      <c r="I190" s="9"/>
      <c r="J190" s="11"/>
      <c r="K190" s="34"/>
      <c r="M190" s="1" t="str">
        <f t="shared" si="16"/>
        <v/>
      </c>
      <c r="N190" s="1" t="str">
        <f t="shared" si="17"/>
        <v/>
      </c>
      <c r="O190" s="1" t="str">
        <f t="shared" si="18"/>
        <v/>
      </c>
      <c r="P190" s="1" t="str">
        <f t="shared" si="19"/>
        <v/>
      </c>
      <c r="Q190" s="1" t="str">
        <f t="shared" si="20"/>
        <v>,</v>
      </c>
    </row>
    <row r="191" spans="1:17" ht="16.5" thickBot="1" x14ac:dyDescent="0.3">
      <c r="A191" s="80" t="s">
        <v>241</v>
      </c>
      <c r="B191" s="81" t="s">
        <v>474</v>
      </c>
      <c r="C191" s="19" t="s">
        <v>26</v>
      </c>
      <c r="D191" s="20" t="s">
        <v>6</v>
      </c>
      <c r="E191" s="9" t="s">
        <v>583</v>
      </c>
      <c r="F191" s="9" t="s">
        <v>1160</v>
      </c>
      <c r="G191" s="9"/>
      <c r="H191" s="9" t="s">
        <v>1160</v>
      </c>
      <c r="I191" s="9"/>
      <c r="J191" s="11" t="s">
        <v>1174</v>
      </c>
      <c r="K191" s="34"/>
      <c r="M191" s="1" t="str">
        <f t="shared" si="16"/>
        <v>Ox</v>
      </c>
      <c r="N191" s="1" t="str">
        <f t="shared" si="17"/>
        <v>O</v>
      </c>
      <c r="O191" s="1" t="str">
        <f t="shared" si="18"/>
        <v>Ox</v>
      </c>
      <c r="P191" s="1" t="str">
        <f t="shared" si="19"/>
        <v>O</v>
      </c>
      <c r="Q191" s="1" t="str">
        <f t="shared" si="20"/>
        <v>O,;6.2;6.3;</v>
      </c>
    </row>
    <row r="192" spans="1:17" ht="16.5" thickBot="1" x14ac:dyDescent="0.3">
      <c r="A192" s="80" t="s">
        <v>242</v>
      </c>
      <c r="B192" s="81" t="s">
        <v>475</v>
      </c>
      <c r="C192" s="19" t="s">
        <v>26</v>
      </c>
      <c r="D192" s="20" t="s">
        <v>6</v>
      </c>
      <c r="E192" s="9" t="s">
        <v>583</v>
      </c>
      <c r="F192" s="9" t="s">
        <v>1160</v>
      </c>
      <c r="G192" s="9"/>
      <c r="H192" s="9" t="s">
        <v>1160</v>
      </c>
      <c r="I192" s="9"/>
      <c r="J192" s="11" t="s">
        <v>1174</v>
      </c>
      <c r="K192" s="34"/>
      <c r="M192" s="1" t="str">
        <f t="shared" si="16"/>
        <v>Ox</v>
      </c>
      <c r="N192" s="1" t="str">
        <f t="shared" si="17"/>
        <v>O</v>
      </c>
      <c r="O192" s="1" t="str">
        <f t="shared" si="18"/>
        <v>Ox</v>
      </c>
      <c r="P192" s="1" t="str">
        <f t="shared" si="19"/>
        <v>O</v>
      </c>
      <c r="Q192" s="1" t="str">
        <f t="shared" si="20"/>
        <v>O,;6.2;6.3;</v>
      </c>
    </row>
    <row r="193" spans="1:17" ht="16.5" thickBot="1" x14ac:dyDescent="0.3">
      <c r="A193" s="80" t="s">
        <v>243</v>
      </c>
      <c r="B193" s="81" t="s">
        <v>576</v>
      </c>
      <c r="C193" s="19" t="s">
        <v>26</v>
      </c>
      <c r="D193" s="20" t="s">
        <v>6</v>
      </c>
      <c r="E193" s="9" t="s">
        <v>583</v>
      </c>
      <c r="F193" s="9" t="s">
        <v>1160</v>
      </c>
      <c r="G193" s="9"/>
      <c r="H193" s="9" t="s">
        <v>1160</v>
      </c>
      <c r="I193" s="9"/>
      <c r="J193" s="11" t="s">
        <v>1174</v>
      </c>
      <c r="K193" s="34"/>
      <c r="M193" s="1" t="str">
        <f t="shared" si="16"/>
        <v>Ox</v>
      </c>
      <c r="N193" s="1" t="str">
        <f t="shared" si="17"/>
        <v>O</v>
      </c>
      <c r="O193" s="1" t="str">
        <f t="shared" si="18"/>
        <v>Ox</v>
      </c>
      <c r="P193" s="1" t="str">
        <f t="shared" si="19"/>
        <v>O</v>
      </c>
      <c r="Q193" s="1" t="str">
        <f t="shared" si="20"/>
        <v>O,;6.2;6.3;</v>
      </c>
    </row>
    <row r="194" spans="1:17" ht="16.5" thickBot="1" x14ac:dyDescent="0.3">
      <c r="A194" s="80" t="s">
        <v>244</v>
      </c>
      <c r="B194" s="81" t="s">
        <v>476</v>
      </c>
      <c r="C194" s="19" t="s">
        <v>26</v>
      </c>
      <c r="D194" s="20" t="s">
        <v>6</v>
      </c>
      <c r="E194" s="9" t="s">
        <v>583</v>
      </c>
      <c r="F194" s="9" t="s">
        <v>1160</v>
      </c>
      <c r="G194" s="9"/>
      <c r="H194" s="9" t="s">
        <v>1160</v>
      </c>
      <c r="I194" s="9"/>
      <c r="J194" s="11" t="s">
        <v>1161</v>
      </c>
      <c r="K194" s="34"/>
      <c r="M194" s="1" t="str">
        <f t="shared" si="16"/>
        <v>Ox</v>
      </c>
      <c r="N194" s="1" t="str">
        <f t="shared" si="17"/>
        <v>O</v>
      </c>
      <c r="O194" s="1" t="str">
        <f t="shared" si="18"/>
        <v>Ox</v>
      </c>
      <c r="P194" s="1" t="str">
        <f t="shared" si="19"/>
        <v>O</v>
      </c>
      <c r="Q194" s="1" t="str">
        <f t="shared" si="20"/>
        <v>O,;5.1;</v>
      </c>
    </row>
    <row r="195" spans="1:17" ht="16.5" thickBot="1" x14ac:dyDescent="0.3">
      <c r="A195" s="80" t="s">
        <v>245</v>
      </c>
      <c r="B195" s="81" t="s">
        <v>477</v>
      </c>
      <c r="C195" s="19" t="s">
        <v>26</v>
      </c>
      <c r="D195" s="20" t="s">
        <v>6</v>
      </c>
      <c r="E195" s="9" t="s">
        <v>583</v>
      </c>
      <c r="F195" s="9" t="s">
        <v>1160</v>
      </c>
      <c r="G195" s="9"/>
      <c r="H195" s="9" t="s">
        <v>1160</v>
      </c>
      <c r="I195" s="9"/>
      <c r="J195" s="11" t="s">
        <v>1183</v>
      </c>
      <c r="K195" s="34"/>
      <c r="M195" s="1" t="str">
        <f t="shared" si="16"/>
        <v>Ox</v>
      </c>
      <c r="N195" s="1" t="str">
        <f t="shared" si="17"/>
        <v>O</v>
      </c>
      <c r="O195" s="1" t="str">
        <f t="shared" si="18"/>
        <v>Ox</v>
      </c>
      <c r="P195" s="1" t="str">
        <f t="shared" si="19"/>
        <v>O</v>
      </c>
      <c r="Q195" s="1" t="str">
        <f t="shared" si="20"/>
        <v>O,;6.6;6.8;</v>
      </c>
    </row>
    <row r="196" spans="1:17" ht="16.5" thickBot="1" x14ac:dyDescent="0.3">
      <c r="A196" s="80" t="s">
        <v>246</v>
      </c>
      <c r="B196" s="81" t="s">
        <v>577</v>
      </c>
      <c r="C196" s="3"/>
      <c r="D196" s="20" t="s">
        <v>6</v>
      </c>
      <c r="E196" s="9" t="s">
        <v>584</v>
      </c>
      <c r="F196" s="9" t="s">
        <v>1160</v>
      </c>
      <c r="G196" s="9"/>
      <c r="H196" s="9" t="s">
        <v>1160</v>
      </c>
      <c r="I196" s="9"/>
      <c r="J196" s="11" t="s">
        <v>1171</v>
      </c>
      <c r="K196" s="34"/>
      <c r="M196" s="1" t="str">
        <f t="shared" si="16"/>
        <v>x</v>
      </c>
      <c r="N196" s="1" t="str">
        <f t="shared" si="17"/>
        <v/>
      </c>
      <c r="O196" s="1" t="str">
        <f t="shared" si="18"/>
        <v>x</v>
      </c>
      <c r="P196" s="1" t="str">
        <f t="shared" si="19"/>
        <v/>
      </c>
      <c r="Q196" s="1" t="str">
        <f t="shared" si="20"/>
        <v>,;9.2;</v>
      </c>
    </row>
    <row r="197" spans="1:17" ht="16.5" thickBot="1" x14ac:dyDescent="0.3">
      <c r="A197" s="32" t="s">
        <v>247</v>
      </c>
      <c r="B197" s="24" t="s">
        <v>248</v>
      </c>
      <c r="C197" s="25"/>
      <c r="D197" s="3"/>
      <c r="E197" s="9"/>
      <c r="F197" s="9"/>
      <c r="G197" s="9"/>
      <c r="H197" s="9"/>
      <c r="I197" s="9"/>
      <c r="J197" s="11"/>
      <c r="K197" s="34"/>
      <c r="M197" s="1" t="str">
        <f t="shared" si="16"/>
        <v/>
      </c>
      <c r="N197" s="1" t="str">
        <f t="shared" si="17"/>
        <v/>
      </c>
      <c r="O197" s="1" t="str">
        <f t="shared" si="18"/>
        <v/>
      </c>
      <c r="P197" s="1" t="str">
        <f t="shared" si="19"/>
        <v/>
      </c>
      <c r="Q197" s="1" t="str">
        <f t="shared" si="20"/>
        <v>,</v>
      </c>
    </row>
    <row r="198" spans="1:17" ht="16.5" thickBot="1" x14ac:dyDescent="0.3">
      <c r="A198" s="80" t="s">
        <v>249</v>
      </c>
      <c r="B198" s="81" t="s">
        <v>478</v>
      </c>
      <c r="C198" s="19" t="s">
        <v>26</v>
      </c>
      <c r="D198" s="20" t="s">
        <v>6</v>
      </c>
      <c r="E198" s="9" t="s">
        <v>583</v>
      </c>
      <c r="F198" s="9" t="s">
        <v>1160</v>
      </c>
      <c r="G198" s="9"/>
      <c r="H198" s="9" t="s">
        <v>1160</v>
      </c>
      <c r="I198" s="9"/>
      <c r="J198" s="11" t="s">
        <v>1184</v>
      </c>
      <c r="K198" s="34"/>
      <c r="M198" s="1" t="str">
        <f t="shared" si="16"/>
        <v>Ox</v>
      </c>
      <c r="N198" s="1" t="str">
        <f t="shared" si="17"/>
        <v>O</v>
      </c>
      <c r="O198" s="1" t="str">
        <f t="shared" si="18"/>
        <v>Ox</v>
      </c>
      <c r="P198" s="1" t="str">
        <f t="shared" si="19"/>
        <v>O</v>
      </c>
      <c r="Q198" s="1" t="str">
        <f t="shared" si="20"/>
        <v>O,;6.5;</v>
      </c>
    </row>
    <row r="199" spans="1:17" ht="16.5" thickBot="1" x14ac:dyDescent="0.3">
      <c r="A199" s="80" t="s">
        <v>250</v>
      </c>
      <c r="B199" s="81" t="s">
        <v>479</v>
      </c>
      <c r="C199" s="19" t="s">
        <v>26</v>
      </c>
      <c r="D199" s="20" t="s">
        <v>6</v>
      </c>
      <c r="E199" s="9" t="s">
        <v>583</v>
      </c>
      <c r="F199" s="9" t="s">
        <v>1160</v>
      </c>
      <c r="G199" s="9"/>
      <c r="H199" s="9" t="s">
        <v>1160</v>
      </c>
      <c r="I199" s="9"/>
      <c r="J199" s="11" t="s">
        <v>1163</v>
      </c>
      <c r="K199" s="34"/>
      <c r="M199" s="1" t="str">
        <f t="shared" si="16"/>
        <v>Ox</v>
      </c>
      <c r="N199" s="1" t="str">
        <f t="shared" si="17"/>
        <v>O</v>
      </c>
      <c r="O199" s="1" t="str">
        <f t="shared" si="18"/>
        <v>Ox</v>
      </c>
      <c r="P199" s="1" t="str">
        <f t="shared" si="19"/>
        <v>O</v>
      </c>
      <c r="Q199" s="1" t="str">
        <f t="shared" si="20"/>
        <v>O,;6.4;</v>
      </c>
    </row>
    <row r="200" spans="1:17" ht="16.5" thickBot="1" x14ac:dyDescent="0.3">
      <c r="A200" s="80" t="s">
        <v>251</v>
      </c>
      <c r="B200" s="81" t="s">
        <v>480</v>
      </c>
      <c r="C200" s="19" t="s">
        <v>26</v>
      </c>
      <c r="D200" s="20" t="s">
        <v>6</v>
      </c>
      <c r="E200" s="9" t="s">
        <v>583</v>
      </c>
      <c r="F200" s="9" t="s">
        <v>1160</v>
      </c>
      <c r="G200" s="9"/>
      <c r="H200" s="9" t="s">
        <v>1160</v>
      </c>
      <c r="I200" s="9"/>
      <c r="J200" s="11" t="s">
        <v>1174</v>
      </c>
      <c r="K200" s="34"/>
      <c r="M200" s="1" t="str">
        <f t="shared" si="16"/>
        <v>Ox</v>
      </c>
      <c r="N200" s="1" t="str">
        <f t="shared" si="17"/>
        <v>O</v>
      </c>
      <c r="O200" s="1" t="str">
        <f t="shared" si="18"/>
        <v>Ox</v>
      </c>
      <c r="P200" s="1" t="str">
        <f t="shared" si="19"/>
        <v>O</v>
      </c>
      <c r="Q200" s="1" t="str">
        <f t="shared" si="20"/>
        <v>O,;6.2;6.3;</v>
      </c>
    </row>
    <row r="201" spans="1:17" ht="16.5" thickBot="1" x14ac:dyDescent="0.3">
      <c r="A201" s="32" t="s">
        <v>252</v>
      </c>
      <c r="B201" s="79" t="s">
        <v>481</v>
      </c>
      <c r="C201" s="3"/>
      <c r="D201" s="20" t="s">
        <v>6</v>
      </c>
      <c r="E201" s="9" t="s">
        <v>584</v>
      </c>
      <c r="F201" s="9" t="s">
        <v>1160</v>
      </c>
      <c r="G201" s="9"/>
      <c r="H201" s="9" t="s">
        <v>1160</v>
      </c>
      <c r="I201" s="9"/>
      <c r="J201" s="11" t="s">
        <v>1181</v>
      </c>
      <c r="K201" s="34"/>
      <c r="M201" s="1" t="str">
        <f t="shared" si="16"/>
        <v>x</v>
      </c>
      <c r="N201" s="1" t="str">
        <f t="shared" si="17"/>
        <v/>
      </c>
      <c r="O201" s="1" t="str">
        <f t="shared" si="18"/>
        <v>x</v>
      </c>
      <c r="P201" s="1" t="str">
        <f t="shared" si="19"/>
        <v/>
      </c>
      <c r="Q201" s="1" t="str">
        <f t="shared" si="20"/>
        <v>,;13;</v>
      </c>
    </row>
    <row r="202" spans="1:17" ht="16.5" thickBot="1" x14ac:dyDescent="0.3">
      <c r="A202" s="31" t="s">
        <v>3</v>
      </c>
      <c r="B202" s="30" t="s">
        <v>578</v>
      </c>
      <c r="C202" s="19" t="s">
        <v>26</v>
      </c>
      <c r="D202" s="72" t="s">
        <v>6</v>
      </c>
      <c r="E202" s="9" t="s">
        <v>583</v>
      </c>
      <c r="F202" s="9" t="s">
        <v>1160</v>
      </c>
      <c r="G202" s="9"/>
      <c r="H202" s="9" t="s">
        <v>1160</v>
      </c>
      <c r="I202" s="9"/>
      <c r="J202" s="11" t="s">
        <v>1163</v>
      </c>
      <c r="K202" s="34"/>
      <c r="M202" s="1" t="str">
        <f t="shared" ref="M202:M265" si="21">_xlfn.CONCAT($C202,F202)</f>
        <v>Ox</v>
      </c>
      <c r="N202" s="1" t="str">
        <f t="shared" ref="N202:N265" si="22">_xlfn.CONCAT($C202,G202)</f>
        <v>O</v>
      </c>
      <c r="O202" s="1" t="str">
        <f t="shared" ref="O202:O265" si="23">_xlfn.CONCAT($C202,H202)</f>
        <v>Ox</v>
      </c>
      <c r="P202" s="1" t="str">
        <f t="shared" ref="P202:P265" si="24">_xlfn.CONCAT($C202,I202)</f>
        <v>O</v>
      </c>
      <c r="Q202" s="1" t="str">
        <f t="shared" ref="Q202:Q265" si="25">_xlfn.CONCAT($C202,",",J202)</f>
        <v>O,;6.4;</v>
      </c>
    </row>
    <row r="203" spans="1:17" ht="19.5" thickBot="1" x14ac:dyDescent="0.3">
      <c r="A203" s="76">
        <v>5</v>
      </c>
      <c r="B203" s="77" t="s">
        <v>253</v>
      </c>
      <c r="C203" s="75">
        <f>COUNTA(C205:C254)</f>
        <v>18</v>
      </c>
      <c r="D203" s="75">
        <f>COUNTA(D205:D254)</f>
        <v>46</v>
      </c>
      <c r="E203" s="9"/>
      <c r="F203" s="9"/>
      <c r="G203" s="9"/>
      <c r="H203" s="9"/>
      <c r="I203" s="9"/>
      <c r="J203" s="11"/>
      <c r="K203" s="34"/>
      <c r="M203" s="1" t="str">
        <f t="shared" si="21"/>
        <v>18</v>
      </c>
      <c r="N203" s="1" t="str">
        <f t="shared" si="22"/>
        <v>18</v>
      </c>
      <c r="O203" s="1" t="str">
        <f t="shared" si="23"/>
        <v>18</v>
      </c>
      <c r="P203" s="1" t="str">
        <f t="shared" si="24"/>
        <v>18</v>
      </c>
      <c r="Q203" s="1" t="str">
        <f t="shared" si="25"/>
        <v>18,</v>
      </c>
    </row>
    <row r="204" spans="1:17" ht="16.5" thickBot="1" x14ac:dyDescent="0.3">
      <c r="A204" s="31" t="s">
        <v>254</v>
      </c>
      <c r="B204" s="26" t="s">
        <v>255</v>
      </c>
      <c r="C204" s="27"/>
      <c r="D204" s="28"/>
      <c r="E204" s="9"/>
      <c r="F204" s="9"/>
      <c r="G204" s="9"/>
      <c r="H204" s="9"/>
      <c r="I204" s="9"/>
      <c r="J204" s="11"/>
      <c r="K204" s="34"/>
      <c r="M204" s="1" t="str">
        <f t="shared" si="21"/>
        <v/>
      </c>
      <c r="N204" s="1" t="str">
        <f t="shared" si="22"/>
        <v/>
      </c>
      <c r="O204" s="1" t="str">
        <f t="shared" si="23"/>
        <v/>
      </c>
      <c r="P204" s="1" t="str">
        <f t="shared" si="24"/>
        <v/>
      </c>
      <c r="Q204" s="1" t="str">
        <f t="shared" si="25"/>
        <v>,</v>
      </c>
    </row>
    <row r="205" spans="1:17" ht="16.5" thickBot="1" x14ac:dyDescent="0.3">
      <c r="A205" s="32" t="s">
        <v>256</v>
      </c>
      <c r="B205" s="79" t="s">
        <v>482</v>
      </c>
      <c r="C205" s="19" t="s">
        <v>26</v>
      </c>
      <c r="D205" s="20" t="s">
        <v>6</v>
      </c>
      <c r="E205" s="9" t="s">
        <v>583</v>
      </c>
      <c r="F205" s="9" t="s">
        <v>1160</v>
      </c>
      <c r="G205" s="9"/>
      <c r="H205" s="9" t="s">
        <v>1160</v>
      </c>
      <c r="I205" s="9"/>
      <c r="J205" s="11" t="s">
        <v>1185</v>
      </c>
      <c r="K205" s="34"/>
      <c r="M205" s="1" t="str">
        <f t="shared" si="21"/>
        <v>Ox</v>
      </c>
      <c r="N205" s="1" t="str">
        <f t="shared" si="22"/>
        <v>O</v>
      </c>
      <c r="O205" s="1" t="str">
        <f t="shared" si="23"/>
        <v>Ox</v>
      </c>
      <c r="P205" s="1" t="str">
        <f t="shared" si="24"/>
        <v>O</v>
      </c>
      <c r="Q205" s="1" t="str">
        <f t="shared" si="25"/>
        <v>O,;6;</v>
      </c>
    </row>
    <row r="206" spans="1:17" ht="16.5" thickBot="1" x14ac:dyDescent="0.3">
      <c r="A206" s="32" t="s">
        <v>257</v>
      </c>
      <c r="B206" s="79" t="s">
        <v>483</v>
      </c>
      <c r="C206" s="3"/>
      <c r="D206" s="20" t="s">
        <v>6</v>
      </c>
      <c r="E206" s="9" t="s">
        <v>584</v>
      </c>
      <c r="F206" s="9" t="s">
        <v>1160</v>
      </c>
      <c r="G206" s="9"/>
      <c r="H206" s="9" t="s">
        <v>1160</v>
      </c>
      <c r="I206" s="9"/>
      <c r="J206" s="11" t="s">
        <v>1170</v>
      </c>
      <c r="K206" s="34"/>
      <c r="M206" s="1" t="str">
        <f t="shared" si="21"/>
        <v>x</v>
      </c>
      <c r="N206" s="1" t="str">
        <f t="shared" si="22"/>
        <v/>
      </c>
      <c r="O206" s="1" t="str">
        <f t="shared" si="23"/>
        <v>x</v>
      </c>
      <c r="P206" s="1" t="str">
        <f t="shared" si="24"/>
        <v/>
      </c>
      <c r="Q206" s="1" t="str">
        <f t="shared" si="25"/>
        <v>,;14.6;</v>
      </c>
    </row>
    <row r="207" spans="1:17" ht="16.5" thickBot="1" x14ac:dyDescent="0.3">
      <c r="A207" s="32" t="s">
        <v>258</v>
      </c>
      <c r="B207" s="79" t="s">
        <v>484</v>
      </c>
      <c r="C207" s="3"/>
      <c r="D207" s="20" t="s">
        <v>6</v>
      </c>
      <c r="E207" s="9" t="s">
        <v>584</v>
      </c>
      <c r="F207" s="9" t="s">
        <v>1160</v>
      </c>
      <c r="G207" s="9"/>
      <c r="H207" s="9" t="s">
        <v>1160</v>
      </c>
      <c r="I207" s="9"/>
      <c r="J207" s="11" t="s">
        <v>1170</v>
      </c>
      <c r="K207" s="34"/>
      <c r="M207" s="1" t="str">
        <f t="shared" si="21"/>
        <v>x</v>
      </c>
      <c r="N207" s="1" t="str">
        <f t="shared" si="22"/>
        <v/>
      </c>
      <c r="O207" s="1" t="str">
        <f t="shared" si="23"/>
        <v>x</v>
      </c>
      <c r="P207" s="1" t="str">
        <f t="shared" si="24"/>
        <v/>
      </c>
      <c r="Q207" s="1" t="str">
        <f t="shared" si="25"/>
        <v>,;14.6;</v>
      </c>
    </row>
    <row r="208" spans="1:17" ht="16.5" thickBot="1" x14ac:dyDescent="0.3">
      <c r="A208" s="32" t="s">
        <v>259</v>
      </c>
      <c r="B208" s="79" t="s">
        <v>485</v>
      </c>
      <c r="C208" s="3"/>
      <c r="D208" s="20" t="s">
        <v>6</v>
      </c>
      <c r="E208" s="9" t="s">
        <v>584</v>
      </c>
      <c r="F208" s="9" t="s">
        <v>1160</v>
      </c>
      <c r="G208" s="9"/>
      <c r="H208" s="9" t="s">
        <v>1160</v>
      </c>
      <c r="I208" s="9"/>
      <c r="J208" s="11" t="s">
        <v>1170</v>
      </c>
      <c r="K208" s="34"/>
      <c r="M208" s="1" t="str">
        <f t="shared" si="21"/>
        <v>x</v>
      </c>
      <c r="N208" s="1" t="str">
        <f t="shared" si="22"/>
        <v/>
      </c>
      <c r="O208" s="1" t="str">
        <f t="shared" si="23"/>
        <v>x</v>
      </c>
      <c r="P208" s="1" t="str">
        <f t="shared" si="24"/>
        <v/>
      </c>
      <c r="Q208" s="1" t="str">
        <f t="shared" si="25"/>
        <v>,;14.6;</v>
      </c>
    </row>
    <row r="209" spans="1:17" ht="16.5" thickBot="1" x14ac:dyDescent="0.3">
      <c r="A209" s="32" t="s">
        <v>260</v>
      </c>
      <c r="B209" s="79" t="s">
        <v>486</v>
      </c>
      <c r="C209" s="3"/>
      <c r="D209" s="20" t="s">
        <v>6</v>
      </c>
      <c r="E209" s="9" t="s">
        <v>584</v>
      </c>
      <c r="F209" s="9" t="s">
        <v>1160</v>
      </c>
      <c r="G209" s="9"/>
      <c r="H209" s="9" t="s">
        <v>1160</v>
      </c>
      <c r="I209" s="9"/>
      <c r="J209" s="11" t="s">
        <v>1170</v>
      </c>
      <c r="K209" s="34"/>
      <c r="M209" s="1" t="str">
        <f t="shared" si="21"/>
        <v>x</v>
      </c>
      <c r="N209" s="1" t="str">
        <f t="shared" si="22"/>
        <v/>
      </c>
      <c r="O209" s="1" t="str">
        <f t="shared" si="23"/>
        <v>x</v>
      </c>
      <c r="P209" s="1" t="str">
        <f t="shared" si="24"/>
        <v/>
      </c>
      <c r="Q209" s="1" t="str">
        <f t="shared" si="25"/>
        <v>,;14.6;</v>
      </c>
    </row>
    <row r="210" spans="1:17" ht="16.5" thickBot="1" x14ac:dyDescent="0.3">
      <c r="A210" s="32" t="s">
        <v>261</v>
      </c>
      <c r="B210" s="79" t="s">
        <v>487</v>
      </c>
      <c r="C210" s="3"/>
      <c r="D210" s="20" t="s">
        <v>6</v>
      </c>
      <c r="E210" s="9" t="s">
        <v>584</v>
      </c>
      <c r="F210" s="9" t="s">
        <v>1160</v>
      </c>
      <c r="G210" s="9"/>
      <c r="H210" s="9" t="s">
        <v>1160</v>
      </c>
      <c r="I210" s="9"/>
      <c r="J210" s="11" t="s">
        <v>1170</v>
      </c>
      <c r="K210" s="34"/>
      <c r="M210" s="1" t="str">
        <f t="shared" si="21"/>
        <v>x</v>
      </c>
      <c r="N210" s="1" t="str">
        <f t="shared" si="22"/>
        <v/>
      </c>
      <c r="O210" s="1" t="str">
        <f t="shared" si="23"/>
        <v>x</v>
      </c>
      <c r="P210" s="1" t="str">
        <f t="shared" si="24"/>
        <v/>
      </c>
      <c r="Q210" s="1" t="str">
        <f t="shared" si="25"/>
        <v>,;14.6;</v>
      </c>
    </row>
    <row r="211" spans="1:17" ht="16.5" thickBot="1" x14ac:dyDescent="0.3">
      <c r="A211" s="32" t="s">
        <v>262</v>
      </c>
      <c r="B211" s="79" t="s">
        <v>488</v>
      </c>
      <c r="C211" s="3"/>
      <c r="D211" s="20" t="s">
        <v>6</v>
      </c>
      <c r="E211" s="9" t="s">
        <v>584</v>
      </c>
      <c r="F211" s="9" t="s">
        <v>1160</v>
      </c>
      <c r="G211" s="9"/>
      <c r="H211" s="9" t="s">
        <v>1160</v>
      </c>
      <c r="I211" s="9"/>
      <c r="J211" s="11" t="s">
        <v>1170</v>
      </c>
      <c r="K211" s="34"/>
      <c r="M211" s="1" t="str">
        <f t="shared" si="21"/>
        <v>x</v>
      </c>
      <c r="N211" s="1" t="str">
        <f t="shared" si="22"/>
        <v/>
      </c>
      <c r="O211" s="1" t="str">
        <f t="shared" si="23"/>
        <v>x</v>
      </c>
      <c r="P211" s="1" t="str">
        <f t="shared" si="24"/>
        <v/>
      </c>
      <c r="Q211" s="1" t="str">
        <f t="shared" si="25"/>
        <v>,;14.6;</v>
      </c>
    </row>
    <row r="212" spans="1:17" ht="16.5" thickBot="1" x14ac:dyDescent="0.3">
      <c r="A212" s="32" t="s">
        <v>263</v>
      </c>
      <c r="B212" s="79" t="s">
        <v>489</v>
      </c>
      <c r="C212" s="3"/>
      <c r="D212" s="20" t="s">
        <v>6</v>
      </c>
      <c r="E212" s="9" t="s">
        <v>584</v>
      </c>
      <c r="F212" s="9" t="s">
        <v>1160</v>
      </c>
      <c r="G212" s="9"/>
      <c r="H212" s="9" t="s">
        <v>1160</v>
      </c>
      <c r="I212" s="9"/>
      <c r="J212" s="11" t="s">
        <v>1170</v>
      </c>
      <c r="K212" s="34"/>
      <c r="M212" s="1" t="str">
        <f t="shared" si="21"/>
        <v>x</v>
      </c>
      <c r="N212" s="1" t="str">
        <f t="shared" si="22"/>
        <v/>
      </c>
      <c r="O212" s="1" t="str">
        <f t="shared" si="23"/>
        <v>x</v>
      </c>
      <c r="P212" s="1" t="str">
        <f t="shared" si="24"/>
        <v/>
      </c>
      <c r="Q212" s="1" t="str">
        <f t="shared" si="25"/>
        <v>,;14.6;</v>
      </c>
    </row>
    <row r="213" spans="1:17" ht="16.5" thickBot="1" x14ac:dyDescent="0.3">
      <c r="A213" s="31" t="s">
        <v>264</v>
      </c>
      <c r="B213" s="26" t="s">
        <v>265</v>
      </c>
      <c r="C213" s="27"/>
      <c r="D213" s="28"/>
      <c r="E213" s="9"/>
      <c r="F213" s="9"/>
      <c r="G213" s="9"/>
      <c r="H213" s="9"/>
      <c r="I213" s="9"/>
      <c r="J213" s="11"/>
      <c r="K213" s="34"/>
      <c r="M213" s="1" t="str">
        <f t="shared" si="21"/>
        <v/>
      </c>
      <c r="N213" s="1" t="str">
        <f t="shared" si="22"/>
        <v/>
      </c>
      <c r="O213" s="1" t="str">
        <f t="shared" si="23"/>
        <v/>
      </c>
      <c r="P213" s="1" t="str">
        <f t="shared" si="24"/>
        <v/>
      </c>
      <c r="Q213" s="1" t="str">
        <f t="shared" si="25"/>
        <v>,</v>
      </c>
    </row>
    <row r="214" spans="1:17" ht="16.5" thickBot="1" x14ac:dyDescent="0.3">
      <c r="A214" s="32" t="s">
        <v>266</v>
      </c>
      <c r="B214" s="79" t="s">
        <v>490</v>
      </c>
      <c r="C214" s="3"/>
      <c r="D214" s="20" t="s">
        <v>6</v>
      </c>
      <c r="E214" s="9" t="s">
        <v>584</v>
      </c>
      <c r="F214" s="9" t="s">
        <v>1160</v>
      </c>
      <c r="G214" s="9"/>
      <c r="H214" s="9" t="s">
        <v>1160</v>
      </c>
      <c r="I214" s="9"/>
      <c r="J214" s="11" t="s">
        <v>1170</v>
      </c>
      <c r="K214" s="34"/>
      <c r="M214" s="1" t="str">
        <f t="shared" si="21"/>
        <v>x</v>
      </c>
      <c r="N214" s="1" t="str">
        <f t="shared" si="22"/>
        <v/>
      </c>
      <c r="O214" s="1" t="str">
        <f t="shared" si="23"/>
        <v>x</v>
      </c>
      <c r="P214" s="1" t="str">
        <f t="shared" si="24"/>
        <v/>
      </c>
      <c r="Q214" s="1" t="str">
        <f t="shared" si="25"/>
        <v>,;14.6;</v>
      </c>
    </row>
    <row r="215" spans="1:17" ht="16.5" thickBot="1" x14ac:dyDescent="0.3">
      <c r="A215" s="32" t="s">
        <v>267</v>
      </c>
      <c r="B215" s="79" t="s">
        <v>491</v>
      </c>
      <c r="C215" s="3"/>
      <c r="D215" s="20" t="s">
        <v>6</v>
      </c>
      <c r="E215" s="9" t="s">
        <v>584</v>
      </c>
      <c r="F215" s="9" t="s">
        <v>1160</v>
      </c>
      <c r="G215" s="9"/>
      <c r="H215" s="9" t="s">
        <v>1160</v>
      </c>
      <c r="I215" s="9"/>
      <c r="J215" s="11" t="s">
        <v>1170</v>
      </c>
      <c r="K215" s="34"/>
      <c r="M215" s="1" t="str">
        <f t="shared" si="21"/>
        <v>x</v>
      </c>
      <c r="N215" s="1" t="str">
        <f t="shared" si="22"/>
        <v/>
      </c>
      <c r="O215" s="1" t="str">
        <f t="shared" si="23"/>
        <v>x</v>
      </c>
      <c r="P215" s="1" t="str">
        <f t="shared" si="24"/>
        <v/>
      </c>
      <c r="Q215" s="1" t="str">
        <f t="shared" si="25"/>
        <v>,;14.6;</v>
      </c>
    </row>
    <row r="216" spans="1:17" ht="16.5" thickBot="1" x14ac:dyDescent="0.3">
      <c r="A216" s="87" t="s">
        <v>268</v>
      </c>
      <c r="B216" s="70" t="s">
        <v>492</v>
      </c>
      <c r="C216" s="4"/>
      <c r="D216" s="20" t="s">
        <v>6</v>
      </c>
      <c r="E216" s="9" t="s">
        <v>584</v>
      </c>
      <c r="F216" s="9" t="s">
        <v>1160</v>
      </c>
      <c r="G216" s="9"/>
      <c r="H216" s="9" t="s">
        <v>1160</v>
      </c>
      <c r="I216" s="9"/>
      <c r="J216" s="11" t="s">
        <v>1170</v>
      </c>
      <c r="K216" s="34"/>
      <c r="M216" s="1" t="str">
        <f t="shared" si="21"/>
        <v>x</v>
      </c>
      <c r="N216" s="1" t="str">
        <f t="shared" si="22"/>
        <v/>
      </c>
      <c r="O216" s="1" t="str">
        <f t="shared" si="23"/>
        <v>x</v>
      </c>
      <c r="P216" s="1" t="str">
        <f t="shared" si="24"/>
        <v/>
      </c>
      <c r="Q216" s="1" t="str">
        <f t="shared" si="25"/>
        <v>,;14.6;</v>
      </c>
    </row>
    <row r="217" spans="1:17" ht="16.5" thickBot="1" x14ac:dyDescent="0.3">
      <c r="A217" s="32" t="s">
        <v>269</v>
      </c>
      <c r="B217" s="79" t="s">
        <v>493</v>
      </c>
      <c r="C217" s="19" t="s">
        <v>26</v>
      </c>
      <c r="D217" s="20" t="s">
        <v>6</v>
      </c>
      <c r="E217" s="9" t="s">
        <v>583</v>
      </c>
      <c r="F217" s="9" t="s">
        <v>1160</v>
      </c>
      <c r="G217" s="9"/>
      <c r="H217" s="9" t="s">
        <v>1160</v>
      </c>
      <c r="I217" s="9"/>
      <c r="J217" s="11" t="s">
        <v>1186</v>
      </c>
      <c r="K217" s="34"/>
      <c r="M217" s="1" t="str">
        <f t="shared" si="21"/>
        <v>Ox</v>
      </c>
      <c r="N217" s="1" t="str">
        <f t="shared" si="22"/>
        <v>O</v>
      </c>
      <c r="O217" s="1" t="str">
        <f t="shared" si="23"/>
        <v>Ox</v>
      </c>
      <c r="P217" s="1" t="str">
        <f t="shared" si="24"/>
        <v>O</v>
      </c>
      <c r="Q217" s="1" t="str">
        <f t="shared" si="25"/>
        <v>O,;4.5;14.4;</v>
      </c>
    </row>
    <row r="218" spans="1:17" ht="16.5" thickBot="1" x14ac:dyDescent="0.3">
      <c r="A218" s="32" t="s">
        <v>270</v>
      </c>
      <c r="B218" s="79" t="s">
        <v>494</v>
      </c>
      <c r="C218" s="19" t="s">
        <v>26</v>
      </c>
      <c r="D218" s="20" t="s">
        <v>6</v>
      </c>
      <c r="E218" s="9" t="s">
        <v>583</v>
      </c>
      <c r="F218" s="9" t="s">
        <v>1160</v>
      </c>
      <c r="G218" s="9"/>
      <c r="H218" s="9" t="s">
        <v>1160</v>
      </c>
      <c r="I218" s="9"/>
      <c r="J218" s="11" t="s">
        <v>1174</v>
      </c>
      <c r="K218" s="34"/>
      <c r="M218" s="1" t="str">
        <f t="shared" si="21"/>
        <v>Ox</v>
      </c>
      <c r="N218" s="1" t="str">
        <f t="shared" si="22"/>
        <v>O</v>
      </c>
      <c r="O218" s="1" t="str">
        <f t="shared" si="23"/>
        <v>Ox</v>
      </c>
      <c r="P218" s="1" t="str">
        <f t="shared" si="24"/>
        <v>O</v>
      </c>
      <c r="Q218" s="1" t="str">
        <f t="shared" si="25"/>
        <v>O,;6.2;6.3;</v>
      </c>
    </row>
    <row r="219" spans="1:17" ht="16.5" thickBot="1" x14ac:dyDescent="0.3">
      <c r="A219" s="32" t="s">
        <v>271</v>
      </c>
      <c r="B219" s="79" t="s">
        <v>495</v>
      </c>
      <c r="C219" s="3"/>
      <c r="D219" s="20" t="s">
        <v>6</v>
      </c>
      <c r="E219" s="9" t="s">
        <v>584</v>
      </c>
      <c r="F219" s="9"/>
      <c r="G219" s="9" t="s">
        <v>1160</v>
      </c>
      <c r="H219" s="9" t="s">
        <v>1160</v>
      </c>
      <c r="I219" s="9"/>
      <c r="J219" s="11" t="s">
        <v>1171</v>
      </c>
      <c r="K219" s="34"/>
      <c r="M219" s="1" t="str">
        <f t="shared" si="21"/>
        <v/>
      </c>
      <c r="N219" s="1" t="str">
        <f t="shared" si="22"/>
        <v>x</v>
      </c>
      <c r="O219" s="1" t="str">
        <f t="shared" si="23"/>
        <v>x</v>
      </c>
      <c r="P219" s="1" t="str">
        <f t="shared" si="24"/>
        <v/>
      </c>
      <c r="Q219" s="1" t="str">
        <f t="shared" si="25"/>
        <v>,;9.2;</v>
      </c>
    </row>
    <row r="220" spans="1:17" ht="16.5" thickBot="1" x14ac:dyDescent="0.3">
      <c r="A220" s="32" t="s">
        <v>272</v>
      </c>
      <c r="B220" s="79" t="s">
        <v>496</v>
      </c>
      <c r="C220" s="3"/>
      <c r="D220" s="20" t="s">
        <v>6</v>
      </c>
      <c r="E220" s="9" t="s">
        <v>584</v>
      </c>
      <c r="F220" s="9" t="s">
        <v>1160</v>
      </c>
      <c r="G220" s="9"/>
      <c r="H220" s="9" t="s">
        <v>1160</v>
      </c>
      <c r="I220" s="9"/>
      <c r="J220" s="11" t="s">
        <v>1187</v>
      </c>
      <c r="K220" s="34"/>
      <c r="M220" s="1" t="str">
        <f t="shared" si="21"/>
        <v>x</v>
      </c>
      <c r="N220" s="1" t="str">
        <f t="shared" si="22"/>
        <v/>
      </c>
      <c r="O220" s="1" t="str">
        <f t="shared" si="23"/>
        <v>x</v>
      </c>
      <c r="P220" s="1" t="str">
        <f t="shared" si="24"/>
        <v/>
      </c>
      <c r="Q220" s="1" t="str">
        <f t="shared" si="25"/>
        <v>,;16.13;</v>
      </c>
    </row>
    <row r="221" spans="1:17" ht="16.5" thickBot="1" x14ac:dyDescent="0.3">
      <c r="A221" s="32" t="s">
        <v>273</v>
      </c>
      <c r="B221" s="79" t="s">
        <v>497</v>
      </c>
      <c r="C221" s="3"/>
      <c r="D221" s="20" t="s">
        <v>6</v>
      </c>
      <c r="E221" s="9" t="s">
        <v>584</v>
      </c>
      <c r="F221" s="9" t="s">
        <v>1160</v>
      </c>
      <c r="G221" s="9"/>
      <c r="H221" s="9" t="s">
        <v>1160</v>
      </c>
      <c r="I221" s="9"/>
      <c r="J221" s="11" t="s">
        <v>1171</v>
      </c>
      <c r="K221" s="34"/>
      <c r="M221" s="1" t="str">
        <f t="shared" si="21"/>
        <v>x</v>
      </c>
      <c r="N221" s="1" t="str">
        <f t="shared" si="22"/>
        <v/>
      </c>
      <c r="O221" s="1" t="str">
        <f t="shared" si="23"/>
        <v>x</v>
      </c>
      <c r="P221" s="1" t="str">
        <f t="shared" si="24"/>
        <v/>
      </c>
      <c r="Q221" s="1" t="str">
        <f t="shared" si="25"/>
        <v>,;9.2;</v>
      </c>
    </row>
    <row r="222" spans="1:17" ht="16.5" thickBot="1" x14ac:dyDescent="0.3">
      <c r="A222" s="32" t="s">
        <v>274</v>
      </c>
      <c r="B222" s="79" t="s">
        <v>498</v>
      </c>
      <c r="C222" s="3"/>
      <c r="D222" s="20" t="s">
        <v>6</v>
      </c>
      <c r="E222" s="9" t="s">
        <v>584</v>
      </c>
      <c r="F222" s="9" t="s">
        <v>1160</v>
      </c>
      <c r="G222" s="9"/>
      <c r="H222" s="9" t="s">
        <v>1160</v>
      </c>
      <c r="I222" s="9"/>
      <c r="J222" s="11" t="s">
        <v>1188</v>
      </c>
      <c r="K222" s="34"/>
      <c r="M222" s="1" t="str">
        <f t="shared" si="21"/>
        <v>x</v>
      </c>
      <c r="N222" s="1" t="str">
        <f t="shared" si="22"/>
        <v/>
      </c>
      <c r="O222" s="1" t="str">
        <f t="shared" si="23"/>
        <v>x</v>
      </c>
      <c r="P222" s="1" t="str">
        <f t="shared" si="24"/>
        <v/>
      </c>
      <c r="Q222" s="1" t="str">
        <f t="shared" si="25"/>
        <v>,;16.3;</v>
      </c>
    </row>
    <row r="223" spans="1:17" ht="16.5" thickBot="1" x14ac:dyDescent="0.3">
      <c r="A223" s="32" t="s">
        <v>275</v>
      </c>
      <c r="B223" s="79" t="s">
        <v>499</v>
      </c>
      <c r="C223" s="19" t="s">
        <v>26</v>
      </c>
      <c r="D223" s="20" t="s">
        <v>6</v>
      </c>
      <c r="E223" s="9" t="s">
        <v>583</v>
      </c>
      <c r="F223" s="9" t="s">
        <v>1160</v>
      </c>
      <c r="G223" s="9"/>
      <c r="H223" s="9" t="s">
        <v>1160</v>
      </c>
      <c r="I223" s="9"/>
      <c r="J223" s="11" t="s">
        <v>1166</v>
      </c>
      <c r="K223" s="34"/>
      <c r="M223" s="1" t="str">
        <f t="shared" si="21"/>
        <v>Ox</v>
      </c>
      <c r="N223" s="1" t="str">
        <f t="shared" si="22"/>
        <v>O</v>
      </c>
      <c r="O223" s="1" t="str">
        <f t="shared" si="23"/>
        <v>Ox</v>
      </c>
      <c r="P223" s="1" t="str">
        <f t="shared" si="24"/>
        <v>O</v>
      </c>
      <c r="Q223" s="1" t="str">
        <f t="shared" si="25"/>
        <v>O,;4.3;</v>
      </c>
    </row>
    <row r="224" spans="1:17" ht="16.5" thickBot="1" x14ac:dyDescent="0.3">
      <c r="A224" s="32" t="s">
        <v>276</v>
      </c>
      <c r="B224" s="79" t="s">
        <v>500</v>
      </c>
      <c r="C224" s="3"/>
      <c r="D224" s="20" t="s">
        <v>6</v>
      </c>
      <c r="E224" s="9" t="s">
        <v>584</v>
      </c>
      <c r="F224" s="9" t="s">
        <v>1160</v>
      </c>
      <c r="G224" s="9"/>
      <c r="H224" s="9" t="s">
        <v>1160</v>
      </c>
      <c r="I224" s="9"/>
      <c r="J224" s="11" t="s">
        <v>1188</v>
      </c>
      <c r="K224" s="34"/>
      <c r="M224" s="1" t="str">
        <f t="shared" si="21"/>
        <v>x</v>
      </c>
      <c r="N224" s="1" t="str">
        <f t="shared" si="22"/>
        <v/>
      </c>
      <c r="O224" s="1" t="str">
        <f t="shared" si="23"/>
        <v>x</v>
      </c>
      <c r="P224" s="1" t="str">
        <f t="shared" si="24"/>
        <v/>
      </c>
      <c r="Q224" s="1" t="str">
        <f t="shared" si="25"/>
        <v>,;16.3;</v>
      </c>
    </row>
    <row r="225" spans="1:17" ht="16.5" thickBot="1" x14ac:dyDescent="0.3">
      <c r="A225" s="32" t="s">
        <v>277</v>
      </c>
      <c r="B225" s="79" t="s">
        <v>501</v>
      </c>
      <c r="C225" s="3"/>
      <c r="D225" s="20" t="s">
        <v>6</v>
      </c>
      <c r="E225" s="9" t="s">
        <v>584</v>
      </c>
      <c r="F225" s="9" t="s">
        <v>1160</v>
      </c>
      <c r="G225" s="9"/>
      <c r="H225" s="9" t="s">
        <v>1160</v>
      </c>
      <c r="I225" s="9"/>
      <c r="J225" s="11" t="s">
        <v>1170</v>
      </c>
      <c r="K225" s="34"/>
      <c r="M225" s="1" t="str">
        <f t="shared" si="21"/>
        <v>x</v>
      </c>
      <c r="N225" s="1" t="str">
        <f t="shared" si="22"/>
        <v/>
      </c>
      <c r="O225" s="1" t="str">
        <f t="shared" si="23"/>
        <v>x</v>
      </c>
      <c r="P225" s="1" t="str">
        <f t="shared" si="24"/>
        <v/>
      </c>
      <c r="Q225" s="1" t="str">
        <f t="shared" si="25"/>
        <v>,;14.6;</v>
      </c>
    </row>
    <row r="226" spans="1:17" ht="16.5" thickBot="1" x14ac:dyDescent="0.3">
      <c r="A226" s="32" t="s">
        <v>278</v>
      </c>
      <c r="B226" s="79" t="s">
        <v>502</v>
      </c>
      <c r="C226" s="3"/>
      <c r="D226" s="20" t="s">
        <v>6</v>
      </c>
      <c r="E226" s="9" t="s">
        <v>584</v>
      </c>
      <c r="F226" s="9" t="s">
        <v>1160</v>
      </c>
      <c r="G226" s="9"/>
      <c r="H226" s="9" t="s">
        <v>1160</v>
      </c>
      <c r="I226" s="9"/>
      <c r="J226" s="11" t="s">
        <v>1189</v>
      </c>
      <c r="K226" s="34"/>
      <c r="M226" s="1" t="str">
        <f t="shared" si="21"/>
        <v>x</v>
      </c>
      <c r="N226" s="1" t="str">
        <f t="shared" si="22"/>
        <v/>
      </c>
      <c r="O226" s="1" t="str">
        <f t="shared" si="23"/>
        <v>x</v>
      </c>
      <c r="P226" s="1" t="str">
        <f t="shared" si="24"/>
        <v/>
      </c>
      <c r="Q226" s="1" t="str">
        <f t="shared" si="25"/>
        <v>,;14.4;</v>
      </c>
    </row>
    <row r="227" spans="1:17" ht="16.5" thickBot="1" x14ac:dyDescent="0.3">
      <c r="A227" s="32" t="s">
        <v>279</v>
      </c>
      <c r="B227" s="79" t="s">
        <v>503</v>
      </c>
      <c r="C227" s="3"/>
      <c r="D227" s="20" t="s">
        <v>6</v>
      </c>
      <c r="E227" s="9" t="s">
        <v>584</v>
      </c>
      <c r="F227" s="9" t="s">
        <v>1160</v>
      </c>
      <c r="G227" s="9"/>
      <c r="H227" s="9" t="s">
        <v>1160</v>
      </c>
      <c r="I227" s="9"/>
      <c r="J227" s="11" t="s">
        <v>1190</v>
      </c>
      <c r="K227" s="34"/>
      <c r="M227" s="1" t="str">
        <f t="shared" si="21"/>
        <v>x</v>
      </c>
      <c r="N227" s="1" t="str">
        <f t="shared" si="22"/>
        <v/>
      </c>
      <c r="O227" s="1" t="str">
        <f t="shared" si="23"/>
        <v>x</v>
      </c>
      <c r="P227" s="1" t="str">
        <f t="shared" si="24"/>
        <v/>
      </c>
      <c r="Q227" s="1" t="str">
        <f t="shared" si="25"/>
        <v>,;14.4;16.5;</v>
      </c>
    </row>
    <row r="228" spans="1:17" ht="16.5" thickBot="1" x14ac:dyDescent="0.3">
      <c r="A228" s="32" t="s">
        <v>280</v>
      </c>
      <c r="B228" s="79" t="s">
        <v>504</v>
      </c>
      <c r="C228" s="3"/>
      <c r="D228" s="20" t="s">
        <v>6</v>
      </c>
      <c r="E228" s="9" t="s">
        <v>584</v>
      </c>
      <c r="F228" s="9" t="s">
        <v>1160</v>
      </c>
      <c r="G228" s="9"/>
      <c r="H228" s="9" t="s">
        <v>1160</v>
      </c>
      <c r="I228" s="9"/>
      <c r="J228" s="11" t="s">
        <v>1189</v>
      </c>
      <c r="K228" s="34"/>
      <c r="M228" s="1" t="str">
        <f t="shared" si="21"/>
        <v>x</v>
      </c>
      <c r="N228" s="1" t="str">
        <f t="shared" si="22"/>
        <v/>
      </c>
      <c r="O228" s="1" t="str">
        <f t="shared" si="23"/>
        <v>x</v>
      </c>
      <c r="P228" s="1" t="str">
        <f t="shared" si="24"/>
        <v/>
      </c>
      <c r="Q228" s="1" t="str">
        <f t="shared" si="25"/>
        <v>,;14.4;</v>
      </c>
    </row>
    <row r="229" spans="1:17" ht="16.5" thickBot="1" x14ac:dyDescent="0.3">
      <c r="A229" s="32" t="s">
        <v>281</v>
      </c>
      <c r="B229" s="79" t="s">
        <v>505</v>
      </c>
      <c r="C229" s="3"/>
      <c r="D229" s="20" t="s">
        <v>6</v>
      </c>
      <c r="E229" s="9" t="s">
        <v>584</v>
      </c>
      <c r="F229" s="9" t="s">
        <v>1160</v>
      </c>
      <c r="G229" s="9"/>
      <c r="H229" s="9" t="s">
        <v>1160</v>
      </c>
      <c r="I229" s="9"/>
      <c r="J229" s="11" t="s">
        <v>1191</v>
      </c>
      <c r="K229" s="34"/>
      <c r="M229" s="1" t="str">
        <f t="shared" si="21"/>
        <v>x</v>
      </c>
      <c r="N229" s="1" t="str">
        <f t="shared" si="22"/>
        <v/>
      </c>
      <c r="O229" s="1" t="str">
        <f t="shared" si="23"/>
        <v>x</v>
      </c>
      <c r="P229" s="1" t="str">
        <f t="shared" si="24"/>
        <v/>
      </c>
      <c r="Q229" s="1" t="str">
        <f t="shared" si="25"/>
        <v>,;16.11;</v>
      </c>
    </row>
    <row r="230" spans="1:17" ht="16.5" thickBot="1" x14ac:dyDescent="0.3">
      <c r="A230" s="32" t="s">
        <v>282</v>
      </c>
      <c r="B230" s="79" t="s">
        <v>506</v>
      </c>
      <c r="C230" s="19" t="s">
        <v>26</v>
      </c>
      <c r="D230" s="20" t="s">
        <v>6</v>
      </c>
      <c r="E230" s="9" t="s">
        <v>583</v>
      </c>
      <c r="F230" s="9" t="s">
        <v>1160</v>
      </c>
      <c r="G230" s="9"/>
      <c r="H230" s="9" t="s">
        <v>1160</v>
      </c>
      <c r="I230" s="9"/>
      <c r="J230" s="11" t="s">
        <v>1161</v>
      </c>
      <c r="K230" s="34"/>
      <c r="M230" s="1" t="str">
        <f t="shared" si="21"/>
        <v>Ox</v>
      </c>
      <c r="N230" s="1" t="str">
        <f t="shared" si="22"/>
        <v>O</v>
      </c>
      <c r="O230" s="1" t="str">
        <f t="shared" si="23"/>
        <v>Ox</v>
      </c>
      <c r="P230" s="1" t="str">
        <f t="shared" si="24"/>
        <v>O</v>
      </c>
      <c r="Q230" s="1" t="str">
        <f t="shared" si="25"/>
        <v>O,;5.1;</v>
      </c>
    </row>
    <row r="231" spans="1:17" ht="16.5" thickBot="1" x14ac:dyDescent="0.3">
      <c r="A231" s="32" t="s">
        <v>283</v>
      </c>
      <c r="B231" s="79" t="s">
        <v>507</v>
      </c>
      <c r="C231" s="19" t="s">
        <v>26</v>
      </c>
      <c r="D231" s="20" t="s">
        <v>6</v>
      </c>
      <c r="E231" s="9" t="s">
        <v>583</v>
      </c>
      <c r="F231" s="9" t="s">
        <v>1160</v>
      </c>
      <c r="G231" s="9"/>
      <c r="H231" s="9" t="s">
        <v>1160</v>
      </c>
      <c r="I231" s="9"/>
      <c r="J231" s="11" t="s">
        <v>1166</v>
      </c>
      <c r="K231" s="34"/>
      <c r="M231" s="1" t="str">
        <f t="shared" si="21"/>
        <v>Ox</v>
      </c>
      <c r="N231" s="1" t="str">
        <f t="shared" si="22"/>
        <v>O</v>
      </c>
      <c r="O231" s="1" t="str">
        <f t="shared" si="23"/>
        <v>Ox</v>
      </c>
      <c r="P231" s="1" t="str">
        <f t="shared" si="24"/>
        <v>O</v>
      </c>
      <c r="Q231" s="1" t="str">
        <f t="shared" si="25"/>
        <v>O,;4.3;</v>
      </c>
    </row>
    <row r="232" spans="1:17" ht="16.5" thickBot="1" x14ac:dyDescent="0.3">
      <c r="A232" s="32" t="s">
        <v>284</v>
      </c>
      <c r="B232" s="79" t="s">
        <v>508</v>
      </c>
      <c r="C232" s="19" t="s">
        <v>26</v>
      </c>
      <c r="D232" s="20" t="s">
        <v>6</v>
      </c>
      <c r="E232" s="9" t="s">
        <v>583</v>
      </c>
      <c r="F232" s="9" t="s">
        <v>1160</v>
      </c>
      <c r="G232" s="9"/>
      <c r="H232" s="9" t="s">
        <v>1160</v>
      </c>
      <c r="I232" s="9"/>
      <c r="J232" s="11" t="s">
        <v>1161</v>
      </c>
      <c r="K232" s="34"/>
      <c r="M232" s="1" t="str">
        <f t="shared" si="21"/>
        <v>Ox</v>
      </c>
      <c r="N232" s="1" t="str">
        <f t="shared" si="22"/>
        <v>O</v>
      </c>
      <c r="O232" s="1" t="str">
        <f t="shared" si="23"/>
        <v>Ox</v>
      </c>
      <c r="P232" s="1" t="str">
        <f t="shared" si="24"/>
        <v>O</v>
      </c>
      <c r="Q232" s="1" t="str">
        <f t="shared" si="25"/>
        <v>O,;5.1;</v>
      </c>
    </row>
    <row r="233" spans="1:17" ht="16.5" thickBot="1" x14ac:dyDescent="0.3">
      <c r="A233" s="32" t="s">
        <v>285</v>
      </c>
      <c r="B233" s="79" t="s">
        <v>509</v>
      </c>
      <c r="C233" s="19" t="s">
        <v>26</v>
      </c>
      <c r="D233" s="20" t="s">
        <v>6</v>
      </c>
      <c r="E233" s="9" t="s">
        <v>583</v>
      </c>
      <c r="F233" s="9" t="s">
        <v>1160</v>
      </c>
      <c r="G233" s="9"/>
      <c r="H233" s="9" t="s">
        <v>1160</v>
      </c>
      <c r="I233" s="9"/>
      <c r="J233" s="11" t="s">
        <v>1161</v>
      </c>
      <c r="K233" s="34"/>
      <c r="M233" s="1" t="str">
        <f t="shared" si="21"/>
        <v>Ox</v>
      </c>
      <c r="N233" s="1" t="str">
        <f t="shared" si="22"/>
        <v>O</v>
      </c>
      <c r="O233" s="1" t="str">
        <f t="shared" si="23"/>
        <v>Ox</v>
      </c>
      <c r="P233" s="1" t="str">
        <f t="shared" si="24"/>
        <v>O</v>
      </c>
      <c r="Q233" s="1" t="str">
        <f t="shared" si="25"/>
        <v>O,;5.1;</v>
      </c>
    </row>
    <row r="234" spans="1:17" ht="16.5" thickBot="1" x14ac:dyDescent="0.3">
      <c r="A234" s="32" t="s">
        <v>286</v>
      </c>
      <c r="B234" s="79" t="s">
        <v>510</v>
      </c>
      <c r="C234" s="3"/>
      <c r="D234" s="20" t="s">
        <v>6</v>
      </c>
      <c r="E234" s="9" t="s">
        <v>584</v>
      </c>
      <c r="F234" s="9"/>
      <c r="G234" s="9" t="s">
        <v>1160</v>
      </c>
      <c r="H234" s="9"/>
      <c r="I234" s="9" t="s">
        <v>1160</v>
      </c>
      <c r="J234" s="11" t="s">
        <v>1171</v>
      </c>
      <c r="K234" s="34"/>
      <c r="M234" s="1" t="str">
        <f t="shared" si="21"/>
        <v/>
      </c>
      <c r="N234" s="1" t="str">
        <f t="shared" si="22"/>
        <v>x</v>
      </c>
      <c r="O234" s="1" t="str">
        <f t="shared" si="23"/>
        <v/>
      </c>
      <c r="P234" s="1" t="str">
        <f t="shared" si="24"/>
        <v>x</v>
      </c>
      <c r="Q234" s="1" t="str">
        <f t="shared" si="25"/>
        <v>,;9.2;</v>
      </c>
    </row>
    <row r="235" spans="1:17" ht="16.5" thickBot="1" x14ac:dyDescent="0.3">
      <c r="A235" s="32" t="s">
        <v>287</v>
      </c>
      <c r="B235" s="79" t="s">
        <v>511</v>
      </c>
      <c r="C235" s="19" t="s">
        <v>26</v>
      </c>
      <c r="D235" s="20" t="s">
        <v>6</v>
      </c>
      <c r="E235" s="9" t="s">
        <v>583</v>
      </c>
      <c r="F235" s="9" t="s">
        <v>1160</v>
      </c>
      <c r="G235" s="9"/>
      <c r="H235" s="9" t="s">
        <v>1160</v>
      </c>
      <c r="I235" s="9"/>
      <c r="J235" s="11" t="s">
        <v>1161</v>
      </c>
      <c r="K235" s="34"/>
      <c r="M235" s="1" t="str">
        <f t="shared" si="21"/>
        <v>Ox</v>
      </c>
      <c r="N235" s="1" t="str">
        <f t="shared" si="22"/>
        <v>O</v>
      </c>
      <c r="O235" s="1" t="str">
        <f t="shared" si="23"/>
        <v>Ox</v>
      </c>
      <c r="P235" s="1" t="str">
        <f t="shared" si="24"/>
        <v>O</v>
      </c>
      <c r="Q235" s="1" t="str">
        <f t="shared" si="25"/>
        <v>O,;5.1;</v>
      </c>
    </row>
    <row r="236" spans="1:17" ht="16.5" thickBot="1" x14ac:dyDescent="0.3">
      <c r="A236" s="32" t="s">
        <v>288</v>
      </c>
      <c r="B236" s="79" t="s">
        <v>512</v>
      </c>
      <c r="C236" s="19" t="s">
        <v>26</v>
      </c>
      <c r="D236" s="20" t="s">
        <v>6</v>
      </c>
      <c r="E236" s="9" t="s">
        <v>583</v>
      </c>
      <c r="F236" s="9" t="s">
        <v>1160</v>
      </c>
      <c r="G236" s="9"/>
      <c r="H236" s="9" t="s">
        <v>1160</v>
      </c>
      <c r="I236" s="9"/>
      <c r="J236" s="11" t="s">
        <v>1161</v>
      </c>
      <c r="K236" s="34"/>
      <c r="M236" s="1" t="str">
        <f t="shared" si="21"/>
        <v>Ox</v>
      </c>
      <c r="N236" s="1" t="str">
        <f t="shared" si="22"/>
        <v>O</v>
      </c>
      <c r="O236" s="1" t="str">
        <f t="shared" si="23"/>
        <v>Ox</v>
      </c>
      <c r="P236" s="1" t="str">
        <f t="shared" si="24"/>
        <v>O</v>
      </c>
      <c r="Q236" s="1" t="str">
        <f t="shared" si="25"/>
        <v>O,;5.1;</v>
      </c>
    </row>
    <row r="237" spans="1:17" ht="16.5" thickBot="1" x14ac:dyDescent="0.3">
      <c r="A237" s="31" t="s">
        <v>289</v>
      </c>
      <c r="B237" s="111" t="s">
        <v>290</v>
      </c>
      <c r="C237" s="112"/>
      <c r="D237" s="113"/>
      <c r="E237" s="9"/>
      <c r="F237" s="9"/>
      <c r="G237" s="9"/>
      <c r="H237" s="9"/>
      <c r="I237" s="9"/>
      <c r="J237" s="11"/>
      <c r="K237" s="34"/>
      <c r="M237" s="1" t="str">
        <f t="shared" si="21"/>
        <v/>
      </c>
      <c r="N237" s="1" t="str">
        <f t="shared" si="22"/>
        <v/>
      </c>
      <c r="O237" s="1" t="str">
        <f t="shared" si="23"/>
        <v/>
      </c>
      <c r="P237" s="1" t="str">
        <f t="shared" si="24"/>
        <v/>
      </c>
      <c r="Q237" s="1" t="str">
        <f t="shared" si="25"/>
        <v>,</v>
      </c>
    </row>
    <row r="238" spans="1:17" ht="16.5" thickBot="1" x14ac:dyDescent="0.3">
      <c r="A238" s="32" t="s">
        <v>291</v>
      </c>
      <c r="B238" s="79" t="s">
        <v>513</v>
      </c>
      <c r="C238" s="19" t="s">
        <v>26</v>
      </c>
      <c r="D238" s="20" t="s">
        <v>6</v>
      </c>
      <c r="E238" s="9" t="s">
        <v>583</v>
      </c>
      <c r="F238" s="9" t="s">
        <v>1160</v>
      </c>
      <c r="G238" s="9"/>
      <c r="H238" s="9" t="s">
        <v>1160</v>
      </c>
      <c r="I238" s="9"/>
      <c r="J238" s="11" t="s">
        <v>1192</v>
      </c>
      <c r="K238" s="34"/>
      <c r="M238" s="1" t="str">
        <f t="shared" si="21"/>
        <v>Ox</v>
      </c>
      <c r="N238" s="1" t="str">
        <f t="shared" si="22"/>
        <v>O</v>
      </c>
      <c r="O238" s="1" t="str">
        <f t="shared" si="23"/>
        <v>Ox</v>
      </c>
      <c r="P238" s="1" t="str">
        <f t="shared" si="24"/>
        <v>O</v>
      </c>
      <c r="Q238" s="1" t="str">
        <f t="shared" si="25"/>
        <v>O,;4.4;</v>
      </c>
    </row>
    <row r="239" spans="1:17" ht="16.5" thickBot="1" x14ac:dyDescent="0.3">
      <c r="A239" s="32" t="s">
        <v>292</v>
      </c>
      <c r="B239" s="79" t="s">
        <v>514</v>
      </c>
      <c r="C239" s="3"/>
      <c r="D239" s="20" t="s">
        <v>6</v>
      </c>
      <c r="E239" s="9" t="s">
        <v>584</v>
      </c>
      <c r="F239" s="9" t="s">
        <v>1160</v>
      </c>
      <c r="G239" s="9"/>
      <c r="H239" s="9" t="s">
        <v>1160</v>
      </c>
      <c r="I239" s="9"/>
      <c r="J239" s="11" t="s">
        <v>1193</v>
      </c>
      <c r="K239" s="34"/>
      <c r="M239" s="1" t="str">
        <f t="shared" si="21"/>
        <v>x</v>
      </c>
      <c r="N239" s="1" t="str">
        <f t="shared" si="22"/>
        <v/>
      </c>
      <c r="O239" s="1" t="str">
        <f t="shared" si="23"/>
        <v>x</v>
      </c>
      <c r="P239" s="1" t="str">
        <f t="shared" si="24"/>
        <v/>
      </c>
      <c r="Q239" s="1" t="str">
        <f t="shared" si="25"/>
        <v>,;16.7;</v>
      </c>
    </row>
    <row r="240" spans="1:17" ht="16.5" thickBot="1" x14ac:dyDescent="0.3">
      <c r="A240" s="32" t="s">
        <v>293</v>
      </c>
      <c r="B240" s="79" t="s">
        <v>515</v>
      </c>
      <c r="C240" s="3"/>
      <c r="D240" s="20" t="s">
        <v>6</v>
      </c>
      <c r="E240" s="9" t="s">
        <v>584</v>
      </c>
      <c r="F240" s="9" t="s">
        <v>1160</v>
      </c>
      <c r="G240" s="9"/>
      <c r="H240" s="9" t="s">
        <v>1160</v>
      </c>
      <c r="I240" s="9"/>
      <c r="J240" s="11" t="s">
        <v>1194</v>
      </c>
      <c r="K240" s="34"/>
      <c r="M240" s="1" t="str">
        <f t="shared" si="21"/>
        <v>x</v>
      </c>
      <c r="N240" s="1" t="str">
        <f t="shared" si="22"/>
        <v/>
      </c>
      <c r="O240" s="1" t="str">
        <f t="shared" si="23"/>
        <v>x</v>
      </c>
      <c r="P240" s="1" t="str">
        <f t="shared" si="24"/>
        <v/>
      </c>
      <c r="Q240" s="1" t="str">
        <f t="shared" si="25"/>
        <v>,;16;</v>
      </c>
    </row>
    <row r="241" spans="1:17" ht="16.5" thickBot="1" x14ac:dyDescent="0.3">
      <c r="A241" s="32" t="s">
        <v>294</v>
      </c>
      <c r="B241" s="79" t="s">
        <v>516</v>
      </c>
      <c r="C241" s="3"/>
      <c r="D241" s="20" t="s">
        <v>6</v>
      </c>
      <c r="E241" s="9" t="s">
        <v>584</v>
      </c>
      <c r="F241" s="9" t="s">
        <v>1160</v>
      </c>
      <c r="G241" s="9"/>
      <c r="H241" s="9" t="s">
        <v>1160</v>
      </c>
      <c r="I241" s="9"/>
      <c r="J241" s="11" t="s">
        <v>1195</v>
      </c>
      <c r="K241" s="34"/>
      <c r="M241" s="1" t="str">
        <f t="shared" si="21"/>
        <v>x</v>
      </c>
      <c r="N241" s="1" t="str">
        <f t="shared" si="22"/>
        <v/>
      </c>
      <c r="O241" s="1" t="str">
        <f t="shared" si="23"/>
        <v>x</v>
      </c>
      <c r="P241" s="1" t="str">
        <f t="shared" si="24"/>
        <v/>
      </c>
      <c r="Q241" s="1" t="str">
        <f t="shared" si="25"/>
        <v>,;16.4;</v>
      </c>
    </row>
    <row r="242" spans="1:17" ht="16.5" thickBot="1" x14ac:dyDescent="0.3">
      <c r="A242" s="31" t="s">
        <v>295</v>
      </c>
      <c r="B242" s="111" t="s">
        <v>296</v>
      </c>
      <c r="C242" s="112"/>
      <c r="D242" s="113"/>
      <c r="E242" s="9"/>
      <c r="F242" s="9"/>
      <c r="G242" s="9"/>
      <c r="H242" s="9"/>
      <c r="I242" s="9"/>
      <c r="J242" s="11"/>
      <c r="K242" s="34"/>
      <c r="M242" s="1" t="str">
        <f t="shared" si="21"/>
        <v/>
      </c>
      <c r="N242" s="1" t="str">
        <f t="shared" si="22"/>
        <v/>
      </c>
      <c r="O242" s="1" t="str">
        <f t="shared" si="23"/>
        <v/>
      </c>
      <c r="P242" s="1" t="str">
        <f t="shared" si="24"/>
        <v/>
      </c>
      <c r="Q242" s="1" t="str">
        <f t="shared" si="25"/>
        <v>,</v>
      </c>
    </row>
    <row r="243" spans="1:17" ht="16.5" thickBot="1" x14ac:dyDescent="0.3">
      <c r="A243" s="32" t="s">
        <v>297</v>
      </c>
      <c r="B243" s="108" t="s">
        <v>298</v>
      </c>
      <c r="C243" s="109"/>
      <c r="D243" s="110"/>
      <c r="E243" s="9"/>
      <c r="F243" s="9"/>
      <c r="G243" s="9"/>
      <c r="H243" s="9"/>
      <c r="I243" s="9"/>
      <c r="J243" s="11"/>
      <c r="K243" s="34"/>
      <c r="M243" s="1" t="str">
        <f t="shared" si="21"/>
        <v/>
      </c>
      <c r="N243" s="1" t="str">
        <f t="shared" si="22"/>
        <v/>
      </c>
      <c r="O243" s="1" t="str">
        <f t="shared" si="23"/>
        <v/>
      </c>
      <c r="P243" s="1" t="str">
        <f t="shared" si="24"/>
        <v/>
      </c>
      <c r="Q243" s="1" t="str">
        <f t="shared" si="25"/>
        <v>,</v>
      </c>
    </row>
    <row r="244" spans="1:17" ht="16.5" thickBot="1" x14ac:dyDescent="0.3">
      <c r="A244" s="80" t="s">
        <v>299</v>
      </c>
      <c r="B244" s="81" t="s">
        <v>517</v>
      </c>
      <c r="C244" s="19" t="s">
        <v>26</v>
      </c>
      <c r="D244" s="20" t="s">
        <v>6</v>
      </c>
      <c r="E244" s="9" t="s">
        <v>583</v>
      </c>
      <c r="F244" s="9" t="s">
        <v>1160</v>
      </c>
      <c r="G244" s="9"/>
      <c r="H244" s="9" t="s">
        <v>1160</v>
      </c>
      <c r="I244" s="9"/>
      <c r="J244" s="11" t="s">
        <v>1192</v>
      </c>
      <c r="K244" s="34"/>
      <c r="M244" s="1" t="str">
        <f t="shared" si="21"/>
        <v>Ox</v>
      </c>
      <c r="N244" s="1" t="str">
        <f t="shared" si="22"/>
        <v>O</v>
      </c>
      <c r="O244" s="1" t="str">
        <f t="shared" si="23"/>
        <v>Ox</v>
      </c>
      <c r="P244" s="1" t="str">
        <f t="shared" si="24"/>
        <v>O</v>
      </c>
      <c r="Q244" s="1" t="str">
        <f t="shared" si="25"/>
        <v>O,;4.4;</v>
      </c>
    </row>
    <row r="245" spans="1:17" ht="16.5" thickBot="1" x14ac:dyDescent="0.3">
      <c r="A245" s="80" t="s">
        <v>300</v>
      </c>
      <c r="B245" s="81" t="s">
        <v>518</v>
      </c>
      <c r="C245" s="19" t="s">
        <v>26</v>
      </c>
      <c r="D245" s="20" t="s">
        <v>6</v>
      </c>
      <c r="E245" s="9" t="s">
        <v>583</v>
      </c>
      <c r="F245" s="9" t="s">
        <v>1160</v>
      </c>
      <c r="G245" s="9"/>
      <c r="H245" s="9" t="s">
        <v>1160</v>
      </c>
      <c r="I245" s="9"/>
      <c r="J245" s="11" t="s">
        <v>1192</v>
      </c>
      <c r="K245" s="34"/>
      <c r="M245" s="1" t="str">
        <f t="shared" si="21"/>
        <v>Ox</v>
      </c>
      <c r="N245" s="1" t="str">
        <f t="shared" si="22"/>
        <v>O</v>
      </c>
      <c r="O245" s="1" t="str">
        <f t="shared" si="23"/>
        <v>Ox</v>
      </c>
      <c r="P245" s="1" t="str">
        <f t="shared" si="24"/>
        <v>O</v>
      </c>
      <c r="Q245" s="1" t="str">
        <f t="shared" si="25"/>
        <v>O,;4.4;</v>
      </c>
    </row>
    <row r="246" spans="1:17" ht="16.5" thickBot="1" x14ac:dyDescent="0.3">
      <c r="A246" s="80" t="s">
        <v>301</v>
      </c>
      <c r="B246" s="81" t="s">
        <v>519</v>
      </c>
      <c r="C246" s="19" t="s">
        <v>26</v>
      </c>
      <c r="D246" s="20" t="s">
        <v>6</v>
      </c>
      <c r="E246" s="9" t="s">
        <v>583</v>
      </c>
      <c r="F246" s="9" t="s">
        <v>1160</v>
      </c>
      <c r="G246" s="9"/>
      <c r="H246" s="9" t="s">
        <v>1160</v>
      </c>
      <c r="I246" s="9"/>
      <c r="J246" s="11" t="s">
        <v>1192</v>
      </c>
      <c r="K246" s="34"/>
      <c r="M246" s="1" t="str">
        <f t="shared" si="21"/>
        <v>Ox</v>
      </c>
      <c r="N246" s="1" t="str">
        <f t="shared" si="22"/>
        <v>O</v>
      </c>
      <c r="O246" s="1" t="str">
        <f t="shared" si="23"/>
        <v>Ox</v>
      </c>
      <c r="P246" s="1" t="str">
        <f t="shared" si="24"/>
        <v>O</v>
      </c>
      <c r="Q246" s="1" t="str">
        <f t="shared" si="25"/>
        <v>O,;4.4;</v>
      </c>
    </row>
    <row r="247" spans="1:17" ht="16.5" thickBot="1" x14ac:dyDescent="0.3">
      <c r="A247" s="80" t="s">
        <v>302</v>
      </c>
      <c r="B247" s="81" t="s">
        <v>520</v>
      </c>
      <c r="C247" s="19" t="s">
        <v>26</v>
      </c>
      <c r="D247" s="20" t="s">
        <v>6</v>
      </c>
      <c r="E247" s="9" t="s">
        <v>583</v>
      </c>
      <c r="F247" s="9" t="s">
        <v>1160</v>
      </c>
      <c r="G247" s="9"/>
      <c r="H247" s="9" t="s">
        <v>1160</v>
      </c>
      <c r="I247" s="9"/>
      <c r="J247" s="11" t="s">
        <v>1192</v>
      </c>
      <c r="K247" s="34"/>
      <c r="M247" s="1" t="str">
        <f t="shared" si="21"/>
        <v>Ox</v>
      </c>
      <c r="N247" s="1" t="str">
        <f t="shared" si="22"/>
        <v>O</v>
      </c>
      <c r="O247" s="1" t="str">
        <f t="shared" si="23"/>
        <v>Ox</v>
      </c>
      <c r="P247" s="1" t="str">
        <f t="shared" si="24"/>
        <v>O</v>
      </c>
      <c r="Q247" s="1" t="str">
        <f t="shared" si="25"/>
        <v>O,;4.4;</v>
      </c>
    </row>
    <row r="248" spans="1:17" ht="16.5" thickBot="1" x14ac:dyDescent="0.3">
      <c r="A248" s="80" t="s">
        <v>303</v>
      </c>
      <c r="B248" s="81" t="s">
        <v>521</v>
      </c>
      <c r="C248" s="19" t="s">
        <v>26</v>
      </c>
      <c r="D248" s="20" t="s">
        <v>6</v>
      </c>
      <c r="E248" s="9" t="s">
        <v>583</v>
      </c>
      <c r="F248" s="9" t="s">
        <v>1160</v>
      </c>
      <c r="G248" s="9"/>
      <c r="H248" s="9" t="s">
        <v>1160</v>
      </c>
      <c r="I248" s="9"/>
      <c r="J248" s="11" t="s">
        <v>1192</v>
      </c>
      <c r="K248" s="34"/>
      <c r="M248" s="1" t="str">
        <f t="shared" si="21"/>
        <v>Ox</v>
      </c>
      <c r="N248" s="1" t="str">
        <f t="shared" si="22"/>
        <v>O</v>
      </c>
      <c r="O248" s="1" t="str">
        <f t="shared" si="23"/>
        <v>Ox</v>
      </c>
      <c r="P248" s="1" t="str">
        <f t="shared" si="24"/>
        <v>O</v>
      </c>
      <c r="Q248" s="1" t="str">
        <f t="shared" si="25"/>
        <v>O,;4.4;</v>
      </c>
    </row>
    <row r="249" spans="1:17" ht="16.5" thickBot="1" x14ac:dyDescent="0.3">
      <c r="A249" s="32" t="s">
        <v>304</v>
      </c>
      <c r="B249" s="79" t="s">
        <v>522</v>
      </c>
      <c r="C249" s="3"/>
      <c r="D249" s="20" t="s">
        <v>6</v>
      </c>
      <c r="E249" s="9" t="s">
        <v>584</v>
      </c>
      <c r="F249" s="9" t="s">
        <v>1160</v>
      </c>
      <c r="G249" s="9"/>
      <c r="H249" s="9" t="s">
        <v>1160</v>
      </c>
      <c r="I249" s="9"/>
      <c r="J249" s="11" t="s">
        <v>1194</v>
      </c>
      <c r="K249" s="34"/>
      <c r="M249" s="1" t="str">
        <f t="shared" si="21"/>
        <v>x</v>
      </c>
      <c r="N249" s="1" t="str">
        <f t="shared" si="22"/>
        <v/>
      </c>
      <c r="O249" s="1" t="str">
        <f t="shared" si="23"/>
        <v>x</v>
      </c>
      <c r="P249" s="1" t="str">
        <f t="shared" si="24"/>
        <v/>
      </c>
      <c r="Q249" s="1" t="str">
        <f t="shared" si="25"/>
        <v>,;16;</v>
      </c>
    </row>
    <row r="250" spans="1:17" ht="16.5" thickBot="1" x14ac:dyDescent="0.3">
      <c r="A250" s="32" t="s">
        <v>305</v>
      </c>
      <c r="B250" s="79" t="s">
        <v>523</v>
      </c>
      <c r="C250" s="3"/>
      <c r="D250" s="20" t="s">
        <v>6</v>
      </c>
      <c r="E250" s="9" t="s">
        <v>584</v>
      </c>
      <c r="F250" s="9" t="s">
        <v>1160</v>
      </c>
      <c r="G250" s="9"/>
      <c r="H250" s="9" t="s">
        <v>1160</v>
      </c>
      <c r="I250" s="9"/>
      <c r="J250" s="11" t="s">
        <v>1170</v>
      </c>
      <c r="K250" s="34"/>
      <c r="M250" s="1" t="str">
        <f t="shared" si="21"/>
        <v>x</v>
      </c>
      <c r="N250" s="1" t="str">
        <f t="shared" si="22"/>
        <v/>
      </c>
      <c r="O250" s="1" t="str">
        <f t="shared" si="23"/>
        <v>x</v>
      </c>
      <c r="P250" s="1" t="str">
        <f t="shared" si="24"/>
        <v/>
      </c>
      <c r="Q250" s="1" t="str">
        <f t="shared" si="25"/>
        <v>,;14.6;</v>
      </c>
    </row>
    <row r="251" spans="1:17" ht="16.5" thickBot="1" x14ac:dyDescent="0.3">
      <c r="A251" s="87" t="s">
        <v>306</v>
      </c>
      <c r="B251" s="70" t="s">
        <v>524</v>
      </c>
      <c r="C251" s="4"/>
      <c r="D251" s="20" t="s">
        <v>6</v>
      </c>
      <c r="E251" s="9" t="s">
        <v>584</v>
      </c>
      <c r="F251" s="9" t="s">
        <v>1160</v>
      </c>
      <c r="G251" s="9"/>
      <c r="H251" s="9" t="s">
        <v>1160</v>
      </c>
      <c r="I251" s="9"/>
      <c r="J251" s="11" t="s">
        <v>1170</v>
      </c>
      <c r="K251" s="34"/>
      <c r="M251" s="1" t="str">
        <f t="shared" si="21"/>
        <v>x</v>
      </c>
      <c r="N251" s="1" t="str">
        <f t="shared" si="22"/>
        <v/>
      </c>
      <c r="O251" s="1" t="str">
        <f t="shared" si="23"/>
        <v>x</v>
      </c>
      <c r="P251" s="1" t="str">
        <f t="shared" si="24"/>
        <v/>
      </c>
      <c r="Q251" s="1" t="str">
        <f t="shared" si="25"/>
        <v>,;14.6;</v>
      </c>
    </row>
    <row r="252" spans="1:17" ht="16.5" thickBot="1" x14ac:dyDescent="0.3">
      <c r="A252" s="32" t="s">
        <v>307</v>
      </c>
      <c r="B252" s="79" t="s">
        <v>525</v>
      </c>
      <c r="C252" s="3"/>
      <c r="D252" s="20" t="s">
        <v>6</v>
      </c>
      <c r="E252" s="9" t="s">
        <v>584</v>
      </c>
      <c r="F252" s="9" t="s">
        <v>1160</v>
      </c>
      <c r="G252" s="9"/>
      <c r="H252" s="9" t="s">
        <v>1160</v>
      </c>
      <c r="I252" s="9"/>
      <c r="J252" s="11" t="s">
        <v>1191</v>
      </c>
      <c r="K252" s="34"/>
      <c r="M252" s="1" t="str">
        <f t="shared" si="21"/>
        <v>x</v>
      </c>
      <c r="N252" s="1" t="str">
        <f t="shared" si="22"/>
        <v/>
      </c>
      <c r="O252" s="1" t="str">
        <f t="shared" si="23"/>
        <v>x</v>
      </c>
      <c r="P252" s="1" t="str">
        <f t="shared" si="24"/>
        <v/>
      </c>
      <c r="Q252" s="1" t="str">
        <f t="shared" si="25"/>
        <v>,;16.11;</v>
      </c>
    </row>
    <row r="253" spans="1:17" ht="16.5" thickBot="1" x14ac:dyDescent="0.3">
      <c r="A253" s="31" t="s">
        <v>4</v>
      </c>
      <c r="B253" s="30" t="s">
        <v>579</v>
      </c>
      <c r="C253" s="19" t="s">
        <v>26</v>
      </c>
      <c r="D253" s="72" t="s">
        <v>6</v>
      </c>
      <c r="E253" s="9" t="s">
        <v>583</v>
      </c>
      <c r="F253" s="9" t="s">
        <v>1160</v>
      </c>
      <c r="G253" s="9"/>
      <c r="H253" s="9" t="s">
        <v>1160</v>
      </c>
      <c r="I253" s="9"/>
      <c r="J253" s="11" t="s">
        <v>1166</v>
      </c>
      <c r="K253" s="34"/>
      <c r="M253" s="1" t="str">
        <f t="shared" si="21"/>
        <v>Ox</v>
      </c>
      <c r="N253" s="1" t="str">
        <f t="shared" si="22"/>
        <v>O</v>
      </c>
      <c r="O253" s="1" t="str">
        <f t="shared" si="23"/>
        <v>Ox</v>
      </c>
      <c r="P253" s="1" t="str">
        <f t="shared" si="24"/>
        <v>O</v>
      </c>
      <c r="Q253" s="1" t="str">
        <f t="shared" si="25"/>
        <v>O,;4.3;</v>
      </c>
    </row>
    <row r="254" spans="1:17" ht="16.5" thickBot="1" x14ac:dyDescent="0.3">
      <c r="A254" s="31" t="s">
        <v>5</v>
      </c>
      <c r="B254" s="30" t="s">
        <v>526</v>
      </c>
      <c r="C254" s="19" t="s">
        <v>26</v>
      </c>
      <c r="D254" s="72" t="s">
        <v>6</v>
      </c>
      <c r="E254" s="9" t="s">
        <v>583</v>
      </c>
      <c r="F254" s="9" t="s">
        <v>1160</v>
      </c>
      <c r="G254" s="9"/>
      <c r="H254" s="9" t="s">
        <v>1160</v>
      </c>
      <c r="I254" s="9"/>
      <c r="J254" s="11" t="s">
        <v>1161</v>
      </c>
      <c r="K254" s="34"/>
      <c r="M254" s="1" t="str">
        <f t="shared" si="21"/>
        <v>Ox</v>
      </c>
      <c r="N254" s="1" t="str">
        <f t="shared" si="22"/>
        <v>O</v>
      </c>
      <c r="O254" s="1" t="str">
        <f t="shared" si="23"/>
        <v>Ox</v>
      </c>
      <c r="P254" s="1" t="str">
        <f t="shared" si="24"/>
        <v>O</v>
      </c>
      <c r="Q254" s="1" t="str">
        <f t="shared" si="25"/>
        <v>O,;5.1;</v>
      </c>
    </row>
    <row r="255" spans="1:17" ht="19.5" thickBot="1" x14ac:dyDescent="0.3">
      <c r="A255" s="76">
        <v>6</v>
      </c>
      <c r="B255" s="78" t="s">
        <v>308</v>
      </c>
      <c r="C255" s="75">
        <f>COUNTA(C257:C291)</f>
        <v>7</v>
      </c>
      <c r="D255" s="75">
        <f>COUNTA(D257:D291)</f>
        <v>34</v>
      </c>
      <c r="E255" s="9"/>
      <c r="F255" s="9"/>
      <c r="G255" s="9"/>
      <c r="H255" s="9"/>
      <c r="I255" s="9"/>
      <c r="J255" s="11"/>
      <c r="K255" s="34"/>
      <c r="M255" s="1" t="str">
        <f t="shared" si="21"/>
        <v>7</v>
      </c>
      <c r="N255" s="1" t="str">
        <f t="shared" si="22"/>
        <v>7</v>
      </c>
      <c r="O255" s="1" t="str">
        <f t="shared" si="23"/>
        <v>7</v>
      </c>
      <c r="P255" s="1" t="str">
        <f t="shared" si="24"/>
        <v>7</v>
      </c>
      <c r="Q255" s="1" t="str">
        <f t="shared" si="25"/>
        <v>7,</v>
      </c>
    </row>
    <row r="256" spans="1:17" ht="16.5" thickBot="1" x14ac:dyDescent="0.3">
      <c r="A256" s="31" t="s">
        <v>309</v>
      </c>
      <c r="B256" s="111" t="s">
        <v>310</v>
      </c>
      <c r="C256" s="112"/>
      <c r="D256" s="113"/>
      <c r="E256" s="9"/>
      <c r="F256" s="9"/>
      <c r="G256" s="9"/>
      <c r="H256" s="9"/>
      <c r="I256" s="9"/>
      <c r="J256" s="11"/>
      <c r="K256" s="34"/>
      <c r="M256" s="1" t="str">
        <f t="shared" si="21"/>
        <v/>
      </c>
      <c r="N256" s="1" t="str">
        <f t="shared" si="22"/>
        <v/>
      </c>
      <c r="O256" s="1" t="str">
        <f t="shared" si="23"/>
        <v/>
      </c>
      <c r="P256" s="1" t="str">
        <f t="shared" si="24"/>
        <v/>
      </c>
      <c r="Q256" s="1" t="str">
        <f t="shared" si="25"/>
        <v>,</v>
      </c>
    </row>
    <row r="257" spans="1:17" ht="16.5" thickBot="1" x14ac:dyDescent="0.3">
      <c r="A257" s="32" t="s">
        <v>311</v>
      </c>
      <c r="B257" s="79" t="s">
        <v>580</v>
      </c>
      <c r="C257" s="3"/>
      <c r="D257" s="20" t="s">
        <v>6</v>
      </c>
      <c r="E257" s="9" t="s">
        <v>584</v>
      </c>
      <c r="F257" s="9"/>
      <c r="G257" s="9" t="s">
        <v>1160</v>
      </c>
      <c r="H257" s="9"/>
      <c r="I257" s="9" t="s">
        <v>1160</v>
      </c>
      <c r="J257" s="11" t="s">
        <v>1170</v>
      </c>
      <c r="K257" s="34"/>
      <c r="M257" s="1" t="str">
        <f t="shared" si="21"/>
        <v/>
      </c>
      <c r="N257" s="1" t="str">
        <f t="shared" si="22"/>
        <v>x</v>
      </c>
      <c r="O257" s="1" t="str">
        <f t="shared" si="23"/>
        <v/>
      </c>
      <c r="P257" s="1" t="str">
        <f t="shared" si="24"/>
        <v>x</v>
      </c>
      <c r="Q257" s="1" t="str">
        <f t="shared" si="25"/>
        <v>,;14.6;</v>
      </c>
    </row>
    <row r="258" spans="1:17" ht="16.5" thickBot="1" x14ac:dyDescent="0.3">
      <c r="A258" s="32" t="s">
        <v>312</v>
      </c>
      <c r="B258" s="79" t="s">
        <v>527</v>
      </c>
      <c r="C258" s="3"/>
      <c r="D258" s="20" t="s">
        <v>6</v>
      </c>
      <c r="E258" s="9" t="s">
        <v>584</v>
      </c>
      <c r="F258" s="9" t="s">
        <v>1160</v>
      </c>
      <c r="G258" s="9"/>
      <c r="H258" s="9" t="s">
        <v>1160</v>
      </c>
      <c r="I258" s="9"/>
      <c r="J258" s="11" t="s">
        <v>1195</v>
      </c>
      <c r="K258" s="34"/>
      <c r="M258" s="1" t="str">
        <f t="shared" si="21"/>
        <v>x</v>
      </c>
      <c r="N258" s="1" t="str">
        <f t="shared" si="22"/>
        <v/>
      </c>
      <c r="O258" s="1" t="str">
        <f t="shared" si="23"/>
        <v>x</v>
      </c>
      <c r="P258" s="1" t="str">
        <f t="shared" si="24"/>
        <v/>
      </c>
      <c r="Q258" s="1" t="str">
        <f t="shared" si="25"/>
        <v>,;16.4;</v>
      </c>
    </row>
    <row r="259" spans="1:17" ht="16.5" thickBot="1" x14ac:dyDescent="0.3">
      <c r="A259" s="32" t="s">
        <v>313</v>
      </c>
      <c r="B259" s="79" t="s">
        <v>528</v>
      </c>
      <c r="C259" s="3"/>
      <c r="D259" s="20" t="s">
        <v>6</v>
      </c>
      <c r="E259" s="9" t="s">
        <v>584</v>
      </c>
      <c r="F259" s="9" t="s">
        <v>1160</v>
      </c>
      <c r="G259" s="9"/>
      <c r="H259" s="9" t="s">
        <v>1160</v>
      </c>
      <c r="I259" s="9"/>
      <c r="J259" s="11" t="s">
        <v>1195</v>
      </c>
      <c r="K259" s="34"/>
      <c r="M259" s="1" t="str">
        <f t="shared" si="21"/>
        <v>x</v>
      </c>
      <c r="N259" s="1" t="str">
        <f t="shared" si="22"/>
        <v/>
      </c>
      <c r="O259" s="1" t="str">
        <f t="shared" si="23"/>
        <v>x</v>
      </c>
      <c r="P259" s="1" t="str">
        <f t="shared" si="24"/>
        <v/>
      </c>
      <c r="Q259" s="1" t="str">
        <f t="shared" si="25"/>
        <v>,;16.4;</v>
      </c>
    </row>
    <row r="260" spans="1:17" ht="16.5" thickBot="1" x14ac:dyDescent="0.3">
      <c r="A260" s="32" t="s">
        <v>314</v>
      </c>
      <c r="B260" s="79" t="s">
        <v>529</v>
      </c>
      <c r="C260" s="3"/>
      <c r="D260" s="20" t="s">
        <v>6</v>
      </c>
      <c r="E260" s="9" t="s">
        <v>584</v>
      </c>
      <c r="F260" s="9" t="s">
        <v>1160</v>
      </c>
      <c r="G260" s="9"/>
      <c r="H260" s="9" t="s">
        <v>1160</v>
      </c>
      <c r="I260" s="9"/>
      <c r="J260" s="11" t="s">
        <v>1195</v>
      </c>
      <c r="K260" s="34"/>
      <c r="M260" s="1" t="str">
        <f t="shared" si="21"/>
        <v>x</v>
      </c>
      <c r="N260" s="1" t="str">
        <f t="shared" si="22"/>
        <v/>
      </c>
      <c r="O260" s="1" t="str">
        <f t="shared" si="23"/>
        <v>x</v>
      </c>
      <c r="P260" s="1" t="str">
        <f t="shared" si="24"/>
        <v/>
      </c>
      <c r="Q260" s="1" t="str">
        <f t="shared" si="25"/>
        <v>,;16.4;</v>
      </c>
    </row>
    <row r="261" spans="1:17" ht="16.5" thickBot="1" x14ac:dyDescent="0.3">
      <c r="A261" s="32" t="s">
        <v>315</v>
      </c>
      <c r="B261" s="79" t="s">
        <v>530</v>
      </c>
      <c r="C261" s="3"/>
      <c r="D261" s="20" t="s">
        <v>6</v>
      </c>
      <c r="E261" s="9" t="s">
        <v>584</v>
      </c>
      <c r="F261" s="9" t="s">
        <v>1160</v>
      </c>
      <c r="G261" s="9"/>
      <c r="H261" s="9" t="s">
        <v>1160</v>
      </c>
      <c r="I261" s="9"/>
      <c r="J261" s="11" t="s">
        <v>1195</v>
      </c>
      <c r="K261" s="34"/>
      <c r="M261" s="1" t="str">
        <f t="shared" si="21"/>
        <v>x</v>
      </c>
      <c r="N261" s="1" t="str">
        <f t="shared" si="22"/>
        <v/>
      </c>
      <c r="O261" s="1" t="str">
        <f t="shared" si="23"/>
        <v>x</v>
      </c>
      <c r="P261" s="1" t="str">
        <f t="shared" si="24"/>
        <v/>
      </c>
      <c r="Q261" s="1" t="str">
        <f t="shared" si="25"/>
        <v>,;16.4;</v>
      </c>
    </row>
    <row r="262" spans="1:17" ht="16.5" thickBot="1" x14ac:dyDescent="0.3">
      <c r="A262" s="32" t="s">
        <v>316</v>
      </c>
      <c r="B262" s="79" t="s">
        <v>531</v>
      </c>
      <c r="C262" s="3"/>
      <c r="D262" s="20" t="s">
        <v>6</v>
      </c>
      <c r="E262" s="9" t="s">
        <v>584</v>
      </c>
      <c r="F262" s="9" t="s">
        <v>1160</v>
      </c>
      <c r="G262" s="9"/>
      <c r="H262" s="9" t="s">
        <v>1160</v>
      </c>
      <c r="I262" s="9"/>
      <c r="J262" s="11" t="s">
        <v>1195</v>
      </c>
      <c r="K262" s="34"/>
      <c r="M262" s="1" t="str">
        <f t="shared" si="21"/>
        <v>x</v>
      </c>
      <c r="N262" s="1" t="str">
        <f t="shared" si="22"/>
        <v/>
      </c>
      <c r="O262" s="1" t="str">
        <f t="shared" si="23"/>
        <v>x</v>
      </c>
      <c r="P262" s="1" t="str">
        <f t="shared" si="24"/>
        <v/>
      </c>
      <c r="Q262" s="1" t="str">
        <f t="shared" si="25"/>
        <v>,;16.4;</v>
      </c>
    </row>
    <row r="263" spans="1:17" ht="16.5" thickBot="1" x14ac:dyDescent="0.3">
      <c r="A263" s="32" t="s">
        <v>317</v>
      </c>
      <c r="B263" s="79" t="s">
        <v>532</v>
      </c>
      <c r="C263" s="3"/>
      <c r="D263" s="20" t="s">
        <v>6</v>
      </c>
      <c r="E263" s="9" t="s">
        <v>584</v>
      </c>
      <c r="F263" s="9" t="s">
        <v>1160</v>
      </c>
      <c r="G263" s="9"/>
      <c r="H263" s="9" t="s">
        <v>1160</v>
      </c>
      <c r="I263" s="9"/>
      <c r="J263" s="11" t="s">
        <v>1195</v>
      </c>
      <c r="K263" s="34"/>
      <c r="M263" s="1" t="str">
        <f t="shared" si="21"/>
        <v>x</v>
      </c>
      <c r="N263" s="1" t="str">
        <f t="shared" si="22"/>
        <v/>
      </c>
      <c r="O263" s="1" t="str">
        <f t="shared" si="23"/>
        <v>x</v>
      </c>
      <c r="P263" s="1" t="str">
        <f t="shared" si="24"/>
        <v/>
      </c>
      <c r="Q263" s="1" t="str">
        <f t="shared" si="25"/>
        <v>,;16.4;</v>
      </c>
    </row>
    <row r="264" spans="1:17" ht="16.5" thickBot="1" x14ac:dyDescent="0.3">
      <c r="A264" s="32" t="s">
        <v>318</v>
      </c>
      <c r="B264" s="79" t="s">
        <v>533</v>
      </c>
      <c r="C264" s="3"/>
      <c r="D264" s="20" t="s">
        <v>6</v>
      </c>
      <c r="E264" s="9" t="s">
        <v>584</v>
      </c>
      <c r="F264" s="9" t="s">
        <v>1160</v>
      </c>
      <c r="G264" s="9"/>
      <c r="H264" s="9" t="s">
        <v>1160</v>
      </c>
      <c r="I264" s="9"/>
      <c r="J264" s="11" t="s">
        <v>1195</v>
      </c>
      <c r="K264" s="34"/>
      <c r="M264" s="1" t="str">
        <f t="shared" si="21"/>
        <v>x</v>
      </c>
      <c r="N264" s="1" t="str">
        <f t="shared" si="22"/>
        <v/>
      </c>
      <c r="O264" s="1" t="str">
        <f t="shared" si="23"/>
        <v>x</v>
      </c>
      <c r="P264" s="1" t="str">
        <f t="shared" si="24"/>
        <v/>
      </c>
      <c r="Q264" s="1" t="str">
        <f t="shared" si="25"/>
        <v>,;16.4;</v>
      </c>
    </row>
    <row r="265" spans="1:17" ht="16.5" thickBot="1" x14ac:dyDescent="0.3">
      <c r="A265" s="32" t="s">
        <v>319</v>
      </c>
      <c r="B265" s="88" t="s">
        <v>534</v>
      </c>
      <c r="C265" s="3"/>
      <c r="D265" s="20" t="s">
        <v>6</v>
      </c>
      <c r="E265" s="9" t="s">
        <v>584</v>
      </c>
      <c r="F265" s="9" t="s">
        <v>1160</v>
      </c>
      <c r="G265" s="9"/>
      <c r="H265" s="9" t="s">
        <v>1160</v>
      </c>
      <c r="I265" s="9"/>
      <c r="J265" s="11" t="s">
        <v>1195</v>
      </c>
      <c r="K265" s="34"/>
      <c r="M265" s="1" t="str">
        <f t="shared" si="21"/>
        <v>x</v>
      </c>
      <c r="N265" s="1" t="str">
        <f t="shared" si="22"/>
        <v/>
      </c>
      <c r="O265" s="1" t="str">
        <f t="shared" si="23"/>
        <v>x</v>
      </c>
      <c r="P265" s="1" t="str">
        <f t="shared" si="24"/>
        <v/>
      </c>
      <c r="Q265" s="1" t="str">
        <f t="shared" si="25"/>
        <v>,;16.4;</v>
      </c>
    </row>
    <row r="266" spans="1:17" ht="16.5" thickBot="1" x14ac:dyDescent="0.3">
      <c r="A266" s="32" t="s">
        <v>320</v>
      </c>
      <c r="B266" s="79" t="s">
        <v>535</v>
      </c>
      <c r="C266" s="3"/>
      <c r="D266" s="20" t="s">
        <v>6</v>
      </c>
      <c r="E266" s="9" t="s">
        <v>584</v>
      </c>
      <c r="F266" s="9" t="s">
        <v>1160</v>
      </c>
      <c r="G266" s="9"/>
      <c r="H266" s="9" t="s">
        <v>1160</v>
      </c>
      <c r="I266" s="9"/>
      <c r="J266" s="11" t="s">
        <v>1170</v>
      </c>
      <c r="K266" s="34"/>
      <c r="M266" s="1" t="str">
        <f t="shared" ref="M266:M291" si="26">_xlfn.CONCAT($C266,F266)</f>
        <v>x</v>
      </c>
      <c r="N266" s="1" t="str">
        <f t="shared" ref="N266:N291" si="27">_xlfn.CONCAT($C266,G266)</f>
        <v/>
      </c>
      <c r="O266" s="1" t="str">
        <f t="shared" ref="O266:O291" si="28">_xlfn.CONCAT($C266,H266)</f>
        <v>x</v>
      </c>
      <c r="P266" s="1" t="str">
        <f t="shared" ref="P266:P291" si="29">_xlfn.CONCAT($C266,I266)</f>
        <v/>
      </c>
      <c r="Q266" s="1" t="str">
        <f t="shared" ref="Q266:Q291" si="30">_xlfn.CONCAT($C266,",",J266)</f>
        <v>,;14.6;</v>
      </c>
    </row>
    <row r="267" spans="1:17" ht="16.5" thickBot="1" x14ac:dyDescent="0.3">
      <c r="A267" s="32" t="s">
        <v>321</v>
      </c>
      <c r="B267" s="79" t="s">
        <v>536</v>
      </c>
      <c r="C267" s="3"/>
      <c r="D267" s="20" t="s">
        <v>6</v>
      </c>
      <c r="E267" s="9" t="s">
        <v>584</v>
      </c>
      <c r="F267" s="9" t="s">
        <v>1160</v>
      </c>
      <c r="G267" s="9"/>
      <c r="H267" s="9" t="s">
        <v>1160</v>
      </c>
      <c r="I267" s="9"/>
      <c r="J267" s="11" t="s">
        <v>1196</v>
      </c>
      <c r="K267" s="34"/>
      <c r="M267" s="1" t="str">
        <f t="shared" si="26"/>
        <v>x</v>
      </c>
      <c r="N267" s="1" t="str">
        <f t="shared" si="27"/>
        <v/>
      </c>
      <c r="O267" s="1" t="str">
        <f t="shared" si="28"/>
        <v>x</v>
      </c>
      <c r="P267" s="1" t="str">
        <f t="shared" si="29"/>
        <v/>
      </c>
      <c r="Q267" s="1" t="str">
        <f t="shared" si="30"/>
        <v>,;13.2;</v>
      </c>
    </row>
    <row r="268" spans="1:17" ht="16.5" thickBot="1" x14ac:dyDescent="0.3">
      <c r="A268" s="32" t="s">
        <v>322</v>
      </c>
      <c r="B268" s="79" t="s">
        <v>537</v>
      </c>
      <c r="C268" s="3"/>
      <c r="D268" s="20" t="s">
        <v>6</v>
      </c>
      <c r="E268" s="9" t="s">
        <v>584</v>
      </c>
      <c r="F268" s="9" t="s">
        <v>1160</v>
      </c>
      <c r="G268" s="9"/>
      <c r="H268" s="9" t="s">
        <v>1160</v>
      </c>
      <c r="I268" s="9"/>
      <c r="J268" s="11" t="s">
        <v>1196</v>
      </c>
      <c r="K268" s="34"/>
      <c r="M268" s="1" t="str">
        <f t="shared" si="26"/>
        <v>x</v>
      </c>
      <c r="N268" s="1" t="str">
        <f t="shared" si="27"/>
        <v/>
      </c>
      <c r="O268" s="1" t="str">
        <f t="shared" si="28"/>
        <v>x</v>
      </c>
      <c r="P268" s="1" t="str">
        <f t="shared" si="29"/>
        <v/>
      </c>
      <c r="Q268" s="1" t="str">
        <f t="shared" si="30"/>
        <v>,;13.2;</v>
      </c>
    </row>
    <row r="269" spans="1:17" ht="16.5" thickBot="1" x14ac:dyDescent="0.3">
      <c r="A269" s="32" t="s">
        <v>323</v>
      </c>
      <c r="B269" s="79" t="s">
        <v>581</v>
      </c>
      <c r="C269" s="19" t="s">
        <v>26</v>
      </c>
      <c r="D269" s="20" t="s">
        <v>6</v>
      </c>
      <c r="E269" s="9" t="s">
        <v>583</v>
      </c>
      <c r="F269" s="9" t="s">
        <v>1160</v>
      </c>
      <c r="G269" s="9"/>
      <c r="H269" s="9" t="s">
        <v>1160</v>
      </c>
      <c r="I269" s="9"/>
      <c r="J269" s="11" t="s">
        <v>1161</v>
      </c>
      <c r="K269" s="34"/>
      <c r="M269" s="1" t="str">
        <f t="shared" si="26"/>
        <v>Ox</v>
      </c>
      <c r="N269" s="1" t="str">
        <f t="shared" si="27"/>
        <v>O</v>
      </c>
      <c r="O269" s="1" t="str">
        <f t="shared" si="28"/>
        <v>Ox</v>
      </c>
      <c r="P269" s="1" t="str">
        <f t="shared" si="29"/>
        <v>O</v>
      </c>
      <c r="Q269" s="1" t="str">
        <f t="shared" si="30"/>
        <v>O,;5.1;</v>
      </c>
    </row>
    <row r="270" spans="1:17" ht="16.5" thickBot="1" x14ac:dyDescent="0.3">
      <c r="A270" s="32" t="s">
        <v>324</v>
      </c>
      <c r="B270" s="79" t="s">
        <v>582</v>
      </c>
      <c r="C270" s="19" t="s">
        <v>26</v>
      </c>
      <c r="D270" s="20" t="s">
        <v>6</v>
      </c>
      <c r="E270" s="9" t="s">
        <v>583</v>
      </c>
      <c r="F270" s="9" t="s">
        <v>1160</v>
      </c>
      <c r="G270" s="9"/>
      <c r="H270" s="9" t="s">
        <v>1160</v>
      </c>
      <c r="I270" s="9"/>
      <c r="J270" s="11" t="s">
        <v>1161</v>
      </c>
      <c r="K270" s="34"/>
      <c r="M270" s="1" t="str">
        <f t="shared" si="26"/>
        <v>Ox</v>
      </c>
      <c r="N270" s="1" t="str">
        <f t="shared" si="27"/>
        <v>O</v>
      </c>
      <c r="O270" s="1" t="str">
        <f t="shared" si="28"/>
        <v>Ox</v>
      </c>
      <c r="P270" s="1" t="str">
        <f t="shared" si="29"/>
        <v>O</v>
      </c>
      <c r="Q270" s="1" t="str">
        <f t="shared" si="30"/>
        <v>O,;5.1;</v>
      </c>
    </row>
    <row r="271" spans="1:17" ht="16.5" thickBot="1" x14ac:dyDescent="0.3">
      <c r="A271" s="31" t="s">
        <v>325</v>
      </c>
      <c r="B271" s="111" t="s">
        <v>326</v>
      </c>
      <c r="C271" s="112"/>
      <c r="D271" s="113"/>
      <c r="E271" s="9"/>
      <c r="F271" s="9"/>
      <c r="G271" s="9"/>
      <c r="H271" s="9"/>
      <c r="I271" s="9"/>
      <c r="J271" s="11"/>
      <c r="K271" s="34"/>
      <c r="M271" s="1" t="str">
        <f t="shared" si="26"/>
        <v/>
      </c>
      <c r="N271" s="1" t="str">
        <f t="shared" si="27"/>
        <v/>
      </c>
      <c r="O271" s="1" t="str">
        <f t="shared" si="28"/>
        <v/>
      </c>
      <c r="P271" s="1" t="str">
        <f t="shared" si="29"/>
        <v/>
      </c>
      <c r="Q271" s="1" t="str">
        <f t="shared" si="30"/>
        <v>,</v>
      </c>
    </row>
    <row r="272" spans="1:17" ht="16.5" thickBot="1" x14ac:dyDescent="0.3">
      <c r="A272" s="32" t="s">
        <v>327</v>
      </c>
      <c r="B272" s="79" t="s">
        <v>538</v>
      </c>
      <c r="C272" s="19" t="s">
        <v>26</v>
      </c>
      <c r="D272" s="20" t="s">
        <v>6</v>
      </c>
      <c r="E272" s="9" t="s">
        <v>583</v>
      </c>
      <c r="F272" s="9" t="s">
        <v>1160</v>
      </c>
      <c r="G272" s="9"/>
      <c r="H272" s="9" t="s">
        <v>1160</v>
      </c>
      <c r="I272" s="9"/>
      <c r="J272" s="11" t="s">
        <v>1192</v>
      </c>
      <c r="K272" s="34"/>
      <c r="M272" s="1" t="str">
        <f t="shared" si="26"/>
        <v>Ox</v>
      </c>
      <c r="N272" s="1" t="str">
        <f t="shared" si="27"/>
        <v>O</v>
      </c>
      <c r="O272" s="1" t="str">
        <f t="shared" si="28"/>
        <v>Ox</v>
      </c>
      <c r="P272" s="1" t="str">
        <f t="shared" si="29"/>
        <v>O</v>
      </c>
      <c r="Q272" s="1" t="str">
        <f t="shared" si="30"/>
        <v>O,;4.4;</v>
      </c>
    </row>
    <row r="273" spans="1:17" ht="16.5" thickBot="1" x14ac:dyDescent="0.3">
      <c r="A273" s="32" t="s">
        <v>328</v>
      </c>
      <c r="B273" s="79" t="s">
        <v>539</v>
      </c>
      <c r="C273" s="3"/>
      <c r="D273" s="20" t="s">
        <v>6</v>
      </c>
      <c r="E273" s="9" t="s">
        <v>584</v>
      </c>
      <c r="F273" s="9" t="s">
        <v>1160</v>
      </c>
      <c r="G273" s="9"/>
      <c r="H273" s="9" t="s">
        <v>1160</v>
      </c>
      <c r="I273" s="9"/>
      <c r="J273" s="11" t="s">
        <v>1197</v>
      </c>
      <c r="K273" s="34"/>
      <c r="M273" s="1" t="str">
        <f t="shared" si="26"/>
        <v>x</v>
      </c>
      <c r="N273" s="1" t="str">
        <f t="shared" si="27"/>
        <v/>
      </c>
      <c r="O273" s="1" t="str">
        <f t="shared" si="28"/>
        <v>x</v>
      </c>
      <c r="P273" s="1" t="str">
        <f t="shared" si="29"/>
        <v/>
      </c>
      <c r="Q273" s="1" t="str">
        <f t="shared" si="30"/>
        <v>,;16.2;</v>
      </c>
    </row>
    <row r="274" spans="1:17" ht="16.5" thickBot="1" x14ac:dyDescent="0.3">
      <c r="A274" s="32" t="s">
        <v>329</v>
      </c>
      <c r="B274" s="79" t="s">
        <v>540</v>
      </c>
      <c r="C274" s="19" t="s">
        <v>26</v>
      </c>
      <c r="D274" s="20" t="s">
        <v>6</v>
      </c>
      <c r="E274" s="9" t="s">
        <v>583</v>
      </c>
      <c r="F274" s="9" t="s">
        <v>1160</v>
      </c>
      <c r="G274" s="9"/>
      <c r="H274" s="9" t="s">
        <v>1160</v>
      </c>
      <c r="I274" s="9"/>
      <c r="J274" s="11" t="s">
        <v>1161</v>
      </c>
      <c r="K274" s="34"/>
      <c r="M274" s="1" t="str">
        <f t="shared" si="26"/>
        <v>Ox</v>
      </c>
      <c r="N274" s="1" t="str">
        <f t="shared" si="27"/>
        <v>O</v>
      </c>
      <c r="O274" s="1" t="str">
        <f t="shared" si="28"/>
        <v>Ox</v>
      </c>
      <c r="P274" s="1" t="str">
        <f t="shared" si="29"/>
        <v>O</v>
      </c>
      <c r="Q274" s="1" t="str">
        <f t="shared" si="30"/>
        <v>O,;5.1;</v>
      </c>
    </row>
    <row r="275" spans="1:17" ht="16.5" thickBot="1" x14ac:dyDescent="0.3">
      <c r="A275" s="32" t="s">
        <v>330</v>
      </c>
      <c r="B275" s="79" t="s">
        <v>541</v>
      </c>
      <c r="C275" s="3"/>
      <c r="D275" s="20" t="s">
        <v>6</v>
      </c>
      <c r="E275" s="9" t="s">
        <v>584</v>
      </c>
      <c r="F275" s="9" t="s">
        <v>1160</v>
      </c>
      <c r="G275" s="9"/>
      <c r="H275" s="9" t="s">
        <v>1160</v>
      </c>
      <c r="I275" s="9"/>
      <c r="J275" s="11" t="s">
        <v>1197</v>
      </c>
      <c r="K275" s="34"/>
      <c r="M275" s="1" t="str">
        <f t="shared" si="26"/>
        <v>x</v>
      </c>
      <c r="N275" s="1" t="str">
        <f t="shared" si="27"/>
        <v/>
      </c>
      <c r="O275" s="1" t="str">
        <f t="shared" si="28"/>
        <v>x</v>
      </c>
      <c r="P275" s="1" t="str">
        <f t="shared" si="29"/>
        <v/>
      </c>
      <c r="Q275" s="1" t="str">
        <f t="shared" si="30"/>
        <v>,;16.2;</v>
      </c>
    </row>
    <row r="276" spans="1:17" ht="16.5" thickBot="1" x14ac:dyDescent="0.3">
      <c r="A276" s="32" t="s">
        <v>331</v>
      </c>
      <c r="B276" s="79" t="s">
        <v>542</v>
      </c>
      <c r="C276" s="3"/>
      <c r="D276" s="20" t="s">
        <v>6</v>
      </c>
      <c r="E276" s="9" t="s">
        <v>584</v>
      </c>
      <c r="F276" s="9" t="s">
        <v>1160</v>
      </c>
      <c r="G276" s="9"/>
      <c r="H276" s="9" t="s">
        <v>1160</v>
      </c>
      <c r="I276" s="9"/>
      <c r="J276" s="11" t="s">
        <v>1197</v>
      </c>
      <c r="K276" s="34"/>
      <c r="M276" s="1" t="str">
        <f t="shared" si="26"/>
        <v>x</v>
      </c>
      <c r="N276" s="1" t="str">
        <f t="shared" si="27"/>
        <v/>
      </c>
      <c r="O276" s="1" t="str">
        <f t="shared" si="28"/>
        <v>x</v>
      </c>
      <c r="P276" s="1" t="str">
        <f t="shared" si="29"/>
        <v/>
      </c>
      <c r="Q276" s="1" t="str">
        <f t="shared" si="30"/>
        <v>,;16.2;</v>
      </c>
    </row>
    <row r="277" spans="1:17" ht="16.5" thickBot="1" x14ac:dyDescent="0.3">
      <c r="A277" s="32" t="s">
        <v>332</v>
      </c>
      <c r="B277" s="79" t="s">
        <v>543</v>
      </c>
      <c r="C277" s="19" t="s">
        <v>26</v>
      </c>
      <c r="D277" s="20" t="s">
        <v>6</v>
      </c>
      <c r="E277" s="9" t="s">
        <v>583</v>
      </c>
      <c r="F277" s="9" t="s">
        <v>1160</v>
      </c>
      <c r="G277" s="9"/>
      <c r="H277" s="9" t="s">
        <v>1160</v>
      </c>
      <c r="I277" s="9"/>
      <c r="J277" s="11" t="s">
        <v>1198</v>
      </c>
      <c r="K277" s="34"/>
      <c r="M277" s="1" t="str">
        <f t="shared" si="26"/>
        <v>Ox</v>
      </c>
      <c r="N277" s="1" t="str">
        <f t="shared" si="27"/>
        <v>O</v>
      </c>
      <c r="O277" s="1" t="str">
        <f t="shared" si="28"/>
        <v>Ox</v>
      </c>
      <c r="P277" s="1" t="str">
        <f t="shared" si="29"/>
        <v>O</v>
      </c>
      <c r="Q277" s="1" t="str">
        <f t="shared" si="30"/>
        <v>O,;4.6;</v>
      </c>
    </row>
    <row r="278" spans="1:17" ht="16.5" thickBot="1" x14ac:dyDescent="0.3">
      <c r="A278" s="32" t="s">
        <v>333</v>
      </c>
      <c r="B278" s="79" t="s">
        <v>544</v>
      </c>
      <c r="C278" s="19" t="s">
        <v>26</v>
      </c>
      <c r="D278" s="20" t="s">
        <v>6</v>
      </c>
      <c r="E278" s="9" t="s">
        <v>583</v>
      </c>
      <c r="F278" s="9" t="s">
        <v>1160</v>
      </c>
      <c r="G278" s="9"/>
      <c r="H278" s="9" t="s">
        <v>1160</v>
      </c>
      <c r="I278" s="9"/>
      <c r="J278" s="11" t="s">
        <v>1161</v>
      </c>
      <c r="K278" s="34"/>
      <c r="M278" s="1" t="str">
        <f t="shared" si="26"/>
        <v>Ox</v>
      </c>
      <c r="N278" s="1" t="str">
        <f t="shared" si="27"/>
        <v>O</v>
      </c>
      <c r="O278" s="1" t="str">
        <f t="shared" si="28"/>
        <v>Ox</v>
      </c>
      <c r="P278" s="1" t="str">
        <f t="shared" si="29"/>
        <v>O</v>
      </c>
      <c r="Q278" s="1" t="str">
        <f t="shared" si="30"/>
        <v>O,;5.1;</v>
      </c>
    </row>
    <row r="279" spans="1:17" ht="16.5" thickBot="1" x14ac:dyDescent="0.3">
      <c r="A279" s="32" t="s">
        <v>334</v>
      </c>
      <c r="B279" s="79" t="s">
        <v>545</v>
      </c>
      <c r="C279" s="3"/>
      <c r="D279" s="20" t="s">
        <v>6</v>
      </c>
      <c r="E279" s="9" t="s">
        <v>584</v>
      </c>
      <c r="F279" s="9" t="s">
        <v>1160</v>
      </c>
      <c r="G279" s="9"/>
      <c r="H279" s="9" t="s">
        <v>1160</v>
      </c>
      <c r="I279" s="9"/>
      <c r="J279" s="11" t="s">
        <v>1170</v>
      </c>
      <c r="K279" s="34"/>
      <c r="M279" s="1" t="str">
        <f t="shared" si="26"/>
        <v>x</v>
      </c>
      <c r="N279" s="1" t="str">
        <f t="shared" si="27"/>
        <v/>
      </c>
      <c r="O279" s="1" t="str">
        <f t="shared" si="28"/>
        <v>x</v>
      </c>
      <c r="P279" s="1" t="str">
        <f t="shared" si="29"/>
        <v/>
      </c>
      <c r="Q279" s="1" t="str">
        <f t="shared" si="30"/>
        <v>,;14.6;</v>
      </c>
    </row>
    <row r="280" spans="1:17" ht="16.5" thickBot="1" x14ac:dyDescent="0.3">
      <c r="A280" s="32" t="s">
        <v>335</v>
      </c>
      <c r="B280" s="79" t="s">
        <v>546</v>
      </c>
      <c r="C280" s="3"/>
      <c r="D280" s="20" t="s">
        <v>6</v>
      </c>
      <c r="E280" s="9" t="s">
        <v>584</v>
      </c>
      <c r="F280" s="9" t="s">
        <v>1160</v>
      </c>
      <c r="G280" s="9"/>
      <c r="H280" s="9" t="s">
        <v>1160</v>
      </c>
      <c r="I280" s="9"/>
      <c r="J280" s="11" t="s">
        <v>1170</v>
      </c>
      <c r="K280" s="34"/>
      <c r="M280" s="1" t="str">
        <f t="shared" si="26"/>
        <v>x</v>
      </c>
      <c r="N280" s="1" t="str">
        <f t="shared" si="27"/>
        <v/>
      </c>
      <c r="O280" s="1" t="str">
        <f t="shared" si="28"/>
        <v>x</v>
      </c>
      <c r="P280" s="1" t="str">
        <f t="shared" si="29"/>
        <v/>
      </c>
      <c r="Q280" s="1" t="str">
        <f t="shared" si="30"/>
        <v>,;14.6;</v>
      </c>
    </row>
    <row r="281" spans="1:17" ht="16.5" thickBot="1" x14ac:dyDescent="0.3">
      <c r="A281" s="32" t="s">
        <v>336</v>
      </c>
      <c r="B281" s="79" t="s">
        <v>547</v>
      </c>
      <c r="C281" s="3"/>
      <c r="D281" s="20" t="s">
        <v>6</v>
      </c>
      <c r="E281" s="9" t="s">
        <v>584</v>
      </c>
      <c r="F281" s="9" t="s">
        <v>1160</v>
      </c>
      <c r="G281" s="9"/>
      <c r="H281" s="9" t="s">
        <v>1160</v>
      </c>
      <c r="I281" s="9"/>
      <c r="J281" s="11" t="s">
        <v>1170</v>
      </c>
      <c r="K281" s="34"/>
      <c r="M281" s="1" t="str">
        <f t="shared" si="26"/>
        <v>x</v>
      </c>
      <c r="N281" s="1" t="str">
        <f t="shared" si="27"/>
        <v/>
      </c>
      <c r="O281" s="1" t="str">
        <f t="shared" si="28"/>
        <v>x</v>
      </c>
      <c r="P281" s="1" t="str">
        <f t="shared" si="29"/>
        <v/>
      </c>
      <c r="Q281" s="1" t="str">
        <f t="shared" si="30"/>
        <v>,;14.6;</v>
      </c>
    </row>
    <row r="282" spans="1:17" ht="16.5" thickBot="1" x14ac:dyDescent="0.3">
      <c r="A282" s="32" t="s">
        <v>337</v>
      </c>
      <c r="B282" s="79" t="s">
        <v>548</v>
      </c>
      <c r="C282" s="19" t="s">
        <v>26</v>
      </c>
      <c r="D282" s="20" t="s">
        <v>6</v>
      </c>
      <c r="E282" s="9" t="s">
        <v>583</v>
      </c>
      <c r="F282" s="9" t="s">
        <v>1160</v>
      </c>
      <c r="G282" s="9"/>
      <c r="H282" s="9" t="s">
        <v>1160</v>
      </c>
      <c r="I282" s="9"/>
      <c r="J282" s="11" t="s">
        <v>1161</v>
      </c>
      <c r="K282" s="34"/>
      <c r="M282" s="1" t="str">
        <f t="shared" si="26"/>
        <v>Ox</v>
      </c>
      <c r="N282" s="1" t="str">
        <f t="shared" si="27"/>
        <v>O</v>
      </c>
      <c r="O282" s="1" t="str">
        <f t="shared" si="28"/>
        <v>Ox</v>
      </c>
      <c r="P282" s="1" t="str">
        <f t="shared" si="29"/>
        <v>O</v>
      </c>
      <c r="Q282" s="1" t="str">
        <f t="shared" si="30"/>
        <v>O,;5.1;</v>
      </c>
    </row>
    <row r="283" spans="1:17" ht="16.5" thickBot="1" x14ac:dyDescent="0.3">
      <c r="A283" s="32" t="s">
        <v>338</v>
      </c>
      <c r="B283" s="79" t="s">
        <v>549</v>
      </c>
      <c r="C283" s="3"/>
      <c r="D283" s="20" t="s">
        <v>6</v>
      </c>
      <c r="E283" s="9" t="s">
        <v>584</v>
      </c>
      <c r="F283" s="9" t="s">
        <v>1160</v>
      </c>
      <c r="G283" s="9"/>
      <c r="H283" s="9" t="s">
        <v>1160</v>
      </c>
      <c r="I283" s="9"/>
      <c r="J283" s="11" t="s">
        <v>1195</v>
      </c>
      <c r="K283" s="34"/>
      <c r="M283" s="1" t="str">
        <f t="shared" si="26"/>
        <v>x</v>
      </c>
      <c r="N283" s="1" t="str">
        <f t="shared" si="27"/>
        <v/>
      </c>
      <c r="O283" s="1" t="str">
        <f t="shared" si="28"/>
        <v>x</v>
      </c>
      <c r="P283" s="1" t="str">
        <f t="shared" si="29"/>
        <v/>
      </c>
      <c r="Q283" s="1" t="str">
        <f t="shared" si="30"/>
        <v>,;16.4;</v>
      </c>
    </row>
    <row r="284" spans="1:17" ht="16.5" thickBot="1" x14ac:dyDescent="0.3">
      <c r="A284" s="32" t="s">
        <v>339</v>
      </c>
      <c r="B284" s="79" t="s">
        <v>550</v>
      </c>
      <c r="C284" s="3"/>
      <c r="D284" s="20" t="s">
        <v>6</v>
      </c>
      <c r="E284" s="9" t="s">
        <v>584</v>
      </c>
      <c r="F284" s="9" t="s">
        <v>1160</v>
      </c>
      <c r="G284" s="9"/>
      <c r="H284" s="9" t="s">
        <v>1160</v>
      </c>
      <c r="I284" s="9"/>
      <c r="J284" s="11" t="s">
        <v>1170</v>
      </c>
      <c r="K284" s="34"/>
      <c r="M284" s="1" t="str">
        <f t="shared" si="26"/>
        <v>x</v>
      </c>
      <c r="N284" s="1" t="str">
        <f t="shared" si="27"/>
        <v/>
      </c>
      <c r="O284" s="1" t="str">
        <f t="shared" si="28"/>
        <v>x</v>
      </c>
      <c r="P284" s="1" t="str">
        <f t="shared" si="29"/>
        <v/>
      </c>
      <c r="Q284" s="1" t="str">
        <f t="shared" si="30"/>
        <v>,;14.6;</v>
      </c>
    </row>
    <row r="285" spans="1:17" ht="16.5" thickBot="1" x14ac:dyDescent="0.3">
      <c r="A285" s="32" t="s">
        <v>340</v>
      </c>
      <c r="B285" s="79" t="s">
        <v>551</v>
      </c>
      <c r="C285" s="3"/>
      <c r="D285" s="20" t="s">
        <v>6</v>
      </c>
      <c r="E285" s="9" t="s">
        <v>584</v>
      </c>
      <c r="F285" s="9" t="s">
        <v>1160</v>
      </c>
      <c r="G285" s="9"/>
      <c r="H285" s="9" t="s">
        <v>1160</v>
      </c>
      <c r="I285" s="9"/>
      <c r="J285" s="11" t="s">
        <v>1195</v>
      </c>
      <c r="K285" s="34"/>
      <c r="M285" s="1" t="str">
        <f t="shared" si="26"/>
        <v>x</v>
      </c>
      <c r="N285" s="1" t="str">
        <f t="shared" si="27"/>
        <v/>
      </c>
      <c r="O285" s="1" t="str">
        <f t="shared" si="28"/>
        <v>x</v>
      </c>
      <c r="P285" s="1" t="str">
        <f t="shared" si="29"/>
        <v/>
      </c>
      <c r="Q285" s="1" t="str">
        <f t="shared" si="30"/>
        <v>,;16.4;</v>
      </c>
    </row>
    <row r="286" spans="1:17" ht="16.5" thickBot="1" x14ac:dyDescent="0.3">
      <c r="A286" s="32" t="s">
        <v>341</v>
      </c>
      <c r="B286" s="79" t="s">
        <v>552</v>
      </c>
      <c r="C286" s="3"/>
      <c r="D286" s="20" t="s">
        <v>6</v>
      </c>
      <c r="E286" s="9" t="s">
        <v>584</v>
      </c>
      <c r="F286" s="9" t="s">
        <v>1160</v>
      </c>
      <c r="G286" s="9"/>
      <c r="H286" s="9" t="s">
        <v>1160</v>
      </c>
      <c r="I286" s="9"/>
      <c r="J286" s="11" t="s">
        <v>1199</v>
      </c>
      <c r="K286" s="34"/>
      <c r="M286" s="1" t="str">
        <f t="shared" si="26"/>
        <v>x</v>
      </c>
      <c r="N286" s="1" t="str">
        <f t="shared" si="27"/>
        <v/>
      </c>
      <c r="O286" s="1" t="str">
        <f t="shared" si="28"/>
        <v>x</v>
      </c>
      <c r="P286" s="1" t="str">
        <f t="shared" si="29"/>
        <v/>
      </c>
      <c r="Q286" s="1" t="str">
        <f t="shared" si="30"/>
        <v>,;16.6;16.7;16.8;</v>
      </c>
    </row>
    <row r="287" spans="1:17" ht="16.5" thickBot="1" x14ac:dyDescent="0.3">
      <c r="A287" s="32" t="s">
        <v>342</v>
      </c>
      <c r="B287" s="79" t="s">
        <v>553</v>
      </c>
      <c r="C287" s="3"/>
      <c r="D287" s="20" t="s">
        <v>6</v>
      </c>
      <c r="E287" s="9" t="s">
        <v>584</v>
      </c>
      <c r="F287" s="9" t="s">
        <v>1160</v>
      </c>
      <c r="G287" s="9"/>
      <c r="H287" s="9" t="s">
        <v>1160</v>
      </c>
      <c r="I287" s="9"/>
      <c r="J287" s="11" t="s">
        <v>1194</v>
      </c>
      <c r="K287" s="34"/>
      <c r="M287" s="1" t="str">
        <f t="shared" si="26"/>
        <v>x</v>
      </c>
      <c r="N287" s="1" t="str">
        <f t="shared" si="27"/>
        <v/>
      </c>
      <c r="O287" s="1" t="str">
        <f t="shared" si="28"/>
        <v>x</v>
      </c>
      <c r="P287" s="1" t="str">
        <f t="shared" si="29"/>
        <v/>
      </c>
      <c r="Q287" s="1" t="str">
        <f t="shared" si="30"/>
        <v>,;16;</v>
      </c>
    </row>
    <row r="288" spans="1:17" ht="16.5" thickBot="1" x14ac:dyDescent="0.3">
      <c r="A288" s="32" t="s">
        <v>343</v>
      </c>
      <c r="B288" s="79" t="s">
        <v>554</v>
      </c>
      <c r="C288" s="3"/>
      <c r="D288" s="20" t="s">
        <v>6</v>
      </c>
      <c r="E288" s="9" t="s">
        <v>584</v>
      </c>
      <c r="F288" s="9" t="s">
        <v>1160</v>
      </c>
      <c r="G288" s="9"/>
      <c r="H288" s="9" t="s">
        <v>1160</v>
      </c>
      <c r="I288" s="9"/>
      <c r="J288" s="11" t="s">
        <v>1194</v>
      </c>
      <c r="K288" s="34"/>
      <c r="M288" s="1" t="str">
        <f t="shared" si="26"/>
        <v>x</v>
      </c>
      <c r="N288" s="1" t="str">
        <f t="shared" si="27"/>
        <v/>
      </c>
      <c r="O288" s="1" t="str">
        <f t="shared" si="28"/>
        <v>x</v>
      </c>
      <c r="P288" s="1" t="str">
        <f t="shared" si="29"/>
        <v/>
      </c>
      <c r="Q288" s="1" t="str">
        <f t="shared" si="30"/>
        <v>,;16;</v>
      </c>
    </row>
    <row r="289" spans="1:17" ht="16.5" thickBot="1" x14ac:dyDescent="0.3">
      <c r="A289" s="32" t="s">
        <v>344</v>
      </c>
      <c r="B289" s="79" t="s">
        <v>555</v>
      </c>
      <c r="C289" s="3"/>
      <c r="D289" s="20" t="s">
        <v>6</v>
      </c>
      <c r="E289" s="9" t="s">
        <v>584</v>
      </c>
      <c r="F289" s="9" t="s">
        <v>1160</v>
      </c>
      <c r="G289" s="9"/>
      <c r="H289" s="9" t="s">
        <v>1160</v>
      </c>
      <c r="I289" s="9"/>
      <c r="J289" s="11" t="s">
        <v>1194</v>
      </c>
      <c r="K289" s="34"/>
      <c r="M289" s="1" t="str">
        <f t="shared" si="26"/>
        <v>x</v>
      </c>
      <c r="N289" s="1" t="str">
        <f t="shared" si="27"/>
        <v/>
      </c>
      <c r="O289" s="1" t="str">
        <f t="shared" si="28"/>
        <v>x</v>
      </c>
      <c r="P289" s="1" t="str">
        <f t="shared" si="29"/>
        <v/>
      </c>
      <c r="Q289" s="1" t="str">
        <f t="shared" si="30"/>
        <v>,;16;</v>
      </c>
    </row>
    <row r="290" spans="1:17" ht="16.5" thickBot="1" x14ac:dyDescent="0.3">
      <c r="A290" s="32" t="s">
        <v>345</v>
      </c>
      <c r="B290" s="79" t="s">
        <v>556</v>
      </c>
      <c r="C290" s="3"/>
      <c r="D290" s="20" t="s">
        <v>6</v>
      </c>
      <c r="E290" s="9" t="s">
        <v>584</v>
      </c>
      <c r="F290" s="9" t="s">
        <v>1160</v>
      </c>
      <c r="G290" s="9"/>
      <c r="H290" s="9" t="s">
        <v>1160</v>
      </c>
      <c r="I290" s="9"/>
      <c r="J290" s="11" t="s">
        <v>1194</v>
      </c>
      <c r="K290" s="34"/>
      <c r="M290" s="1" t="str">
        <f t="shared" si="26"/>
        <v>x</v>
      </c>
      <c r="N290" s="1" t="str">
        <f t="shared" si="27"/>
        <v/>
      </c>
      <c r="O290" s="1" t="str">
        <f t="shared" si="28"/>
        <v>x</v>
      </c>
      <c r="P290" s="1" t="str">
        <f t="shared" si="29"/>
        <v/>
      </c>
      <c r="Q290" s="1" t="str">
        <f t="shared" si="30"/>
        <v>,;16;</v>
      </c>
    </row>
    <row r="291" spans="1:17" ht="16.5" thickBot="1" x14ac:dyDescent="0.3">
      <c r="A291" s="32" t="s">
        <v>346</v>
      </c>
      <c r="B291" s="79" t="s">
        <v>557</v>
      </c>
      <c r="C291" s="3"/>
      <c r="D291" s="20" t="s">
        <v>6</v>
      </c>
      <c r="E291" s="9" t="s">
        <v>584</v>
      </c>
      <c r="F291" s="9" t="s">
        <v>1160</v>
      </c>
      <c r="G291" s="9"/>
      <c r="H291" s="9" t="s">
        <v>1160</v>
      </c>
      <c r="I291" s="9"/>
      <c r="J291" s="11" t="s">
        <v>1170</v>
      </c>
      <c r="K291" s="34"/>
      <c r="M291" s="1" t="str">
        <f t="shared" si="26"/>
        <v>x</v>
      </c>
      <c r="N291" s="1" t="str">
        <f t="shared" si="27"/>
        <v/>
      </c>
      <c r="O291" s="1" t="str">
        <f t="shared" si="28"/>
        <v>x</v>
      </c>
      <c r="P291" s="1" t="str">
        <f t="shared" si="29"/>
        <v/>
      </c>
      <c r="Q291" s="1" t="str">
        <f t="shared" si="30"/>
        <v>,;14.6;</v>
      </c>
    </row>
  </sheetData>
  <autoFilter ref="E4:J291" xr:uid="{268FDA63-892D-4E13-9869-53C5D6529810}"/>
  <mergeCells count="18">
    <mergeCell ref="B243:D243"/>
    <mergeCell ref="B256:D256"/>
    <mergeCell ref="B271:D271"/>
    <mergeCell ref="G4:G5"/>
    <mergeCell ref="C7:D7"/>
    <mergeCell ref="C8:D8"/>
    <mergeCell ref="B237:D237"/>
    <mergeCell ref="B242:D242"/>
    <mergeCell ref="E4:E5"/>
    <mergeCell ref="J4:J5"/>
    <mergeCell ref="R5:U5"/>
    <mergeCell ref="A1:D1"/>
    <mergeCell ref="F4:F5"/>
    <mergeCell ref="F3:I3"/>
    <mergeCell ref="I4:I5"/>
    <mergeCell ref="A4:B5"/>
    <mergeCell ref="C4:D4"/>
    <mergeCell ref="H4:H5"/>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1416F7-1187-4EA7-BC32-19BCBBF29D18}">
  <sheetPr filterMode="1"/>
  <dimension ref="A1:O213"/>
  <sheetViews>
    <sheetView tabSelected="1" topLeftCell="A86" zoomScale="85" zoomScaleNormal="85" workbookViewId="0">
      <selection activeCell="A24" sqref="A24:A25"/>
    </sheetView>
  </sheetViews>
  <sheetFormatPr baseColWidth="10" defaultColWidth="11.42578125" defaultRowHeight="15" x14ac:dyDescent="0.25"/>
  <cols>
    <col min="1" max="2" width="11.42578125" style="2"/>
    <col min="3" max="3" width="14.140625" style="2" customWidth="1"/>
    <col min="4" max="4" width="11.42578125" style="2"/>
    <col min="5" max="5" width="43.7109375" style="1" customWidth="1"/>
    <col min="6" max="6" width="58.7109375" style="1" customWidth="1"/>
    <col min="7" max="7" width="16.85546875" style="2" customWidth="1"/>
    <col min="8" max="8" width="5" style="2" hidden="1" customWidth="1"/>
    <col min="9" max="9" width="16.5703125" style="2" customWidth="1"/>
    <col min="10" max="10" width="5.140625" style="2" hidden="1" customWidth="1"/>
    <col min="11" max="11" width="17.7109375" style="2" customWidth="1"/>
    <col min="12" max="12" width="5.140625" style="2" hidden="1" customWidth="1"/>
    <col min="13" max="13" width="14.7109375" style="1" customWidth="1"/>
    <col min="14" max="14" width="17.42578125" style="1" customWidth="1"/>
    <col min="15" max="15" width="11.42578125" style="1"/>
    <col min="16" max="16" width="11.85546875" style="1" bestFit="1" customWidth="1"/>
    <col min="17" max="16384" width="11.42578125" style="1"/>
  </cols>
  <sheetData>
    <row r="1" spans="1:15" ht="63.75" thickBot="1" x14ac:dyDescent="0.3">
      <c r="A1" s="36" t="s">
        <v>589</v>
      </c>
      <c r="B1" s="36" t="s">
        <v>590</v>
      </c>
      <c r="C1" s="36" t="s">
        <v>591</v>
      </c>
      <c r="D1" s="36" t="s">
        <v>592</v>
      </c>
      <c r="E1" s="36" t="s">
        <v>593</v>
      </c>
      <c r="F1" s="36" t="s">
        <v>594</v>
      </c>
      <c r="G1" s="36" t="s">
        <v>595</v>
      </c>
      <c r="H1" s="36"/>
      <c r="I1" s="36" t="s">
        <v>596</v>
      </c>
      <c r="J1" s="36"/>
      <c r="K1" s="36" t="s">
        <v>597</v>
      </c>
      <c r="L1" s="36"/>
      <c r="M1" s="36" t="s">
        <v>16</v>
      </c>
      <c r="N1" s="36" t="s">
        <v>17</v>
      </c>
      <c r="O1" s="36" t="s">
        <v>13</v>
      </c>
    </row>
    <row r="2" spans="1:15" ht="15.75" x14ac:dyDescent="0.25">
      <c r="A2" s="118">
        <v>1</v>
      </c>
      <c r="B2" s="37"/>
      <c r="C2" s="37"/>
      <c r="D2" s="37"/>
      <c r="E2" s="38" t="s">
        <v>598</v>
      </c>
      <c r="F2" s="39"/>
      <c r="G2" s="37"/>
      <c r="H2" s="37"/>
      <c r="I2" s="37"/>
      <c r="J2" s="37"/>
      <c r="K2" s="37"/>
      <c r="L2" s="37"/>
      <c r="M2" s="40"/>
      <c r="N2" s="40"/>
      <c r="O2" s="41"/>
    </row>
    <row r="3" spans="1:15" ht="54.75" customHeight="1" thickBot="1" x14ac:dyDescent="0.3">
      <c r="A3" s="119"/>
      <c r="B3" s="42"/>
      <c r="C3" s="42"/>
      <c r="D3" s="42"/>
      <c r="E3" s="122" t="s">
        <v>599</v>
      </c>
      <c r="F3" s="122"/>
      <c r="G3" s="42"/>
      <c r="H3" s="42"/>
      <c r="I3" s="42"/>
      <c r="J3" s="42"/>
      <c r="K3" s="42"/>
      <c r="L3" s="42"/>
      <c r="M3" s="43" t="str">
        <f>IF(ISBLANK(B3),"",COUNTIF(Ubuntu1804CIS!Q$7:$Q$291,"O,*;"&amp;B3&amp;";*"))</f>
        <v/>
      </c>
      <c r="N3" s="43" t="str">
        <f>IF(ISBLANK(B3),"",COUNTIF(Ubuntu1804CIS!$J$7:$J$291,"*;"&amp;B3&amp;";*"))</f>
        <v/>
      </c>
      <c r="O3" s="44" t="str">
        <f t="shared" ref="O3:O66" si="0">IF(ISBLANK(B3),"",IF(N3=0,"N/A",M3/N3))</f>
        <v/>
      </c>
    </row>
    <row r="4" spans="1:15" ht="45.75" hidden="1" thickBot="1" x14ac:dyDescent="0.3">
      <c r="A4" s="45">
        <v>1</v>
      </c>
      <c r="B4" s="45" t="s">
        <v>600</v>
      </c>
      <c r="C4" s="45" t="s">
        <v>601</v>
      </c>
      <c r="D4" s="45" t="s">
        <v>602</v>
      </c>
      <c r="E4" s="46" t="s">
        <v>603</v>
      </c>
      <c r="F4" s="46" t="s">
        <v>604</v>
      </c>
      <c r="G4" s="45"/>
      <c r="H4" s="45" t="str">
        <f>IF(ISBLANK(G4),"",1)</f>
        <v/>
      </c>
      <c r="I4" s="45" t="s">
        <v>6</v>
      </c>
      <c r="J4" s="45">
        <f t="shared" ref="H4:L68" si="1">IF(ISBLANK(I4),"",1)</f>
        <v>1</v>
      </c>
      <c r="K4" s="45" t="s">
        <v>6</v>
      </c>
      <c r="L4" s="45">
        <f t="shared" si="1"/>
        <v>1</v>
      </c>
      <c r="M4" s="47">
        <f>IF(ISBLANK(B4),"",COUNTIF(Ubuntu1804CIS!Q$7:$Q$291,"O,*;"&amp;B4&amp;";*"))</f>
        <v>0</v>
      </c>
      <c r="N4" s="47">
        <f>IF(ISBLANK(B4),"",COUNTIF(Ubuntu1804CIS!$J$7:$J$291,"*;"&amp;B4&amp;";*"))</f>
        <v>0</v>
      </c>
      <c r="O4" s="48" t="str">
        <f t="shared" si="0"/>
        <v>N/A</v>
      </c>
    </row>
    <row r="5" spans="1:15" ht="45.75" hidden="1" thickBot="1" x14ac:dyDescent="0.3">
      <c r="A5" s="49">
        <v>1</v>
      </c>
      <c r="B5" s="49" t="s">
        <v>605</v>
      </c>
      <c r="C5" s="49" t="s">
        <v>601</v>
      </c>
      <c r="D5" s="49" t="s">
        <v>602</v>
      </c>
      <c r="E5" s="50" t="s">
        <v>606</v>
      </c>
      <c r="F5" s="50" t="s">
        <v>607</v>
      </c>
      <c r="G5" s="49"/>
      <c r="H5" s="45" t="str">
        <f t="shared" si="1"/>
        <v/>
      </c>
      <c r="I5" s="49"/>
      <c r="J5" s="45" t="str">
        <f t="shared" si="1"/>
        <v/>
      </c>
      <c r="K5" s="49" t="s">
        <v>6</v>
      </c>
      <c r="L5" s="45">
        <f t="shared" si="1"/>
        <v>1</v>
      </c>
      <c r="M5" s="51">
        <f>IF(ISBLANK(B5),"",COUNTIF(Ubuntu1804CIS!Q$7:$Q$291,"O,*;"&amp;B5&amp;";*"))</f>
        <v>0</v>
      </c>
      <c r="N5" s="47">
        <f>IF(ISBLANK(B5),"",COUNTIF(Ubuntu1804CIS!$J$7:$J$291,"*;"&amp;B5&amp;";*"))</f>
        <v>0</v>
      </c>
      <c r="O5" s="52" t="str">
        <f t="shared" si="0"/>
        <v>N/A</v>
      </c>
    </row>
    <row r="6" spans="1:15" ht="45.75" hidden="1" thickBot="1" x14ac:dyDescent="0.3">
      <c r="A6" s="49">
        <v>1</v>
      </c>
      <c r="B6" s="49" t="s">
        <v>608</v>
      </c>
      <c r="C6" s="49" t="s">
        <v>601</v>
      </c>
      <c r="D6" s="49" t="s">
        <v>602</v>
      </c>
      <c r="E6" s="50" t="s">
        <v>609</v>
      </c>
      <c r="F6" s="50" t="s">
        <v>610</v>
      </c>
      <c r="G6" s="49"/>
      <c r="H6" s="45" t="str">
        <f t="shared" si="1"/>
        <v/>
      </c>
      <c r="I6" s="49" t="s">
        <v>6</v>
      </c>
      <c r="J6" s="45">
        <f t="shared" si="1"/>
        <v>1</v>
      </c>
      <c r="K6" s="49" t="s">
        <v>6</v>
      </c>
      <c r="L6" s="45">
        <f t="shared" si="1"/>
        <v>1</v>
      </c>
      <c r="M6" s="51">
        <f>IF(ISBLANK(B6),"",COUNTIF(Ubuntu1804CIS!Q$7:$Q$291,"O,*;"&amp;B6&amp;";*"))</f>
        <v>0</v>
      </c>
      <c r="N6" s="47">
        <f>IF(ISBLANK(B6),"",COUNTIF(Ubuntu1804CIS!$J$7:$J$291,"*;"&amp;B6&amp;";*"))</f>
        <v>0</v>
      </c>
      <c r="O6" s="52" t="str">
        <f t="shared" si="0"/>
        <v>N/A</v>
      </c>
    </row>
    <row r="7" spans="1:15" ht="60.75" hidden="1" thickBot="1" x14ac:dyDescent="0.3">
      <c r="A7" s="49">
        <v>1</v>
      </c>
      <c r="B7" s="49" t="s">
        <v>611</v>
      </c>
      <c r="C7" s="49" t="s">
        <v>601</v>
      </c>
      <c r="D7" s="49" t="s">
        <v>602</v>
      </c>
      <c r="E7" s="50" t="s">
        <v>612</v>
      </c>
      <c r="F7" s="50" t="s">
        <v>613</v>
      </c>
      <c r="G7" s="49" t="s">
        <v>6</v>
      </c>
      <c r="H7" s="45">
        <f t="shared" si="1"/>
        <v>1</v>
      </c>
      <c r="I7" s="49" t="s">
        <v>6</v>
      </c>
      <c r="J7" s="45">
        <f t="shared" si="1"/>
        <v>1</v>
      </c>
      <c r="K7" s="49" t="s">
        <v>6</v>
      </c>
      <c r="L7" s="45">
        <f t="shared" si="1"/>
        <v>1</v>
      </c>
      <c r="M7" s="51">
        <f>IF(ISBLANK(B7),"",COUNTIF(Ubuntu1804CIS!Q$7:$Q$291,"O,*;"&amp;B7&amp;";*"))</f>
        <v>0</v>
      </c>
      <c r="N7" s="47">
        <f>IF(ISBLANK(B7),"",COUNTIF(Ubuntu1804CIS!$J$7:$J$291,"*;"&amp;B7&amp;";*"))</f>
        <v>0</v>
      </c>
      <c r="O7" s="52" t="str">
        <f t="shared" si="0"/>
        <v>N/A</v>
      </c>
    </row>
    <row r="8" spans="1:15" ht="60.75" hidden="1" thickBot="1" x14ac:dyDescent="0.3">
      <c r="A8" s="49">
        <v>1</v>
      </c>
      <c r="B8" s="49" t="s">
        <v>614</v>
      </c>
      <c r="C8" s="49" t="s">
        <v>601</v>
      </c>
      <c r="D8" s="49" t="s">
        <v>602</v>
      </c>
      <c r="E8" s="50" t="s">
        <v>615</v>
      </c>
      <c r="F8" s="50" t="s">
        <v>616</v>
      </c>
      <c r="G8" s="49"/>
      <c r="H8" s="45" t="str">
        <f t="shared" si="1"/>
        <v/>
      </c>
      <c r="I8" s="49" t="s">
        <v>6</v>
      </c>
      <c r="J8" s="45">
        <f t="shared" si="1"/>
        <v>1</v>
      </c>
      <c r="K8" s="49" t="s">
        <v>6</v>
      </c>
      <c r="L8" s="45">
        <f t="shared" si="1"/>
        <v>1</v>
      </c>
      <c r="M8" s="51">
        <f>IF(ISBLANK(B8),"",COUNTIF(Ubuntu1804CIS!Q$7:$Q$291,"O,*;"&amp;B8&amp;";*"))</f>
        <v>0</v>
      </c>
      <c r="N8" s="47">
        <f>IF(ISBLANK(B8),"",COUNTIF(Ubuntu1804CIS!$J$7:$J$291,"*;"&amp;B8&amp;";*"))</f>
        <v>0</v>
      </c>
      <c r="O8" s="52" t="str">
        <f t="shared" si="0"/>
        <v>N/A</v>
      </c>
    </row>
    <row r="9" spans="1:15" ht="45.75" hidden="1" thickBot="1" x14ac:dyDescent="0.3">
      <c r="A9" s="49">
        <v>1</v>
      </c>
      <c r="B9" s="49" t="s">
        <v>617</v>
      </c>
      <c r="C9" s="49" t="s">
        <v>601</v>
      </c>
      <c r="D9" s="49" t="s">
        <v>618</v>
      </c>
      <c r="E9" s="50" t="s">
        <v>619</v>
      </c>
      <c r="F9" s="50" t="s">
        <v>620</v>
      </c>
      <c r="G9" s="49" t="s">
        <v>6</v>
      </c>
      <c r="H9" s="45">
        <f t="shared" si="1"/>
        <v>1</v>
      </c>
      <c r="I9" s="49" t="s">
        <v>6</v>
      </c>
      <c r="J9" s="45">
        <f t="shared" si="1"/>
        <v>1</v>
      </c>
      <c r="K9" s="49" t="s">
        <v>6</v>
      </c>
      <c r="L9" s="45">
        <f t="shared" si="1"/>
        <v>1</v>
      </c>
      <c r="M9" s="51">
        <f>IF(ISBLANK(B9),"",COUNTIF(Ubuntu1804CIS!Q$7:$Q$291,"O,*;"&amp;B9&amp;";*"))</f>
        <v>0</v>
      </c>
      <c r="N9" s="47">
        <f>IF(ISBLANK(B9),"",COUNTIF(Ubuntu1804CIS!$J$7:$J$291,"*;"&amp;B9&amp;";*"))</f>
        <v>0</v>
      </c>
      <c r="O9" s="52" t="str">
        <f t="shared" si="0"/>
        <v>N/A</v>
      </c>
    </row>
    <row r="10" spans="1:15" ht="75.75" hidden="1" thickBot="1" x14ac:dyDescent="0.3">
      <c r="A10" s="49">
        <v>1</v>
      </c>
      <c r="B10" s="49" t="s">
        <v>621</v>
      </c>
      <c r="C10" s="49" t="s">
        <v>601</v>
      </c>
      <c r="D10" s="49" t="s">
        <v>622</v>
      </c>
      <c r="E10" s="50" t="s">
        <v>623</v>
      </c>
      <c r="F10" s="50" t="s">
        <v>624</v>
      </c>
      <c r="G10" s="49"/>
      <c r="H10" s="45" t="str">
        <f t="shared" si="1"/>
        <v/>
      </c>
      <c r="I10" s="49" t="s">
        <v>6</v>
      </c>
      <c r="J10" s="45">
        <f t="shared" si="1"/>
        <v>1</v>
      </c>
      <c r="K10" s="49" t="s">
        <v>6</v>
      </c>
      <c r="L10" s="45">
        <f t="shared" si="1"/>
        <v>1</v>
      </c>
      <c r="M10" s="51">
        <f>IF(ISBLANK(B10),"",COUNTIF(Ubuntu1804CIS!Q$7:$Q$291,"O,*;"&amp;B10&amp;";*"))</f>
        <v>0</v>
      </c>
      <c r="N10" s="47">
        <f>IF(ISBLANK(B10),"",COUNTIF(Ubuntu1804CIS!$J$7:$J$291,"*;"&amp;B10&amp;";*"))</f>
        <v>0</v>
      </c>
      <c r="O10" s="52" t="str">
        <f t="shared" si="0"/>
        <v>N/A</v>
      </c>
    </row>
    <row r="11" spans="1:15" ht="30.75" hidden="1" thickBot="1" x14ac:dyDescent="0.3">
      <c r="A11" s="53">
        <v>1</v>
      </c>
      <c r="B11" s="53" t="s">
        <v>625</v>
      </c>
      <c r="C11" s="53" t="s">
        <v>601</v>
      </c>
      <c r="D11" s="53" t="s">
        <v>622</v>
      </c>
      <c r="E11" s="54" t="s">
        <v>626</v>
      </c>
      <c r="F11" s="54" t="s">
        <v>627</v>
      </c>
      <c r="G11" s="53"/>
      <c r="H11" s="55" t="str">
        <f t="shared" si="1"/>
        <v/>
      </c>
      <c r="I11" s="53"/>
      <c r="J11" s="55" t="str">
        <f t="shared" si="1"/>
        <v/>
      </c>
      <c r="K11" s="53" t="s">
        <v>6</v>
      </c>
      <c r="L11" s="55">
        <f t="shared" si="1"/>
        <v>1</v>
      </c>
      <c r="M11" s="56">
        <f>IF(ISBLANK(B11),"",COUNTIF(Ubuntu1804CIS!Q$7:$Q$291,"O,*;"&amp;B11&amp;";*"))</f>
        <v>0</v>
      </c>
      <c r="N11" s="57">
        <f>IF(ISBLANK(B11),"",COUNTIF(Ubuntu1804CIS!$J$7:$J$291,"*;"&amp;B11&amp;";*"))</f>
        <v>0</v>
      </c>
      <c r="O11" s="58" t="str">
        <f t="shared" si="0"/>
        <v>N/A</v>
      </c>
    </row>
    <row r="12" spans="1:15" ht="15.75" x14ac:dyDescent="0.25">
      <c r="A12" s="118">
        <v>2</v>
      </c>
      <c r="B12" s="37"/>
      <c r="C12" s="37"/>
      <c r="D12" s="37"/>
      <c r="E12" s="38" t="s">
        <v>628</v>
      </c>
      <c r="F12" s="39"/>
      <c r="G12" s="37"/>
      <c r="H12" s="37" t="str">
        <f t="shared" si="1"/>
        <v/>
      </c>
      <c r="I12" s="37"/>
      <c r="J12" s="37" t="str">
        <f t="shared" si="1"/>
        <v/>
      </c>
      <c r="K12" s="37"/>
      <c r="L12" s="37" t="str">
        <f t="shared" si="1"/>
        <v/>
      </c>
      <c r="M12" s="40" t="str">
        <f>IF(ISBLANK(B12),"",COUNTIF(Ubuntu1804CIS!Q$7:$Q$291,"O,*;"&amp;B12&amp;";*"))</f>
        <v/>
      </c>
      <c r="N12" s="40" t="str">
        <f>IF(ISBLANK(B12),"",COUNTIF(Ubuntu1804CIS!$J$7:$J$291,"*;"&amp;B12&amp;";*"))</f>
        <v/>
      </c>
      <c r="O12" s="41" t="str">
        <f t="shared" si="0"/>
        <v/>
      </c>
    </row>
    <row r="13" spans="1:15" ht="56.25" customHeight="1" thickBot="1" x14ac:dyDescent="0.3">
      <c r="A13" s="119"/>
      <c r="B13" s="42"/>
      <c r="C13" s="42"/>
      <c r="D13" s="42"/>
      <c r="E13" s="120" t="s">
        <v>629</v>
      </c>
      <c r="F13" s="120"/>
      <c r="G13" s="42"/>
      <c r="H13" s="42" t="str">
        <f t="shared" si="1"/>
        <v/>
      </c>
      <c r="I13" s="42"/>
      <c r="J13" s="42" t="str">
        <f t="shared" si="1"/>
        <v/>
      </c>
      <c r="K13" s="42"/>
      <c r="L13" s="42" t="str">
        <f t="shared" si="1"/>
        <v/>
      </c>
      <c r="M13" s="43" t="str">
        <f>IF(ISBLANK(B13),"",COUNTIF(Ubuntu1804CIS!Q$7:$Q$291,"O,*;"&amp;B13&amp;";*"))</f>
        <v/>
      </c>
      <c r="N13" s="43" t="str">
        <f>IF(ISBLANK(B13),"",COUNTIF(Ubuntu1804CIS!$J$7:$J$291,"*;"&amp;B13&amp;";*"))</f>
        <v/>
      </c>
      <c r="O13" s="44" t="str">
        <f t="shared" si="0"/>
        <v/>
      </c>
    </row>
    <row r="14" spans="1:15" ht="45" hidden="1" x14ac:dyDescent="0.25">
      <c r="A14" s="45">
        <v>2</v>
      </c>
      <c r="B14" s="45" t="s">
        <v>630</v>
      </c>
      <c r="C14" s="45" t="s">
        <v>631</v>
      </c>
      <c r="D14" s="45" t="s">
        <v>602</v>
      </c>
      <c r="E14" s="46" t="s">
        <v>632</v>
      </c>
      <c r="F14" s="46" t="s">
        <v>633</v>
      </c>
      <c r="G14" s="45" t="s">
        <v>6</v>
      </c>
      <c r="H14" s="45">
        <f t="shared" si="1"/>
        <v>1</v>
      </c>
      <c r="I14" s="45" t="s">
        <v>6</v>
      </c>
      <c r="J14" s="45">
        <f t="shared" si="1"/>
        <v>1</v>
      </c>
      <c r="K14" s="45" t="s">
        <v>6</v>
      </c>
      <c r="L14" s="45">
        <f t="shared" si="1"/>
        <v>1</v>
      </c>
      <c r="M14" s="47">
        <f>IF(ISBLANK(B14),"",COUNTIF(Ubuntu1804CIS!Q$7:$Q$291,"O,*;"&amp;B14&amp;";*"))</f>
        <v>0</v>
      </c>
      <c r="N14" s="47">
        <f>IF(ISBLANK(B14),"",COUNTIF(Ubuntu1804CIS!$J$7:$J$291,"*;"&amp;B14&amp;";*"))</f>
        <v>0</v>
      </c>
      <c r="O14" s="48" t="str">
        <f t="shared" si="0"/>
        <v>N/A</v>
      </c>
    </row>
    <row r="15" spans="1:15" ht="75" hidden="1" x14ac:dyDescent="0.25">
      <c r="A15" s="49">
        <v>2</v>
      </c>
      <c r="B15" s="49" t="s">
        <v>634</v>
      </c>
      <c r="C15" s="49" t="s">
        <v>631</v>
      </c>
      <c r="D15" s="49" t="s">
        <v>602</v>
      </c>
      <c r="E15" s="50" t="s">
        <v>635</v>
      </c>
      <c r="F15" s="50" t="s">
        <v>636</v>
      </c>
      <c r="G15" s="49" t="s">
        <v>6</v>
      </c>
      <c r="H15" s="45">
        <f t="shared" si="1"/>
        <v>1</v>
      </c>
      <c r="I15" s="49" t="s">
        <v>6</v>
      </c>
      <c r="J15" s="45">
        <f t="shared" si="1"/>
        <v>1</v>
      </c>
      <c r="K15" s="49" t="s">
        <v>6</v>
      </c>
      <c r="L15" s="45">
        <f t="shared" si="1"/>
        <v>1</v>
      </c>
      <c r="M15" s="51">
        <f>IF(ISBLANK(B15),"",COUNTIF(Ubuntu1804CIS!Q$7:$Q$291,"O,*;"&amp;B15&amp;";*"))</f>
        <v>0</v>
      </c>
      <c r="N15" s="47">
        <f>IF(ISBLANK(B15),"",COUNTIF(Ubuntu1804CIS!$J$7:$J$291,"*;"&amp;B15&amp;";*"))</f>
        <v>0</v>
      </c>
      <c r="O15" s="52" t="str">
        <f t="shared" si="0"/>
        <v>N/A</v>
      </c>
    </row>
    <row r="16" spans="1:15" ht="45" hidden="1" x14ac:dyDescent="0.25">
      <c r="A16" s="49">
        <v>2</v>
      </c>
      <c r="B16" s="49" t="s">
        <v>637</v>
      </c>
      <c r="C16" s="49" t="s">
        <v>631</v>
      </c>
      <c r="D16" s="49" t="s">
        <v>602</v>
      </c>
      <c r="E16" s="50" t="s">
        <v>638</v>
      </c>
      <c r="F16" s="50" t="s">
        <v>639</v>
      </c>
      <c r="G16" s="49"/>
      <c r="H16" s="45" t="str">
        <f t="shared" si="1"/>
        <v/>
      </c>
      <c r="I16" s="49" t="s">
        <v>6</v>
      </c>
      <c r="J16" s="45">
        <f t="shared" si="1"/>
        <v>1</v>
      </c>
      <c r="K16" s="49" t="s">
        <v>6</v>
      </c>
      <c r="L16" s="45">
        <f t="shared" si="1"/>
        <v>1</v>
      </c>
      <c r="M16" s="51">
        <f>IF(ISBLANK(B16),"",COUNTIF(Ubuntu1804CIS!Q$7:$Q$291,"O,*;"&amp;B16&amp;";*"))</f>
        <v>0</v>
      </c>
      <c r="N16" s="47">
        <f>IF(ISBLANK(B16),"",COUNTIF(Ubuntu1804CIS!$J$7:$J$291,"*;"&amp;B16&amp;";*"))</f>
        <v>0</v>
      </c>
      <c r="O16" s="52" t="str">
        <f t="shared" si="0"/>
        <v>N/A</v>
      </c>
    </row>
    <row r="17" spans="1:15" ht="45" hidden="1" x14ac:dyDescent="0.25">
      <c r="A17" s="49">
        <v>2</v>
      </c>
      <c r="B17" s="49" t="s">
        <v>640</v>
      </c>
      <c r="C17" s="49" t="s">
        <v>631</v>
      </c>
      <c r="D17" s="49" t="s">
        <v>602</v>
      </c>
      <c r="E17" s="50" t="s">
        <v>641</v>
      </c>
      <c r="F17" s="50" t="s">
        <v>642</v>
      </c>
      <c r="G17" s="49"/>
      <c r="H17" s="45" t="str">
        <f t="shared" si="1"/>
        <v/>
      </c>
      <c r="I17" s="49" t="s">
        <v>6</v>
      </c>
      <c r="J17" s="45">
        <f t="shared" si="1"/>
        <v>1</v>
      </c>
      <c r="K17" s="49" t="s">
        <v>6</v>
      </c>
      <c r="L17" s="45">
        <f t="shared" si="1"/>
        <v>1</v>
      </c>
      <c r="M17" s="51">
        <f>IF(ISBLANK(B17),"",COUNTIF(Ubuntu1804CIS!Q$7:$Q$291,"O,*;"&amp;B17&amp;";*"))</f>
        <v>0</v>
      </c>
      <c r="N17" s="47">
        <f>IF(ISBLANK(B17),"",COUNTIF(Ubuntu1804CIS!$J$7:$J$291,"*;"&amp;B17&amp;";*"))</f>
        <v>0</v>
      </c>
      <c r="O17" s="52" t="str">
        <f t="shared" si="0"/>
        <v>N/A</v>
      </c>
    </row>
    <row r="18" spans="1:15" ht="45" hidden="1" x14ac:dyDescent="0.25">
      <c r="A18" s="49">
        <v>2</v>
      </c>
      <c r="B18" s="49" t="s">
        <v>643</v>
      </c>
      <c r="C18" s="49" t="s">
        <v>631</v>
      </c>
      <c r="D18" s="49" t="s">
        <v>602</v>
      </c>
      <c r="E18" s="50" t="s">
        <v>644</v>
      </c>
      <c r="F18" s="50" t="s">
        <v>645</v>
      </c>
      <c r="G18" s="49"/>
      <c r="H18" s="45" t="str">
        <f t="shared" si="1"/>
        <v/>
      </c>
      <c r="I18" s="49"/>
      <c r="J18" s="45" t="str">
        <f t="shared" si="1"/>
        <v/>
      </c>
      <c r="K18" s="49" t="s">
        <v>6</v>
      </c>
      <c r="L18" s="45">
        <f t="shared" si="1"/>
        <v>1</v>
      </c>
      <c r="M18" s="51">
        <f>IF(ISBLANK(B18),"",COUNTIF(Ubuntu1804CIS!Q$7:$Q$291,"O,*;"&amp;B18&amp;";*"))</f>
        <v>0</v>
      </c>
      <c r="N18" s="47">
        <f>IF(ISBLANK(B18),"",COUNTIF(Ubuntu1804CIS!$J$7:$J$291,"*;"&amp;B18&amp;";*"))</f>
        <v>0</v>
      </c>
      <c r="O18" s="52" t="str">
        <f t="shared" si="0"/>
        <v>N/A</v>
      </c>
    </row>
    <row r="19" spans="1:15" ht="30.75" thickBot="1" x14ac:dyDescent="0.3">
      <c r="A19" s="49">
        <v>2</v>
      </c>
      <c r="B19" s="49" t="s">
        <v>646</v>
      </c>
      <c r="C19" s="49" t="s">
        <v>631</v>
      </c>
      <c r="D19" s="49" t="s">
        <v>618</v>
      </c>
      <c r="E19" s="50" t="s">
        <v>647</v>
      </c>
      <c r="F19" s="50" t="s">
        <v>648</v>
      </c>
      <c r="G19" s="49" t="s">
        <v>6</v>
      </c>
      <c r="H19" s="45">
        <f t="shared" si="1"/>
        <v>1</v>
      </c>
      <c r="I19" s="49" t="s">
        <v>6</v>
      </c>
      <c r="J19" s="45">
        <f t="shared" si="1"/>
        <v>1</v>
      </c>
      <c r="K19" s="49" t="s">
        <v>6</v>
      </c>
      <c r="L19" s="45">
        <f t="shared" si="1"/>
        <v>1</v>
      </c>
      <c r="M19" s="51">
        <f>IF(ISBLANK(B19),"",COUNTIF(Ubuntu1804CIS!Q$7:$Q$291,"O,*;"&amp;B19&amp;";*"))</f>
        <v>8</v>
      </c>
      <c r="N19" s="47">
        <f>IF(ISBLANK(B19),"",COUNTIF(Ubuntu1804CIS!$J$7:$J$291,"*;"&amp;B19&amp;";*"))</f>
        <v>8</v>
      </c>
      <c r="O19" s="52">
        <f t="shared" si="0"/>
        <v>1</v>
      </c>
    </row>
    <row r="20" spans="1:15" ht="45.75" hidden="1" thickBot="1" x14ac:dyDescent="0.3">
      <c r="A20" s="49">
        <v>2</v>
      </c>
      <c r="B20" s="49" t="s">
        <v>649</v>
      </c>
      <c r="C20" s="49" t="s">
        <v>631</v>
      </c>
      <c r="D20" s="49" t="s">
        <v>622</v>
      </c>
      <c r="E20" s="50" t="s">
        <v>650</v>
      </c>
      <c r="F20" s="50" t="s">
        <v>651</v>
      </c>
      <c r="G20" s="49"/>
      <c r="H20" s="45" t="str">
        <f t="shared" si="1"/>
        <v/>
      </c>
      <c r="I20" s="49"/>
      <c r="J20" s="45" t="str">
        <f t="shared" si="1"/>
        <v/>
      </c>
      <c r="K20" s="49" t="s">
        <v>6</v>
      </c>
      <c r="L20" s="45">
        <f t="shared" si="1"/>
        <v>1</v>
      </c>
      <c r="M20" s="51">
        <f>IF(ISBLANK(B20),"",COUNTIF(Ubuntu1804CIS!Q$7:$Q$291,"O,*;"&amp;B20&amp;";*"))</f>
        <v>0</v>
      </c>
      <c r="N20" s="47">
        <f>IF(ISBLANK(B20),"",COUNTIF(Ubuntu1804CIS!$J$7:$J$291,"*;"&amp;B20&amp;";*"))</f>
        <v>0</v>
      </c>
      <c r="O20" s="52" t="str">
        <f t="shared" si="0"/>
        <v>N/A</v>
      </c>
    </row>
    <row r="21" spans="1:15" ht="45.75" hidden="1" thickBot="1" x14ac:dyDescent="0.3">
      <c r="A21" s="49">
        <v>2</v>
      </c>
      <c r="B21" s="49" t="s">
        <v>652</v>
      </c>
      <c r="C21" s="49" t="s">
        <v>631</v>
      </c>
      <c r="D21" s="49" t="s">
        <v>622</v>
      </c>
      <c r="E21" s="50" t="s">
        <v>653</v>
      </c>
      <c r="F21" s="50" t="s">
        <v>654</v>
      </c>
      <c r="G21" s="49"/>
      <c r="H21" s="45" t="str">
        <f t="shared" si="1"/>
        <v/>
      </c>
      <c r="I21" s="49"/>
      <c r="J21" s="45" t="str">
        <f t="shared" si="1"/>
        <v/>
      </c>
      <c r="K21" s="49" t="s">
        <v>6</v>
      </c>
      <c r="L21" s="45">
        <f t="shared" si="1"/>
        <v>1</v>
      </c>
      <c r="M21" s="51">
        <f>IF(ISBLANK(B21),"",COUNTIF(Ubuntu1804CIS!Q$7:$Q$291,"O,*;"&amp;B21&amp;";*"))</f>
        <v>0</v>
      </c>
      <c r="N21" s="47">
        <f>IF(ISBLANK(B21),"",COUNTIF(Ubuntu1804CIS!$J$7:$J$291,"*;"&amp;B21&amp;";*"))</f>
        <v>0</v>
      </c>
      <c r="O21" s="52" t="str">
        <f t="shared" si="0"/>
        <v>N/A</v>
      </c>
    </row>
    <row r="22" spans="1:15" ht="45.75" hidden="1" thickBot="1" x14ac:dyDescent="0.3">
      <c r="A22" s="49">
        <v>2</v>
      </c>
      <c r="B22" s="49" t="s">
        <v>655</v>
      </c>
      <c r="C22" s="49" t="s">
        <v>631</v>
      </c>
      <c r="D22" s="49" t="s">
        <v>622</v>
      </c>
      <c r="E22" s="50" t="s">
        <v>656</v>
      </c>
      <c r="F22" s="50" t="s">
        <v>657</v>
      </c>
      <c r="G22" s="49"/>
      <c r="H22" s="45" t="str">
        <f t="shared" si="1"/>
        <v/>
      </c>
      <c r="I22" s="49"/>
      <c r="J22" s="45" t="str">
        <f t="shared" si="1"/>
        <v/>
      </c>
      <c r="K22" s="49" t="s">
        <v>6</v>
      </c>
      <c r="L22" s="45">
        <f t="shared" si="1"/>
        <v>1</v>
      </c>
      <c r="M22" s="51">
        <f>IF(ISBLANK(B22),"",COUNTIF(Ubuntu1804CIS!Q$7:$Q$291,"O,*;"&amp;B22&amp;";*"))</f>
        <v>0</v>
      </c>
      <c r="N22" s="47">
        <f>IF(ISBLANK(B22),"",COUNTIF(Ubuntu1804CIS!$J$7:$J$291,"*;"&amp;B22&amp;";*"))</f>
        <v>0</v>
      </c>
      <c r="O22" s="52" t="str">
        <f t="shared" si="0"/>
        <v>N/A</v>
      </c>
    </row>
    <row r="23" spans="1:15" ht="45.75" hidden="1" thickBot="1" x14ac:dyDescent="0.3">
      <c r="A23" s="53">
        <v>2</v>
      </c>
      <c r="B23" s="53" t="s">
        <v>658</v>
      </c>
      <c r="C23" s="53" t="s">
        <v>631</v>
      </c>
      <c r="D23" s="53" t="s">
        <v>622</v>
      </c>
      <c r="E23" s="54" t="s">
        <v>659</v>
      </c>
      <c r="F23" s="54" t="s">
        <v>660</v>
      </c>
      <c r="G23" s="53"/>
      <c r="H23" s="55" t="str">
        <f t="shared" si="1"/>
        <v/>
      </c>
      <c r="I23" s="53"/>
      <c r="J23" s="55" t="str">
        <f t="shared" si="1"/>
        <v/>
      </c>
      <c r="K23" s="53" t="s">
        <v>6</v>
      </c>
      <c r="L23" s="55">
        <f t="shared" si="1"/>
        <v>1</v>
      </c>
      <c r="M23" s="56">
        <f>IF(ISBLANK(B23),"",COUNTIF(Ubuntu1804CIS!Q$7:$Q$291,"O,*;"&amp;B23&amp;";*"))</f>
        <v>0</v>
      </c>
      <c r="N23" s="57">
        <f>IF(ISBLANK(B23),"",COUNTIF(Ubuntu1804CIS!$J$7:$J$291,"*;"&amp;B23&amp;";*"))</f>
        <v>0</v>
      </c>
      <c r="O23" s="58" t="str">
        <f t="shared" si="0"/>
        <v>N/A</v>
      </c>
    </row>
    <row r="24" spans="1:15" ht="15.75" x14ac:dyDescent="0.25">
      <c r="A24" s="118"/>
      <c r="B24" s="37"/>
      <c r="C24" s="37"/>
      <c r="D24" s="37"/>
      <c r="E24" s="38" t="s">
        <v>661</v>
      </c>
      <c r="F24" s="59"/>
      <c r="G24" s="37"/>
      <c r="H24" s="37" t="str">
        <f t="shared" si="1"/>
        <v/>
      </c>
      <c r="I24" s="37"/>
      <c r="J24" s="37" t="str">
        <f t="shared" si="1"/>
        <v/>
      </c>
      <c r="K24" s="37"/>
      <c r="L24" s="37" t="str">
        <f t="shared" si="1"/>
        <v/>
      </c>
      <c r="M24" s="40" t="str">
        <f>IF(ISBLANK(B24),"",COUNTIF(Ubuntu1804CIS!Q$7:$Q$291,"O,*;"&amp;B24&amp;";*"))</f>
        <v/>
      </c>
      <c r="N24" s="40" t="str">
        <f>IF(ISBLANK(B24),"",COUNTIF(Ubuntu1804CIS!$J$7:$J$291,"*;"&amp;B24&amp;";*"))</f>
        <v/>
      </c>
      <c r="O24" s="41" t="str">
        <f t="shared" si="0"/>
        <v/>
      </c>
    </row>
    <row r="25" spans="1:15" ht="60.75" customHeight="1" thickBot="1" x14ac:dyDescent="0.3">
      <c r="A25" s="119"/>
      <c r="B25" s="42"/>
      <c r="C25" s="42"/>
      <c r="D25" s="42"/>
      <c r="E25" s="120" t="s">
        <v>662</v>
      </c>
      <c r="F25" s="120"/>
      <c r="G25" s="42"/>
      <c r="H25" s="42" t="str">
        <f t="shared" si="1"/>
        <v/>
      </c>
      <c r="I25" s="42"/>
      <c r="J25" s="42" t="str">
        <f t="shared" si="1"/>
        <v/>
      </c>
      <c r="K25" s="42"/>
      <c r="L25" s="42" t="str">
        <f t="shared" si="1"/>
        <v/>
      </c>
      <c r="M25" s="43" t="str">
        <f>IF(ISBLANK(B25),"",COUNTIF(Ubuntu1804CIS!Q$7:$Q$291,"O,*;"&amp;B25&amp;";*"))</f>
        <v/>
      </c>
      <c r="N25" s="43" t="str">
        <f>IF(ISBLANK(B25),"",COUNTIF(Ubuntu1804CIS!$J$7:$J$291,"*;"&amp;B25&amp;";*"))</f>
        <v/>
      </c>
      <c r="O25" s="44" t="str">
        <f t="shared" si="0"/>
        <v/>
      </c>
    </row>
    <row r="26" spans="1:15" ht="75" hidden="1" x14ac:dyDescent="0.25">
      <c r="A26" s="45">
        <v>3</v>
      </c>
      <c r="B26" s="45" t="s">
        <v>663</v>
      </c>
      <c r="C26" s="45" t="s">
        <v>631</v>
      </c>
      <c r="D26" s="45" t="s">
        <v>664</v>
      </c>
      <c r="E26" s="46" t="s">
        <v>665</v>
      </c>
      <c r="F26" s="46" t="s">
        <v>666</v>
      </c>
      <c r="G26" s="45"/>
      <c r="H26" s="45" t="str">
        <f t="shared" si="1"/>
        <v/>
      </c>
      <c r="I26" s="45" t="s">
        <v>6</v>
      </c>
      <c r="J26" s="45">
        <f t="shared" si="1"/>
        <v>1</v>
      </c>
      <c r="K26" s="45" t="s">
        <v>6</v>
      </c>
      <c r="L26" s="45">
        <f t="shared" si="1"/>
        <v>1</v>
      </c>
      <c r="M26" s="47">
        <f>IF(ISBLANK(B26),"",COUNTIF(Ubuntu1804CIS!Q$7:$Q$291,"O,*;"&amp;B26&amp;";*"))</f>
        <v>0</v>
      </c>
      <c r="N26" s="47">
        <f>IF(ISBLANK(B26),"",COUNTIF(Ubuntu1804CIS!$J$7:$J$291,"*;"&amp;B26&amp;";*"))</f>
        <v>0</v>
      </c>
      <c r="O26" s="48" t="str">
        <f t="shared" si="0"/>
        <v>N/A</v>
      </c>
    </row>
    <row r="27" spans="1:15" ht="45" hidden="1" x14ac:dyDescent="0.25">
      <c r="A27" s="49">
        <v>3</v>
      </c>
      <c r="B27" s="49" t="s">
        <v>667</v>
      </c>
      <c r="C27" s="49" t="s">
        <v>631</v>
      </c>
      <c r="D27" s="49" t="s">
        <v>664</v>
      </c>
      <c r="E27" s="50" t="s">
        <v>668</v>
      </c>
      <c r="F27" s="50" t="s">
        <v>669</v>
      </c>
      <c r="G27" s="49"/>
      <c r="H27" s="45" t="str">
        <f t="shared" si="1"/>
        <v/>
      </c>
      <c r="I27" s="49" t="s">
        <v>6</v>
      </c>
      <c r="J27" s="45">
        <f t="shared" si="1"/>
        <v>1</v>
      </c>
      <c r="K27" s="49" t="s">
        <v>6</v>
      </c>
      <c r="L27" s="45">
        <f t="shared" si="1"/>
        <v>1</v>
      </c>
      <c r="M27" s="51">
        <f>IF(ISBLANK(B27),"",COUNTIF(Ubuntu1804CIS!Q$7:$Q$291,"O,*;"&amp;B27&amp;";*"))</f>
        <v>0</v>
      </c>
      <c r="N27" s="47">
        <f>IF(ISBLANK(B27),"",COUNTIF(Ubuntu1804CIS!$J$7:$J$291,"*;"&amp;B27&amp;";*"))</f>
        <v>0</v>
      </c>
      <c r="O27" s="52" t="str">
        <f t="shared" si="0"/>
        <v>N/A</v>
      </c>
    </row>
    <row r="28" spans="1:15" ht="45" hidden="1" x14ac:dyDescent="0.25">
      <c r="A28" s="49">
        <v>3</v>
      </c>
      <c r="B28" s="49" t="s">
        <v>670</v>
      </c>
      <c r="C28" s="49" t="s">
        <v>671</v>
      </c>
      <c r="D28" s="49" t="s">
        <v>622</v>
      </c>
      <c r="E28" s="50" t="s">
        <v>672</v>
      </c>
      <c r="F28" s="50" t="s">
        <v>673</v>
      </c>
      <c r="G28" s="49"/>
      <c r="H28" s="45" t="str">
        <f t="shared" si="1"/>
        <v/>
      </c>
      <c r="I28" s="49" t="s">
        <v>6</v>
      </c>
      <c r="J28" s="45">
        <f t="shared" si="1"/>
        <v>1</v>
      </c>
      <c r="K28" s="49" t="s">
        <v>6</v>
      </c>
      <c r="L28" s="45">
        <f t="shared" si="1"/>
        <v>1</v>
      </c>
      <c r="M28" s="51">
        <f>IF(ISBLANK(B28),"",COUNTIF(Ubuntu1804CIS!Q$7:$Q$291,"O,*;"&amp;B28&amp;";*"))</f>
        <v>0</v>
      </c>
      <c r="N28" s="47">
        <f>IF(ISBLANK(B28),"",COUNTIF(Ubuntu1804CIS!$J$7:$J$291,"*;"&amp;B28&amp;";*"))</f>
        <v>0</v>
      </c>
      <c r="O28" s="52" t="str">
        <f t="shared" si="0"/>
        <v>N/A</v>
      </c>
    </row>
    <row r="29" spans="1:15" ht="45" x14ac:dyDescent="0.25">
      <c r="A29" s="49">
        <v>3</v>
      </c>
      <c r="B29" s="49" t="s">
        <v>674</v>
      </c>
      <c r="C29" s="49" t="s">
        <v>631</v>
      </c>
      <c r="D29" s="49" t="s">
        <v>622</v>
      </c>
      <c r="E29" s="50" t="s">
        <v>675</v>
      </c>
      <c r="F29" s="50" t="s">
        <v>676</v>
      </c>
      <c r="G29" s="49" t="s">
        <v>6</v>
      </c>
      <c r="H29" s="45">
        <f t="shared" si="1"/>
        <v>1</v>
      </c>
      <c r="I29" s="49" t="s">
        <v>6</v>
      </c>
      <c r="J29" s="45">
        <f t="shared" si="1"/>
        <v>1</v>
      </c>
      <c r="K29" s="49" t="s">
        <v>6</v>
      </c>
      <c r="L29" s="45">
        <f t="shared" si="1"/>
        <v>1</v>
      </c>
      <c r="M29" s="51">
        <f>IF(ISBLANK(B29),"",COUNTIF(Ubuntu1804CIS!Q$7:$Q$291,"O,*;"&amp;B29&amp;";*"))</f>
        <v>2</v>
      </c>
      <c r="N29" s="47">
        <f>IF(ISBLANK(B29),"",COUNTIF(Ubuntu1804CIS!$J$7:$J$291,"*;"&amp;B29&amp;";*"))</f>
        <v>3</v>
      </c>
      <c r="O29" s="52">
        <f t="shared" si="0"/>
        <v>0.66666666666666663</v>
      </c>
    </row>
    <row r="30" spans="1:15" ht="45.75" thickBot="1" x14ac:dyDescent="0.3">
      <c r="A30" s="49">
        <v>3</v>
      </c>
      <c r="B30" s="49" t="s">
        <v>677</v>
      </c>
      <c r="C30" s="49" t="s">
        <v>631</v>
      </c>
      <c r="D30" s="49" t="s">
        <v>622</v>
      </c>
      <c r="E30" s="50" t="s">
        <v>678</v>
      </c>
      <c r="F30" s="50" t="s">
        <v>679</v>
      </c>
      <c r="G30" s="49" t="s">
        <v>6</v>
      </c>
      <c r="H30" s="45">
        <f t="shared" si="1"/>
        <v>1</v>
      </c>
      <c r="I30" s="49" t="s">
        <v>6</v>
      </c>
      <c r="J30" s="45">
        <f t="shared" si="1"/>
        <v>1</v>
      </c>
      <c r="K30" s="49" t="s">
        <v>6</v>
      </c>
      <c r="L30" s="45">
        <f t="shared" si="1"/>
        <v>1</v>
      </c>
      <c r="M30" s="51">
        <f>IF(ISBLANK(B30),"",COUNTIF(Ubuntu1804CIS!Q$7:$Q$291,"O,*;"&amp;B30&amp;";*"))</f>
        <v>2</v>
      </c>
      <c r="N30" s="47">
        <f>IF(ISBLANK(B30),"",COUNTIF(Ubuntu1804CIS!$J$7:$J$291,"*;"&amp;B30&amp;";*"))</f>
        <v>3</v>
      </c>
      <c r="O30" s="52">
        <f t="shared" si="0"/>
        <v>0.66666666666666663</v>
      </c>
    </row>
    <row r="31" spans="1:15" ht="45.75" hidden="1" thickBot="1" x14ac:dyDescent="0.3">
      <c r="A31" s="49">
        <v>3</v>
      </c>
      <c r="B31" s="49" t="s">
        <v>1</v>
      </c>
      <c r="C31" s="49" t="s">
        <v>631</v>
      </c>
      <c r="D31" s="49" t="s">
        <v>618</v>
      </c>
      <c r="E31" s="50" t="s">
        <v>680</v>
      </c>
      <c r="F31" s="50" t="s">
        <v>681</v>
      </c>
      <c r="G31" s="49"/>
      <c r="H31" s="45" t="str">
        <f t="shared" si="1"/>
        <v/>
      </c>
      <c r="I31" s="49" t="s">
        <v>6</v>
      </c>
      <c r="J31" s="45">
        <f t="shared" si="1"/>
        <v>1</v>
      </c>
      <c r="K31" s="49" t="s">
        <v>6</v>
      </c>
      <c r="L31" s="45">
        <f t="shared" si="1"/>
        <v>1</v>
      </c>
      <c r="M31" s="51">
        <f>IF(ISBLANK(B31),"",COUNTIF(Ubuntu1804CIS!Q$7:$Q$291,"O,*;"&amp;B31&amp;";*"))</f>
        <v>0</v>
      </c>
      <c r="N31" s="47">
        <f>IF(ISBLANK(B31),"",COUNTIF(Ubuntu1804CIS!$J$7:$J$291,"*;"&amp;B31&amp;";*"))</f>
        <v>0</v>
      </c>
      <c r="O31" s="52" t="str">
        <f t="shared" si="0"/>
        <v>N/A</v>
      </c>
    </row>
    <row r="32" spans="1:15" ht="30.75" hidden="1" thickBot="1" x14ac:dyDescent="0.3">
      <c r="A32" s="53">
        <v>3</v>
      </c>
      <c r="B32" s="53" t="s">
        <v>2</v>
      </c>
      <c r="C32" s="53" t="s">
        <v>631</v>
      </c>
      <c r="D32" s="53" t="s">
        <v>618</v>
      </c>
      <c r="E32" s="54" t="s">
        <v>682</v>
      </c>
      <c r="F32" s="54" t="s">
        <v>683</v>
      </c>
      <c r="G32" s="53"/>
      <c r="H32" s="55" t="str">
        <f t="shared" si="1"/>
        <v/>
      </c>
      <c r="I32" s="53" t="s">
        <v>6</v>
      </c>
      <c r="J32" s="55">
        <f t="shared" si="1"/>
        <v>1</v>
      </c>
      <c r="K32" s="53" t="s">
        <v>6</v>
      </c>
      <c r="L32" s="55">
        <f t="shared" si="1"/>
        <v>1</v>
      </c>
      <c r="M32" s="56">
        <f>IF(ISBLANK(B32),"",COUNTIF(Ubuntu1804CIS!Q$7:$Q$291,"O,*;"&amp;B32&amp;";*"))</f>
        <v>0</v>
      </c>
      <c r="N32" s="57">
        <f>IF(ISBLANK(B32),"",COUNTIF(Ubuntu1804CIS!$J$7:$J$291,"*;"&amp;B32&amp;";*"))</f>
        <v>0</v>
      </c>
      <c r="O32" s="58" t="str">
        <f t="shared" si="0"/>
        <v>N/A</v>
      </c>
    </row>
    <row r="33" spans="1:15" ht="15.75" x14ac:dyDescent="0.25">
      <c r="A33" s="118">
        <v>4</v>
      </c>
      <c r="B33" s="37"/>
      <c r="C33" s="37"/>
      <c r="D33" s="37"/>
      <c r="E33" s="38" t="s">
        <v>684</v>
      </c>
      <c r="F33" s="59"/>
      <c r="G33" s="37"/>
      <c r="H33" s="37" t="str">
        <f t="shared" si="1"/>
        <v/>
      </c>
      <c r="I33" s="37"/>
      <c r="J33" s="37" t="str">
        <f t="shared" si="1"/>
        <v/>
      </c>
      <c r="K33" s="37"/>
      <c r="L33" s="37" t="str">
        <f t="shared" si="1"/>
        <v/>
      </c>
      <c r="M33" s="40" t="str">
        <f>IF(ISBLANK(B33),"",COUNTIF(Ubuntu1804CIS!Q$7:$Q$291,"O,*;"&amp;B33&amp;";*"))</f>
        <v/>
      </c>
      <c r="N33" s="40" t="str">
        <f>IF(ISBLANK(B33),"",COUNTIF(Ubuntu1804CIS!$J$7:$J$291,"*;"&amp;B33&amp;";*"))</f>
        <v/>
      </c>
      <c r="O33" s="41" t="str">
        <f t="shared" si="0"/>
        <v/>
      </c>
    </row>
    <row r="34" spans="1:15" ht="59.25" customHeight="1" thickBot="1" x14ac:dyDescent="0.3">
      <c r="A34" s="119"/>
      <c r="B34" s="42"/>
      <c r="C34" s="42"/>
      <c r="D34" s="42"/>
      <c r="E34" s="120" t="s">
        <v>685</v>
      </c>
      <c r="F34" s="120"/>
      <c r="G34" s="42"/>
      <c r="H34" s="42" t="str">
        <f t="shared" si="1"/>
        <v/>
      </c>
      <c r="I34" s="42"/>
      <c r="J34" s="42" t="str">
        <f t="shared" si="1"/>
        <v/>
      </c>
      <c r="K34" s="42"/>
      <c r="L34" s="42" t="str">
        <f t="shared" si="1"/>
        <v/>
      </c>
      <c r="M34" s="43" t="str">
        <f>IF(ISBLANK(B34),"",COUNTIF(Ubuntu1804CIS!Q$7:$Q$291,"O,*;"&amp;B34&amp;";*"))</f>
        <v/>
      </c>
      <c r="N34" s="43" t="str">
        <f>IF(ISBLANK(B34),"",COUNTIF(Ubuntu1804CIS!$J$7:$J$291,"*;"&amp;B34&amp;";*"))</f>
        <v/>
      </c>
      <c r="O34" s="44" t="str">
        <f t="shared" si="0"/>
        <v/>
      </c>
    </row>
    <row r="35" spans="1:15" ht="45" hidden="1" x14ac:dyDescent="0.25">
      <c r="A35" s="45">
        <v>4</v>
      </c>
      <c r="B35" s="45" t="s">
        <v>686</v>
      </c>
      <c r="C35" s="45" t="s">
        <v>671</v>
      </c>
      <c r="D35" s="45" t="s">
        <v>664</v>
      </c>
      <c r="E35" s="46" t="s">
        <v>687</v>
      </c>
      <c r="F35" s="46" t="s">
        <v>688</v>
      </c>
      <c r="G35" s="45"/>
      <c r="H35" s="45" t="str">
        <f t="shared" si="1"/>
        <v/>
      </c>
      <c r="I35" s="45" t="s">
        <v>6</v>
      </c>
      <c r="J35" s="45">
        <f t="shared" si="1"/>
        <v>1</v>
      </c>
      <c r="K35" s="45" t="s">
        <v>6</v>
      </c>
      <c r="L35" s="45">
        <f t="shared" si="1"/>
        <v>1</v>
      </c>
      <c r="M35" s="47">
        <f>IF(ISBLANK(B35),"",COUNTIF(Ubuntu1804CIS!Q$7:$Q$291,"O,*;"&amp;B35&amp;";*"))</f>
        <v>0</v>
      </c>
      <c r="N35" s="47">
        <f>IF(ISBLANK(B35),"",COUNTIF(Ubuntu1804CIS!$J$7:$J$291,"*;"&amp;B35&amp;";*"))</f>
        <v>0</v>
      </c>
      <c r="O35" s="48" t="str">
        <f t="shared" si="0"/>
        <v>N/A</v>
      </c>
    </row>
    <row r="36" spans="1:15" ht="30" hidden="1" x14ac:dyDescent="0.25">
      <c r="A36" s="49">
        <v>4</v>
      </c>
      <c r="B36" s="49" t="s">
        <v>689</v>
      </c>
      <c r="C36" s="49" t="s">
        <v>671</v>
      </c>
      <c r="D36" s="49" t="s">
        <v>622</v>
      </c>
      <c r="E36" s="50" t="s">
        <v>690</v>
      </c>
      <c r="F36" s="50" t="s">
        <v>691</v>
      </c>
      <c r="G36" s="49" t="s">
        <v>6</v>
      </c>
      <c r="H36" s="45">
        <f t="shared" si="1"/>
        <v>1</v>
      </c>
      <c r="I36" s="49" t="s">
        <v>6</v>
      </c>
      <c r="J36" s="45">
        <f t="shared" si="1"/>
        <v>1</v>
      </c>
      <c r="K36" s="49" t="s">
        <v>6</v>
      </c>
      <c r="L36" s="45">
        <f t="shared" si="1"/>
        <v>1</v>
      </c>
      <c r="M36" s="51">
        <f>IF(ISBLANK(B36),"",COUNTIF(Ubuntu1804CIS!Q$7:$Q$291,"O,*;"&amp;B36&amp;";*"))</f>
        <v>0</v>
      </c>
      <c r="N36" s="47">
        <f>IF(ISBLANK(B36),"",COUNTIF(Ubuntu1804CIS!$J$7:$J$291,"*;"&amp;B36&amp;";*"))</f>
        <v>0</v>
      </c>
      <c r="O36" s="52" t="str">
        <f t="shared" si="0"/>
        <v>N/A</v>
      </c>
    </row>
    <row r="37" spans="1:15" ht="60" x14ac:dyDescent="0.25">
      <c r="A37" s="49">
        <v>4</v>
      </c>
      <c r="B37" s="49" t="s">
        <v>3</v>
      </c>
      <c r="C37" s="49" t="s">
        <v>671</v>
      </c>
      <c r="D37" s="49" t="s">
        <v>622</v>
      </c>
      <c r="E37" s="50" t="s">
        <v>692</v>
      </c>
      <c r="F37" s="50" t="s">
        <v>693</v>
      </c>
      <c r="G37" s="49" t="s">
        <v>6</v>
      </c>
      <c r="H37" s="45">
        <f t="shared" si="1"/>
        <v>1</v>
      </c>
      <c r="I37" s="49" t="s">
        <v>6</v>
      </c>
      <c r="J37" s="45">
        <f t="shared" si="1"/>
        <v>1</v>
      </c>
      <c r="K37" s="49" t="s">
        <v>6</v>
      </c>
      <c r="L37" s="45">
        <f t="shared" si="1"/>
        <v>1</v>
      </c>
      <c r="M37" s="51">
        <f>IF(ISBLANK(B37),"",COUNTIF(Ubuntu1804CIS!Q$7:$Q$291,"O,*;"&amp;B37&amp;";*"))</f>
        <v>5</v>
      </c>
      <c r="N37" s="47">
        <f>IF(ISBLANK(B37),"",COUNTIF(Ubuntu1804CIS!$J$7:$J$291,"*;"&amp;B37&amp;";*"))</f>
        <v>5</v>
      </c>
      <c r="O37" s="52">
        <f t="shared" si="0"/>
        <v>1</v>
      </c>
    </row>
    <row r="38" spans="1:15" ht="45" x14ac:dyDescent="0.25">
      <c r="A38" s="49">
        <v>4</v>
      </c>
      <c r="B38" s="49" t="s">
        <v>694</v>
      </c>
      <c r="C38" s="49" t="s">
        <v>671</v>
      </c>
      <c r="D38" s="49" t="s">
        <v>622</v>
      </c>
      <c r="E38" s="50" t="s">
        <v>695</v>
      </c>
      <c r="F38" s="50" t="s">
        <v>696</v>
      </c>
      <c r="G38" s="49"/>
      <c r="H38" s="45" t="str">
        <f t="shared" si="1"/>
        <v/>
      </c>
      <c r="I38" s="49" t="s">
        <v>6</v>
      </c>
      <c r="J38" s="45">
        <f t="shared" si="1"/>
        <v>1</v>
      </c>
      <c r="K38" s="49" t="s">
        <v>6</v>
      </c>
      <c r="L38" s="45">
        <f t="shared" si="1"/>
        <v>1</v>
      </c>
      <c r="M38" s="51">
        <f>IF(ISBLANK(B38),"",COUNTIF(Ubuntu1804CIS!Q$7:$Q$291,"O,*;"&amp;B38&amp;";*"))</f>
        <v>7</v>
      </c>
      <c r="N38" s="47">
        <f>IF(ISBLANK(B38),"",COUNTIF(Ubuntu1804CIS!$J$7:$J$291,"*;"&amp;B38&amp;";*"))</f>
        <v>7</v>
      </c>
      <c r="O38" s="52">
        <f t="shared" si="0"/>
        <v>1</v>
      </c>
    </row>
    <row r="39" spans="1:15" ht="30" x14ac:dyDescent="0.25">
      <c r="A39" s="49">
        <v>4</v>
      </c>
      <c r="B39" s="49" t="s">
        <v>697</v>
      </c>
      <c r="C39" s="49" t="s">
        <v>671</v>
      </c>
      <c r="D39" s="49" t="s">
        <v>622</v>
      </c>
      <c r="E39" s="50" t="s">
        <v>698</v>
      </c>
      <c r="F39" s="50" t="s">
        <v>699</v>
      </c>
      <c r="G39" s="49"/>
      <c r="H39" s="45" t="str">
        <f t="shared" si="1"/>
        <v/>
      </c>
      <c r="I39" s="49" t="s">
        <v>6</v>
      </c>
      <c r="J39" s="45">
        <f t="shared" si="1"/>
        <v>1</v>
      </c>
      <c r="K39" s="49" t="s">
        <v>6</v>
      </c>
      <c r="L39" s="45">
        <f t="shared" si="1"/>
        <v>1</v>
      </c>
      <c r="M39" s="51">
        <f>IF(ISBLANK(B39),"",COUNTIF(Ubuntu1804CIS!Q$7:$Q$291,"O,*;"&amp;B39&amp;";*"))</f>
        <v>3</v>
      </c>
      <c r="N39" s="47">
        <f>IF(ISBLANK(B39),"",COUNTIF(Ubuntu1804CIS!$J$7:$J$291,"*;"&amp;B39&amp;";*"))</f>
        <v>3</v>
      </c>
      <c r="O39" s="52">
        <f t="shared" si="0"/>
        <v>1</v>
      </c>
    </row>
    <row r="40" spans="1:15" ht="90" x14ac:dyDescent="0.25">
      <c r="A40" s="49">
        <v>4</v>
      </c>
      <c r="B40" s="49" t="s">
        <v>700</v>
      </c>
      <c r="C40" s="49" t="s">
        <v>671</v>
      </c>
      <c r="D40" s="49" t="s">
        <v>622</v>
      </c>
      <c r="E40" s="50" t="s">
        <v>701</v>
      </c>
      <c r="F40" s="50" t="s">
        <v>702</v>
      </c>
      <c r="G40" s="49"/>
      <c r="H40" s="45" t="str">
        <f t="shared" si="1"/>
        <v/>
      </c>
      <c r="I40" s="49"/>
      <c r="J40" s="45" t="str">
        <f t="shared" si="1"/>
        <v/>
      </c>
      <c r="K40" s="49" t="s">
        <v>6</v>
      </c>
      <c r="L40" s="45">
        <f t="shared" si="1"/>
        <v>1</v>
      </c>
      <c r="M40" s="51">
        <f>IF(ISBLANK(B40),"",COUNTIF(Ubuntu1804CIS!Q$7:$Q$291,"O,*;"&amp;B40&amp;";*"))</f>
        <v>1</v>
      </c>
      <c r="N40" s="47">
        <f>IF(ISBLANK(B40),"",COUNTIF(Ubuntu1804CIS!$J$7:$J$291,"*;"&amp;B40&amp;";*"))</f>
        <v>1</v>
      </c>
      <c r="O40" s="52">
        <f t="shared" si="0"/>
        <v>1</v>
      </c>
    </row>
    <row r="41" spans="1:15" ht="45" hidden="1" x14ac:dyDescent="0.25">
      <c r="A41" s="49">
        <v>4</v>
      </c>
      <c r="B41" s="49" t="s">
        <v>703</v>
      </c>
      <c r="C41" s="49" t="s">
        <v>671</v>
      </c>
      <c r="D41" s="49" t="s">
        <v>622</v>
      </c>
      <c r="E41" s="50" t="s">
        <v>704</v>
      </c>
      <c r="F41" s="50" t="s">
        <v>705</v>
      </c>
      <c r="G41" s="49"/>
      <c r="H41" s="45" t="str">
        <f t="shared" si="1"/>
        <v/>
      </c>
      <c r="I41" s="49" t="s">
        <v>6</v>
      </c>
      <c r="J41" s="45">
        <f t="shared" si="1"/>
        <v>1</v>
      </c>
      <c r="K41" s="49" t="s">
        <v>6</v>
      </c>
      <c r="L41" s="45">
        <f t="shared" si="1"/>
        <v>1</v>
      </c>
      <c r="M41" s="51">
        <f>IF(ISBLANK(B41),"",COUNTIF(Ubuntu1804CIS!Q$7:$Q$291,"O,*;"&amp;B41&amp;";*"))</f>
        <v>0</v>
      </c>
      <c r="N41" s="47">
        <f>IF(ISBLANK(B41),"",COUNTIF(Ubuntu1804CIS!$J$7:$J$291,"*;"&amp;B41&amp;";*"))</f>
        <v>0</v>
      </c>
      <c r="O41" s="52" t="str">
        <f t="shared" si="0"/>
        <v>N/A</v>
      </c>
    </row>
    <row r="42" spans="1:15" ht="45" x14ac:dyDescent="0.25">
      <c r="A42" s="49">
        <v>4</v>
      </c>
      <c r="B42" s="49" t="s">
        <v>706</v>
      </c>
      <c r="C42" s="49" t="s">
        <v>671</v>
      </c>
      <c r="D42" s="49" t="s">
        <v>664</v>
      </c>
      <c r="E42" s="50" t="s">
        <v>707</v>
      </c>
      <c r="F42" s="50" t="s">
        <v>708</v>
      </c>
      <c r="G42" s="49"/>
      <c r="H42" s="45" t="str">
        <f t="shared" si="1"/>
        <v/>
      </c>
      <c r="I42" s="49" t="s">
        <v>6</v>
      </c>
      <c r="J42" s="45">
        <f t="shared" si="1"/>
        <v>1</v>
      </c>
      <c r="K42" s="49" t="s">
        <v>6</v>
      </c>
      <c r="L42" s="45">
        <f t="shared" si="1"/>
        <v>1</v>
      </c>
      <c r="M42" s="51">
        <f>IF(ISBLANK(B42),"",COUNTIF(Ubuntu1804CIS!Q$7:$Q$291,"O,*;"&amp;B42&amp;";*"))</f>
        <v>2</v>
      </c>
      <c r="N42" s="47">
        <f>IF(ISBLANK(B42),"",COUNTIF(Ubuntu1804CIS!$J$7:$J$291,"*;"&amp;B42&amp;";*"))</f>
        <v>2</v>
      </c>
      <c r="O42" s="52">
        <f t="shared" si="0"/>
        <v>1</v>
      </c>
    </row>
    <row r="43" spans="1:15" ht="30.75" thickBot="1" x14ac:dyDescent="0.3">
      <c r="A43" s="53">
        <v>4</v>
      </c>
      <c r="B43" s="53" t="s">
        <v>709</v>
      </c>
      <c r="C43" s="53" t="s">
        <v>671</v>
      </c>
      <c r="D43" s="53" t="s">
        <v>664</v>
      </c>
      <c r="E43" s="54" t="s">
        <v>710</v>
      </c>
      <c r="F43" s="54" t="s">
        <v>711</v>
      </c>
      <c r="G43" s="53"/>
      <c r="H43" s="55" t="str">
        <f t="shared" si="1"/>
        <v/>
      </c>
      <c r="I43" s="53" t="s">
        <v>6</v>
      </c>
      <c r="J43" s="55">
        <f t="shared" si="1"/>
        <v>1</v>
      </c>
      <c r="K43" s="53" t="s">
        <v>6</v>
      </c>
      <c r="L43" s="55">
        <f t="shared" si="1"/>
        <v>1</v>
      </c>
      <c r="M43" s="56">
        <f>IF(ISBLANK(B43),"",COUNTIF(Ubuntu1804CIS!Q$7:$Q$291,"O,*;"&amp;B43&amp;";*"))</f>
        <v>3</v>
      </c>
      <c r="N43" s="57">
        <f>IF(ISBLANK(B43),"",COUNTIF(Ubuntu1804CIS!$J$7:$J$291,"*;"&amp;B43&amp;";*"))</f>
        <v>3</v>
      </c>
      <c r="O43" s="58">
        <f t="shared" si="0"/>
        <v>1</v>
      </c>
    </row>
    <row r="44" spans="1:15" ht="47.25" customHeight="1" x14ac:dyDescent="0.25">
      <c r="A44" s="118">
        <v>5</v>
      </c>
      <c r="B44" s="37"/>
      <c r="C44" s="37"/>
      <c r="D44" s="37"/>
      <c r="E44" s="121" t="s">
        <v>712</v>
      </c>
      <c r="F44" s="121"/>
      <c r="G44" s="37"/>
      <c r="H44" s="37" t="str">
        <f t="shared" si="1"/>
        <v/>
      </c>
      <c r="I44" s="37"/>
      <c r="J44" s="37" t="str">
        <f t="shared" si="1"/>
        <v/>
      </c>
      <c r="K44" s="37"/>
      <c r="L44" s="37" t="str">
        <f t="shared" si="1"/>
        <v/>
      </c>
      <c r="M44" s="40" t="str">
        <f>IF(ISBLANK(B44),"",COUNTIF(Ubuntu1804CIS!Q$7:$Q$291,"O,*;"&amp;B44&amp;";*"))</f>
        <v/>
      </c>
      <c r="N44" s="40" t="str">
        <f>IF(ISBLANK(B44),"",COUNTIF(Ubuntu1804CIS!$J$7:$J$291,"*;"&amp;B44&amp;";*"))</f>
        <v/>
      </c>
      <c r="O44" s="41" t="str">
        <f t="shared" si="0"/>
        <v/>
      </c>
    </row>
    <row r="45" spans="1:15" ht="60.75" customHeight="1" thickBot="1" x14ac:dyDescent="0.3">
      <c r="A45" s="119"/>
      <c r="B45" s="42"/>
      <c r="C45" s="42"/>
      <c r="D45" s="42"/>
      <c r="E45" s="120" t="s">
        <v>713</v>
      </c>
      <c r="F45" s="120"/>
      <c r="G45" s="42"/>
      <c r="H45" s="42" t="str">
        <f t="shared" si="1"/>
        <v/>
      </c>
      <c r="I45" s="42"/>
      <c r="J45" s="42" t="str">
        <f t="shared" si="1"/>
        <v/>
      </c>
      <c r="K45" s="42"/>
      <c r="L45" s="42" t="str">
        <f t="shared" si="1"/>
        <v/>
      </c>
      <c r="M45" s="43" t="str">
        <f>IF(ISBLANK(B45),"",COUNTIF(Ubuntu1804CIS!Q$7:$Q$291,"O,*;"&amp;B45&amp;";*"))</f>
        <v/>
      </c>
      <c r="N45" s="43" t="str">
        <f>IF(ISBLANK(B45),"",COUNTIF(Ubuntu1804CIS!$J$7:$J$291,"*;"&amp;B45&amp;";*"))</f>
        <v/>
      </c>
      <c r="O45" s="44" t="str">
        <f t="shared" si="0"/>
        <v/>
      </c>
    </row>
    <row r="46" spans="1:15" ht="30" x14ac:dyDescent="0.25">
      <c r="A46" s="45">
        <v>5</v>
      </c>
      <c r="B46" s="45" t="s">
        <v>714</v>
      </c>
      <c r="C46" s="45" t="s">
        <v>631</v>
      </c>
      <c r="D46" s="45" t="s">
        <v>622</v>
      </c>
      <c r="E46" s="46" t="s">
        <v>715</v>
      </c>
      <c r="F46" s="46" t="s">
        <v>716</v>
      </c>
      <c r="G46" s="45" t="s">
        <v>6</v>
      </c>
      <c r="H46" s="45">
        <f t="shared" si="1"/>
        <v>1</v>
      </c>
      <c r="I46" s="45" t="s">
        <v>6</v>
      </c>
      <c r="J46" s="45">
        <f t="shared" si="1"/>
        <v>1</v>
      </c>
      <c r="K46" s="45" t="s">
        <v>6</v>
      </c>
      <c r="L46" s="45">
        <f t="shared" si="1"/>
        <v>1</v>
      </c>
      <c r="M46" s="47">
        <f>IF(ISBLANK(B46),"",COUNTIF(Ubuntu1804CIS!Q$7:$Q$291,"O,*;"&amp;B46&amp;";*"))</f>
        <v>61</v>
      </c>
      <c r="N46" s="47">
        <f>IF(ISBLANK(B46),"",COUNTIF(Ubuntu1804CIS!$J$7:$J$291,"*;"&amp;B46&amp;";*"))</f>
        <v>61</v>
      </c>
      <c r="O46" s="48">
        <f t="shared" si="0"/>
        <v>1</v>
      </c>
    </row>
    <row r="47" spans="1:15" ht="75" hidden="1" x14ac:dyDescent="0.25">
      <c r="A47" s="49">
        <v>5</v>
      </c>
      <c r="B47" s="49" t="s">
        <v>717</v>
      </c>
      <c r="C47" s="49" t="s">
        <v>631</v>
      </c>
      <c r="D47" s="49" t="s">
        <v>622</v>
      </c>
      <c r="E47" s="50" t="s">
        <v>718</v>
      </c>
      <c r="F47" s="50" t="s">
        <v>719</v>
      </c>
      <c r="G47" s="49"/>
      <c r="H47" s="45" t="str">
        <f t="shared" si="1"/>
        <v/>
      </c>
      <c r="I47" s="49" t="s">
        <v>6</v>
      </c>
      <c r="J47" s="45">
        <f t="shared" si="1"/>
        <v>1</v>
      </c>
      <c r="K47" s="49" t="s">
        <v>6</v>
      </c>
      <c r="L47" s="45">
        <f t="shared" si="1"/>
        <v>1</v>
      </c>
      <c r="M47" s="51">
        <f>IF(ISBLANK(B47),"",COUNTIF(Ubuntu1804CIS!Q$7:$Q$291,"O,*;"&amp;B47&amp;";*"))</f>
        <v>0</v>
      </c>
      <c r="N47" s="47">
        <f>IF(ISBLANK(B47),"",COUNTIF(Ubuntu1804CIS!$J$7:$J$291,"*;"&amp;B47&amp;";*"))</f>
        <v>0</v>
      </c>
      <c r="O47" s="52" t="str">
        <f t="shared" si="0"/>
        <v>N/A</v>
      </c>
    </row>
    <row r="48" spans="1:15" ht="45" hidden="1" x14ac:dyDescent="0.25">
      <c r="A48" s="49">
        <v>5</v>
      </c>
      <c r="B48" s="49" t="s">
        <v>720</v>
      </c>
      <c r="C48" s="49" t="s">
        <v>631</v>
      </c>
      <c r="D48" s="49" t="s">
        <v>622</v>
      </c>
      <c r="E48" s="50" t="s">
        <v>721</v>
      </c>
      <c r="F48" s="50" t="s">
        <v>722</v>
      </c>
      <c r="G48" s="49"/>
      <c r="H48" s="45" t="str">
        <f t="shared" si="1"/>
        <v/>
      </c>
      <c r="I48" s="49" t="s">
        <v>6</v>
      </c>
      <c r="J48" s="45">
        <f t="shared" si="1"/>
        <v>1</v>
      </c>
      <c r="K48" s="49" t="s">
        <v>6</v>
      </c>
      <c r="L48" s="45">
        <f t="shared" si="1"/>
        <v>1</v>
      </c>
      <c r="M48" s="51">
        <f>IF(ISBLANK(B48),"",COUNTIF(Ubuntu1804CIS!Q$7:$Q$291,"O,*;"&amp;B48&amp;";*"))</f>
        <v>0</v>
      </c>
      <c r="N48" s="47">
        <f>IF(ISBLANK(B48),"",COUNTIF(Ubuntu1804CIS!$J$7:$J$291,"*;"&amp;B48&amp;";*"))</f>
        <v>0</v>
      </c>
      <c r="O48" s="52" t="str">
        <f t="shared" si="0"/>
        <v>N/A</v>
      </c>
    </row>
    <row r="49" spans="1:15" ht="45" hidden="1" x14ac:dyDescent="0.25">
      <c r="A49" s="49">
        <v>5</v>
      </c>
      <c r="B49" s="49" t="s">
        <v>723</v>
      </c>
      <c r="C49" s="49" t="s">
        <v>631</v>
      </c>
      <c r="D49" s="49" t="s">
        <v>622</v>
      </c>
      <c r="E49" s="50" t="s">
        <v>724</v>
      </c>
      <c r="F49" s="50" t="s">
        <v>725</v>
      </c>
      <c r="G49" s="49"/>
      <c r="H49" s="45" t="str">
        <f t="shared" si="1"/>
        <v/>
      </c>
      <c r="I49" s="49" t="s">
        <v>6</v>
      </c>
      <c r="J49" s="45">
        <f t="shared" si="1"/>
        <v>1</v>
      </c>
      <c r="K49" s="49" t="s">
        <v>6</v>
      </c>
      <c r="L49" s="45">
        <f t="shared" si="1"/>
        <v>1</v>
      </c>
      <c r="M49" s="51">
        <f>IF(ISBLANK(B49),"",COUNTIF(Ubuntu1804CIS!Q$7:$Q$291,"O,*;"&amp;B49&amp;";*"))</f>
        <v>0</v>
      </c>
      <c r="N49" s="47">
        <f>IF(ISBLANK(B49),"",COUNTIF(Ubuntu1804CIS!$J$7:$J$291,"*;"&amp;B49&amp;";*"))</f>
        <v>0</v>
      </c>
      <c r="O49" s="52" t="str">
        <f t="shared" si="0"/>
        <v>N/A</v>
      </c>
    </row>
    <row r="50" spans="1:15" ht="60.75" thickBot="1" x14ac:dyDescent="0.3">
      <c r="A50" s="53">
        <v>5</v>
      </c>
      <c r="B50" s="53" t="s">
        <v>4</v>
      </c>
      <c r="C50" s="53" t="s">
        <v>631</v>
      </c>
      <c r="D50" s="53" t="s">
        <v>664</v>
      </c>
      <c r="E50" s="54" t="s">
        <v>726</v>
      </c>
      <c r="F50" s="54" t="s">
        <v>727</v>
      </c>
      <c r="G50" s="53"/>
      <c r="H50" s="55" t="str">
        <f t="shared" si="1"/>
        <v/>
      </c>
      <c r="I50" s="53" t="s">
        <v>6</v>
      </c>
      <c r="J50" s="55">
        <f t="shared" si="1"/>
        <v>1</v>
      </c>
      <c r="K50" s="53" t="s">
        <v>6</v>
      </c>
      <c r="L50" s="55">
        <f t="shared" si="1"/>
        <v>1</v>
      </c>
      <c r="M50" s="56">
        <f>IF(ISBLANK(B50),"",COUNTIF(Ubuntu1804CIS!Q$7:$Q$291,"O,*;"&amp;B50&amp;";*"))</f>
        <v>4</v>
      </c>
      <c r="N50" s="57">
        <f>IF(ISBLANK(B50),"",COUNTIF(Ubuntu1804CIS!$J$7:$J$291,"*;"&amp;B50&amp;";*"))</f>
        <v>4</v>
      </c>
      <c r="O50" s="58">
        <f t="shared" si="0"/>
        <v>1</v>
      </c>
    </row>
    <row r="51" spans="1:15" ht="30" customHeight="1" x14ac:dyDescent="0.25">
      <c r="A51" s="118">
        <v>6</v>
      </c>
      <c r="B51" s="37"/>
      <c r="C51" s="37"/>
      <c r="D51" s="37"/>
      <c r="E51" s="121" t="s">
        <v>728</v>
      </c>
      <c r="F51" s="121"/>
      <c r="G51" s="37"/>
      <c r="H51" s="37" t="str">
        <f t="shared" si="1"/>
        <v/>
      </c>
      <c r="I51" s="37"/>
      <c r="J51" s="37" t="str">
        <f t="shared" si="1"/>
        <v/>
      </c>
      <c r="K51" s="37"/>
      <c r="L51" s="37" t="str">
        <f t="shared" si="1"/>
        <v/>
      </c>
      <c r="M51" s="40" t="str">
        <f>IF(ISBLANK(B51),"",COUNTIF(Ubuntu1804CIS!Q$7:$Q$291,"O,*;"&amp;B51&amp;";*"))</f>
        <v/>
      </c>
      <c r="N51" s="40" t="str">
        <f>IF(ISBLANK(B51),"",COUNTIF(Ubuntu1804CIS!$J$7:$J$291,"*;"&amp;B51&amp;";*"))</f>
        <v/>
      </c>
      <c r="O51" s="41" t="str">
        <f t="shared" si="0"/>
        <v/>
      </c>
    </row>
    <row r="52" spans="1:15" ht="26.25" customHeight="1" thickBot="1" x14ac:dyDescent="0.3">
      <c r="A52" s="119"/>
      <c r="B52" s="42">
        <v>6</v>
      </c>
      <c r="C52" s="42"/>
      <c r="D52" s="42"/>
      <c r="E52" s="120" t="s">
        <v>729</v>
      </c>
      <c r="F52" s="120"/>
      <c r="G52" s="42"/>
      <c r="H52" s="42" t="str">
        <f t="shared" si="1"/>
        <v/>
      </c>
      <c r="I52" s="42"/>
      <c r="J52" s="42" t="str">
        <f t="shared" si="1"/>
        <v/>
      </c>
      <c r="K52" s="42"/>
      <c r="L52" s="42" t="str">
        <f t="shared" si="1"/>
        <v/>
      </c>
      <c r="M52" s="43">
        <f>IF(ISBLANK(B52),"",COUNTIF(Ubuntu1804CIS!Q$7:$Q$291,"O,*;"&amp;B52&amp;";*"))</f>
        <v>1</v>
      </c>
      <c r="N52" s="43">
        <f>IF(ISBLANK(B52),"",COUNTIF(Ubuntu1804CIS!$J$7:$J$291,"*;"&amp;B52&amp;";*"))</f>
        <v>1</v>
      </c>
      <c r="O52" s="44">
        <f t="shared" si="0"/>
        <v>1</v>
      </c>
    </row>
    <row r="53" spans="1:15" ht="45" x14ac:dyDescent="0.25">
      <c r="A53" s="45">
        <v>6</v>
      </c>
      <c r="B53" s="45" t="s">
        <v>730</v>
      </c>
      <c r="C53" s="45" t="s">
        <v>731</v>
      </c>
      <c r="D53" s="45" t="s">
        <v>664</v>
      </c>
      <c r="E53" s="46" t="s">
        <v>732</v>
      </c>
      <c r="F53" s="46" t="s">
        <v>733</v>
      </c>
      <c r="G53" s="45"/>
      <c r="H53" s="45" t="str">
        <f t="shared" si="1"/>
        <v/>
      </c>
      <c r="I53" s="45" t="s">
        <v>6</v>
      </c>
      <c r="J53" s="45">
        <f t="shared" si="1"/>
        <v>1</v>
      </c>
      <c r="K53" s="45" t="s">
        <v>6</v>
      </c>
      <c r="L53" s="45">
        <f t="shared" si="1"/>
        <v>1</v>
      </c>
      <c r="M53" s="47">
        <f>IF(ISBLANK(B53),"",COUNTIF(Ubuntu1804CIS!Q$7:$Q$291,"O,*;"&amp;B53&amp;";*"))</f>
        <v>4</v>
      </c>
      <c r="N53" s="47">
        <f>IF(ISBLANK(B53),"",COUNTIF(Ubuntu1804CIS!$J$7:$J$291,"*;"&amp;B53&amp;";*"))</f>
        <v>4</v>
      </c>
      <c r="O53" s="48">
        <f t="shared" si="0"/>
        <v>1</v>
      </c>
    </row>
    <row r="54" spans="1:15" ht="30" x14ac:dyDescent="0.25">
      <c r="A54" s="49">
        <v>6</v>
      </c>
      <c r="B54" s="49" t="s">
        <v>734</v>
      </c>
      <c r="C54" s="49" t="s">
        <v>731</v>
      </c>
      <c r="D54" s="49" t="s">
        <v>664</v>
      </c>
      <c r="E54" s="50" t="s">
        <v>735</v>
      </c>
      <c r="F54" s="50" t="s">
        <v>736</v>
      </c>
      <c r="G54" s="49" t="s">
        <v>6</v>
      </c>
      <c r="H54" s="45">
        <f t="shared" si="1"/>
        <v>1</v>
      </c>
      <c r="I54" s="49" t="s">
        <v>6</v>
      </c>
      <c r="J54" s="45">
        <f t="shared" si="1"/>
        <v>1</v>
      </c>
      <c r="K54" s="49" t="s">
        <v>6</v>
      </c>
      <c r="L54" s="45">
        <f t="shared" si="1"/>
        <v>1</v>
      </c>
      <c r="M54" s="51">
        <f>IF(ISBLANK(B54),"",COUNTIF(Ubuntu1804CIS!Q$7:$Q$291,"O,*;"&amp;B54&amp;";*"))</f>
        <v>11</v>
      </c>
      <c r="N54" s="47">
        <f>IF(ISBLANK(B54),"",COUNTIF(Ubuntu1804CIS!$J$7:$J$291,"*;"&amp;B54&amp;";*"))</f>
        <v>11</v>
      </c>
      <c r="O54" s="52">
        <f t="shared" si="0"/>
        <v>1</v>
      </c>
    </row>
    <row r="55" spans="1:15" ht="45" x14ac:dyDescent="0.25">
      <c r="A55" s="49">
        <v>6</v>
      </c>
      <c r="B55" s="49" t="s">
        <v>737</v>
      </c>
      <c r="C55" s="49" t="s">
        <v>731</v>
      </c>
      <c r="D55" s="49" t="s">
        <v>664</v>
      </c>
      <c r="E55" s="50" t="s">
        <v>738</v>
      </c>
      <c r="F55" s="50" t="s">
        <v>739</v>
      </c>
      <c r="G55" s="49"/>
      <c r="H55" s="45" t="str">
        <f t="shared" si="1"/>
        <v/>
      </c>
      <c r="I55" s="49" t="s">
        <v>6</v>
      </c>
      <c r="J55" s="45">
        <f t="shared" si="1"/>
        <v>1</v>
      </c>
      <c r="K55" s="49" t="s">
        <v>6</v>
      </c>
      <c r="L55" s="45">
        <f t="shared" si="1"/>
        <v>1</v>
      </c>
      <c r="M55" s="51">
        <f>IF(ISBLANK(B55),"",COUNTIF(Ubuntu1804CIS!Q$7:$Q$291,"O,*;"&amp;B55&amp;";*"))</f>
        <v>12</v>
      </c>
      <c r="N55" s="47">
        <f>IF(ISBLANK(B55),"",COUNTIF(Ubuntu1804CIS!$J$7:$J$291,"*;"&amp;B55&amp;";*"))</f>
        <v>12</v>
      </c>
      <c r="O55" s="52">
        <f t="shared" si="0"/>
        <v>1</v>
      </c>
    </row>
    <row r="56" spans="1:15" ht="30" x14ac:dyDescent="0.25">
      <c r="A56" s="49">
        <v>6</v>
      </c>
      <c r="B56" s="49" t="s">
        <v>740</v>
      </c>
      <c r="C56" s="49" t="s">
        <v>731</v>
      </c>
      <c r="D56" s="49" t="s">
        <v>664</v>
      </c>
      <c r="E56" s="50" t="s">
        <v>741</v>
      </c>
      <c r="F56" s="50" t="s">
        <v>742</v>
      </c>
      <c r="G56" s="49"/>
      <c r="H56" s="45" t="str">
        <f t="shared" si="1"/>
        <v/>
      </c>
      <c r="I56" s="49" t="s">
        <v>6</v>
      </c>
      <c r="J56" s="45">
        <f t="shared" si="1"/>
        <v>1</v>
      </c>
      <c r="K56" s="49" t="s">
        <v>6</v>
      </c>
      <c r="L56" s="45">
        <f t="shared" si="1"/>
        <v>1</v>
      </c>
      <c r="M56" s="51">
        <f>IF(ISBLANK(B56),"",COUNTIF(Ubuntu1804CIS!Q$7:$Q$291,"O,*;"&amp;B56&amp;";*"))</f>
        <v>7</v>
      </c>
      <c r="N56" s="47">
        <f>IF(ISBLANK(B56),"",COUNTIF(Ubuntu1804CIS!$J$7:$J$291,"*;"&amp;B56&amp;";*"))</f>
        <v>7</v>
      </c>
      <c r="O56" s="52">
        <f t="shared" si="0"/>
        <v>1</v>
      </c>
    </row>
    <row r="57" spans="1:15" ht="30" x14ac:dyDescent="0.25">
      <c r="A57" s="49">
        <v>6</v>
      </c>
      <c r="B57" s="49" t="s">
        <v>743</v>
      </c>
      <c r="C57" s="49" t="s">
        <v>731</v>
      </c>
      <c r="D57" s="49" t="s">
        <v>664</v>
      </c>
      <c r="E57" s="50" t="s">
        <v>744</v>
      </c>
      <c r="F57" s="50" t="s">
        <v>745</v>
      </c>
      <c r="G57" s="49"/>
      <c r="H57" s="45" t="str">
        <f t="shared" si="1"/>
        <v/>
      </c>
      <c r="I57" s="49" t="s">
        <v>6</v>
      </c>
      <c r="J57" s="45">
        <f t="shared" si="1"/>
        <v>1</v>
      </c>
      <c r="K57" s="49" t="s">
        <v>6</v>
      </c>
      <c r="L57" s="45">
        <f t="shared" si="1"/>
        <v>1</v>
      </c>
      <c r="M57" s="51">
        <f>IF(ISBLANK(B57),"",COUNTIF(Ubuntu1804CIS!Q$7:$Q$291,"O,*;"&amp;B57&amp;";*"))</f>
        <v>1</v>
      </c>
      <c r="N57" s="47">
        <f>IF(ISBLANK(B57),"",COUNTIF(Ubuntu1804CIS!$J$7:$J$291,"*;"&amp;B57&amp;";*"))</f>
        <v>1</v>
      </c>
      <c r="O57" s="52">
        <f t="shared" si="0"/>
        <v>1</v>
      </c>
    </row>
    <row r="58" spans="1:15" ht="30" x14ac:dyDescent="0.25">
      <c r="A58" s="49">
        <v>6</v>
      </c>
      <c r="B58" s="49" t="s">
        <v>746</v>
      </c>
      <c r="C58" s="49" t="s">
        <v>731</v>
      </c>
      <c r="D58" s="49" t="s">
        <v>664</v>
      </c>
      <c r="E58" s="50" t="s">
        <v>747</v>
      </c>
      <c r="F58" s="50" t="s">
        <v>748</v>
      </c>
      <c r="G58" s="49"/>
      <c r="H58" s="45" t="str">
        <f t="shared" si="1"/>
        <v/>
      </c>
      <c r="I58" s="49" t="s">
        <v>6</v>
      </c>
      <c r="J58" s="45">
        <f t="shared" si="1"/>
        <v>1</v>
      </c>
      <c r="K58" s="49" t="s">
        <v>6</v>
      </c>
      <c r="L58" s="45">
        <f t="shared" si="1"/>
        <v>1</v>
      </c>
      <c r="M58" s="51">
        <f>IF(ISBLANK(B58),"",COUNTIF(Ubuntu1804CIS!Q$7:$Q$291,"O,*;"&amp;B58&amp;";*"))</f>
        <v>1</v>
      </c>
      <c r="N58" s="47">
        <f>IF(ISBLANK(B58),"",COUNTIF(Ubuntu1804CIS!$J$7:$J$291,"*;"&amp;B58&amp;";*"))</f>
        <v>1</v>
      </c>
      <c r="O58" s="52">
        <f t="shared" si="0"/>
        <v>1</v>
      </c>
    </row>
    <row r="59" spans="1:15" ht="30" hidden="1" x14ac:dyDescent="0.25">
      <c r="A59" s="49">
        <v>6</v>
      </c>
      <c r="B59" s="49" t="s">
        <v>749</v>
      </c>
      <c r="C59" s="49" t="s">
        <v>731</v>
      </c>
      <c r="D59" s="49" t="s">
        <v>664</v>
      </c>
      <c r="E59" s="50" t="s">
        <v>750</v>
      </c>
      <c r="F59" s="50" t="s">
        <v>751</v>
      </c>
      <c r="G59" s="49"/>
      <c r="H59" s="45" t="str">
        <f t="shared" si="1"/>
        <v/>
      </c>
      <c r="I59" s="49" t="s">
        <v>6</v>
      </c>
      <c r="J59" s="45">
        <f t="shared" si="1"/>
        <v>1</v>
      </c>
      <c r="K59" s="49" t="s">
        <v>6</v>
      </c>
      <c r="L59" s="45">
        <f t="shared" si="1"/>
        <v>1</v>
      </c>
      <c r="M59" s="51">
        <f>IF(ISBLANK(B59),"",COUNTIF(Ubuntu1804CIS!Q$7:$Q$291,"O,*;"&amp;B59&amp;";*"))</f>
        <v>0</v>
      </c>
      <c r="N59" s="47">
        <f>IF(ISBLANK(B59),"",COUNTIF(Ubuntu1804CIS!$J$7:$J$291,"*;"&amp;B59&amp;";*"))</f>
        <v>0</v>
      </c>
      <c r="O59" s="52" t="str">
        <f t="shared" si="0"/>
        <v>N/A</v>
      </c>
    </row>
    <row r="60" spans="1:15" ht="30.75" thickBot="1" x14ac:dyDescent="0.3">
      <c r="A60" s="53">
        <v>6</v>
      </c>
      <c r="B60" s="53" t="s">
        <v>752</v>
      </c>
      <c r="C60" s="53" t="s">
        <v>731</v>
      </c>
      <c r="D60" s="53" t="s">
        <v>664</v>
      </c>
      <c r="E60" s="54" t="s">
        <v>753</v>
      </c>
      <c r="F60" s="54" t="s">
        <v>754</v>
      </c>
      <c r="G60" s="53"/>
      <c r="H60" s="55" t="str">
        <f t="shared" si="1"/>
        <v/>
      </c>
      <c r="I60" s="53"/>
      <c r="J60" s="55" t="str">
        <f t="shared" si="1"/>
        <v/>
      </c>
      <c r="K60" s="53" t="s">
        <v>6</v>
      </c>
      <c r="L60" s="55">
        <f t="shared" si="1"/>
        <v>1</v>
      </c>
      <c r="M60" s="56">
        <f>IF(ISBLANK(B60),"",COUNTIF(Ubuntu1804CIS!Q$7:$Q$291,"O,*;"&amp;B60&amp;";*"))</f>
        <v>1</v>
      </c>
      <c r="N60" s="57">
        <f>IF(ISBLANK(B60),"",COUNTIF(Ubuntu1804CIS!$J$7:$J$291,"*;"&amp;B60&amp;";*"))</f>
        <v>1</v>
      </c>
      <c r="O60" s="58">
        <f t="shared" si="0"/>
        <v>1</v>
      </c>
    </row>
    <row r="61" spans="1:15" ht="15.75" x14ac:dyDescent="0.25">
      <c r="A61" s="118">
        <v>7</v>
      </c>
      <c r="B61" s="37"/>
      <c r="C61" s="37"/>
      <c r="D61" s="37"/>
      <c r="E61" s="38" t="s">
        <v>755</v>
      </c>
      <c r="F61" s="59"/>
      <c r="G61" s="37"/>
      <c r="H61" s="37" t="str">
        <f t="shared" si="1"/>
        <v/>
      </c>
      <c r="I61" s="37"/>
      <c r="J61" s="37" t="str">
        <f t="shared" si="1"/>
        <v/>
      </c>
      <c r="K61" s="37"/>
      <c r="L61" s="37" t="str">
        <f t="shared" si="1"/>
        <v/>
      </c>
      <c r="M61" s="40" t="str">
        <f>IF(ISBLANK(B61),"",COUNTIF(Ubuntu1804CIS!Q$7:$Q$291,"O,*;"&amp;B61&amp;";*"))</f>
        <v/>
      </c>
      <c r="N61" s="40" t="str">
        <f>IF(ISBLANK(B61),"",COUNTIF(Ubuntu1804CIS!$J$7:$J$291,"*;"&amp;B61&amp;";*"))</f>
        <v/>
      </c>
      <c r="O61" s="41" t="str">
        <f t="shared" si="0"/>
        <v/>
      </c>
    </row>
    <row r="62" spans="1:15" ht="60.75" customHeight="1" thickBot="1" x14ac:dyDescent="0.3">
      <c r="A62" s="119"/>
      <c r="B62" s="42"/>
      <c r="C62" s="42"/>
      <c r="D62" s="42"/>
      <c r="E62" s="120" t="s">
        <v>756</v>
      </c>
      <c r="F62" s="120"/>
      <c r="G62" s="42"/>
      <c r="H62" s="42" t="str">
        <f t="shared" si="1"/>
        <v/>
      </c>
      <c r="I62" s="42"/>
      <c r="J62" s="42" t="str">
        <f t="shared" si="1"/>
        <v/>
      </c>
      <c r="K62" s="42"/>
      <c r="L62" s="42" t="str">
        <f t="shared" si="1"/>
        <v/>
      </c>
      <c r="M62" s="43" t="str">
        <f>IF(ISBLANK(B62),"",COUNTIF(Ubuntu1804CIS!Q$7:$Q$291,"O,*;"&amp;B62&amp;";*"))</f>
        <v/>
      </c>
      <c r="N62" s="43" t="str">
        <f>IF(ISBLANK(B62),"",COUNTIF(Ubuntu1804CIS!$J$7:$J$291,"*;"&amp;B62&amp;";*"))</f>
        <v/>
      </c>
      <c r="O62" s="44" t="str">
        <f t="shared" si="0"/>
        <v/>
      </c>
    </row>
    <row r="63" spans="1:15" ht="60.75" hidden="1" thickBot="1" x14ac:dyDescent="0.3">
      <c r="A63" s="45">
        <v>7</v>
      </c>
      <c r="B63" s="45" t="s">
        <v>757</v>
      </c>
      <c r="C63" s="45" t="s">
        <v>631</v>
      </c>
      <c r="D63" s="45" t="s">
        <v>622</v>
      </c>
      <c r="E63" s="46" t="s">
        <v>758</v>
      </c>
      <c r="F63" s="46" t="s">
        <v>759</v>
      </c>
      <c r="G63" s="45" t="s">
        <v>6</v>
      </c>
      <c r="H63" s="45">
        <f t="shared" si="1"/>
        <v>1</v>
      </c>
      <c r="I63" s="45" t="s">
        <v>6</v>
      </c>
      <c r="J63" s="45">
        <f t="shared" si="1"/>
        <v>1</v>
      </c>
      <c r="K63" s="45" t="s">
        <v>6</v>
      </c>
      <c r="L63" s="45">
        <f t="shared" si="1"/>
        <v>1</v>
      </c>
      <c r="M63" s="47">
        <f>IF(ISBLANK(B63),"",COUNTIF(Ubuntu1804CIS!Q$7:$Q$291,"O,*;"&amp;B63&amp;";*"))</f>
        <v>0</v>
      </c>
      <c r="N63" s="47">
        <f>IF(ISBLANK(B63),"",COUNTIF(Ubuntu1804CIS!$J$7:$J$291,"*;"&amp;B63&amp;";*"))</f>
        <v>0</v>
      </c>
      <c r="O63" s="48" t="str">
        <f t="shared" si="0"/>
        <v>N/A</v>
      </c>
    </row>
    <row r="64" spans="1:15" ht="30.75" hidden="1" thickBot="1" x14ac:dyDescent="0.3">
      <c r="A64" s="49">
        <v>7</v>
      </c>
      <c r="B64" s="49" t="s">
        <v>760</v>
      </c>
      <c r="C64" s="49" t="s">
        <v>631</v>
      </c>
      <c r="D64" s="49" t="s">
        <v>622</v>
      </c>
      <c r="E64" s="50" t="s">
        <v>761</v>
      </c>
      <c r="F64" s="50" t="s">
        <v>762</v>
      </c>
      <c r="G64" s="49"/>
      <c r="H64" s="45" t="str">
        <f t="shared" si="1"/>
        <v/>
      </c>
      <c r="I64" s="49" t="s">
        <v>6</v>
      </c>
      <c r="J64" s="45">
        <f t="shared" si="1"/>
        <v>1</v>
      </c>
      <c r="K64" s="49" t="s">
        <v>6</v>
      </c>
      <c r="L64" s="45">
        <f t="shared" si="1"/>
        <v>1</v>
      </c>
      <c r="M64" s="51">
        <f>IF(ISBLANK(B64),"",COUNTIF(Ubuntu1804CIS!Q$7:$Q$291,"O,*;"&amp;B64&amp;";*"))</f>
        <v>0</v>
      </c>
      <c r="N64" s="47">
        <f>IF(ISBLANK(B64),"",COUNTIF(Ubuntu1804CIS!$J$7:$J$291,"*;"&amp;B64&amp;";*"))</f>
        <v>0</v>
      </c>
      <c r="O64" s="52" t="str">
        <f t="shared" si="0"/>
        <v>N/A</v>
      </c>
    </row>
    <row r="65" spans="1:15" ht="30.75" hidden="1" thickBot="1" x14ac:dyDescent="0.3">
      <c r="A65" s="49">
        <v>7</v>
      </c>
      <c r="B65" s="49" t="s">
        <v>763</v>
      </c>
      <c r="C65" s="49" t="s">
        <v>631</v>
      </c>
      <c r="D65" s="49" t="s">
        <v>622</v>
      </c>
      <c r="E65" s="50" t="s">
        <v>764</v>
      </c>
      <c r="F65" s="50" t="s">
        <v>765</v>
      </c>
      <c r="G65" s="49"/>
      <c r="H65" s="45" t="str">
        <f t="shared" si="1"/>
        <v/>
      </c>
      <c r="I65" s="49" t="s">
        <v>6</v>
      </c>
      <c r="J65" s="45">
        <f t="shared" si="1"/>
        <v>1</v>
      </c>
      <c r="K65" s="49" t="s">
        <v>6</v>
      </c>
      <c r="L65" s="45">
        <f t="shared" si="1"/>
        <v>1</v>
      </c>
      <c r="M65" s="51">
        <f>IF(ISBLANK(B65),"",COUNTIF(Ubuntu1804CIS!Q$7:$Q$291,"O,*;"&amp;B65&amp;";*"))</f>
        <v>0</v>
      </c>
      <c r="N65" s="47">
        <f>IF(ISBLANK(B65),"",COUNTIF(Ubuntu1804CIS!$J$7:$J$291,"*;"&amp;B65&amp;";*"))</f>
        <v>0</v>
      </c>
      <c r="O65" s="52" t="str">
        <f t="shared" si="0"/>
        <v>N/A</v>
      </c>
    </row>
    <row r="66" spans="1:15" ht="75.75" hidden="1" thickBot="1" x14ac:dyDescent="0.3">
      <c r="A66" s="49">
        <v>7</v>
      </c>
      <c r="B66" s="49" t="s">
        <v>766</v>
      </c>
      <c r="C66" s="49" t="s">
        <v>731</v>
      </c>
      <c r="D66" s="49" t="s">
        <v>622</v>
      </c>
      <c r="E66" s="50" t="s">
        <v>767</v>
      </c>
      <c r="F66" s="50" t="s">
        <v>768</v>
      </c>
      <c r="G66" s="49"/>
      <c r="H66" s="45" t="str">
        <f t="shared" si="1"/>
        <v/>
      </c>
      <c r="I66" s="49" t="s">
        <v>6</v>
      </c>
      <c r="J66" s="45">
        <f t="shared" si="1"/>
        <v>1</v>
      </c>
      <c r="K66" s="49" t="s">
        <v>6</v>
      </c>
      <c r="L66" s="45">
        <f t="shared" si="1"/>
        <v>1</v>
      </c>
      <c r="M66" s="51">
        <f>IF(ISBLANK(B66),"",COUNTIF(Ubuntu1804CIS!Q$7:$Q$291,"O,*;"&amp;B66&amp;";*"))</f>
        <v>0</v>
      </c>
      <c r="N66" s="47">
        <f>IF(ISBLANK(B66),"",COUNTIF(Ubuntu1804CIS!$J$7:$J$291,"*;"&amp;B66&amp;";*"))</f>
        <v>0</v>
      </c>
      <c r="O66" s="52" t="str">
        <f t="shared" si="0"/>
        <v>N/A</v>
      </c>
    </row>
    <row r="67" spans="1:15" ht="45.75" hidden="1" thickBot="1" x14ac:dyDescent="0.3">
      <c r="A67" s="49">
        <v>7</v>
      </c>
      <c r="B67" s="49" t="s">
        <v>769</v>
      </c>
      <c r="C67" s="49" t="s">
        <v>731</v>
      </c>
      <c r="D67" s="49" t="s">
        <v>622</v>
      </c>
      <c r="E67" s="50" t="s">
        <v>770</v>
      </c>
      <c r="F67" s="50" t="s">
        <v>771</v>
      </c>
      <c r="G67" s="49"/>
      <c r="H67" s="45" t="str">
        <f t="shared" si="1"/>
        <v/>
      </c>
      <c r="I67" s="49" t="s">
        <v>6</v>
      </c>
      <c r="J67" s="45">
        <f t="shared" si="1"/>
        <v>1</v>
      </c>
      <c r="K67" s="49" t="s">
        <v>6</v>
      </c>
      <c r="L67" s="45">
        <f t="shared" si="1"/>
        <v>1</v>
      </c>
      <c r="M67" s="51">
        <f>IF(ISBLANK(B67),"",COUNTIF(Ubuntu1804CIS!Q$7:$Q$291,"O,*;"&amp;B67&amp;";*"))</f>
        <v>0</v>
      </c>
      <c r="N67" s="47">
        <f>IF(ISBLANK(B67),"",COUNTIF(Ubuntu1804CIS!$J$7:$J$291,"*;"&amp;B67&amp;";*"))</f>
        <v>0</v>
      </c>
      <c r="O67" s="52" t="str">
        <f t="shared" ref="O67:O130" si="2">IF(ISBLANK(B67),"",IF(N67=0,"N/A",M67/N67))</f>
        <v>N/A</v>
      </c>
    </row>
    <row r="68" spans="1:15" ht="60.75" hidden="1" thickBot="1" x14ac:dyDescent="0.3">
      <c r="A68" s="49">
        <v>7</v>
      </c>
      <c r="B68" s="49" t="s">
        <v>772</v>
      </c>
      <c r="C68" s="49" t="s">
        <v>731</v>
      </c>
      <c r="D68" s="49" t="s">
        <v>664</v>
      </c>
      <c r="E68" s="50" t="s">
        <v>773</v>
      </c>
      <c r="F68" s="50" t="s">
        <v>774</v>
      </c>
      <c r="G68" s="49"/>
      <c r="H68" s="45" t="str">
        <f t="shared" si="1"/>
        <v/>
      </c>
      <c r="I68" s="49" t="s">
        <v>6</v>
      </c>
      <c r="J68" s="45">
        <f t="shared" si="1"/>
        <v>1</v>
      </c>
      <c r="K68" s="49" t="s">
        <v>6</v>
      </c>
      <c r="L68" s="45">
        <f t="shared" si="1"/>
        <v>1</v>
      </c>
      <c r="M68" s="51">
        <f>IF(ISBLANK(B68),"",COUNTIF(Ubuntu1804CIS!Q$7:$Q$291,"O,*;"&amp;B68&amp;";*"))</f>
        <v>0</v>
      </c>
      <c r="N68" s="47">
        <f>IF(ISBLANK(B68),"",COUNTIF(Ubuntu1804CIS!$J$7:$J$291,"*;"&amp;B68&amp;";*"))</f>
        <v>0</v>
      </c>
      <c r="O68" s="52" t="str">
        <f t="shared" si="2"/>
        <v>N/A</v>
      </c>
    </row>
    <row r="69" spans="1:15" ht="30.75" hidden="1" thickBot="1" x14ac:dyDescent="0.3">
      <c r="A69" s="49">
        <v>7</v>
      </c>
      <c r="B69" s="49" t="s">
        <v>775</v>
      </c>
      <c r="C69" s="49" t="s">
        <v>731</v>
      </c>
      <c r="D69" s="49" t="s">
        <v>622</v>
      </c>
      <c r="E69" s="50" t="s">
        <v>776</v>
      </c>
      <c r="F69" s="50" t="s">
        <v>777</v>
      </c>
      <c r="G69" s="49" t="s">
        <v>6</v>
      </c>
      <c r="H69" s="45">
        <f t="shared" ref="H69:H132" si="3">IF(ISBLANK(G69),"",1)</f>
        <v>1</v>
      </c>
      <c r="I69" s="49" t="s">
        <v>6</v>
      </c>
      <c r="J69" s="45">
        <f t="shared" ref="J69:J132" si="4">IF(ISBLANK(I69),"",1)</f>
        <v>1</v>
      </c>
      <c r="K69" s="49" t="s">
        <v>6</v>
      </c>
      <c r="L69" s="45">
        <f t="shared" ref="L69:L132" si="5">IF(ISBLANK(K69),"",1)</f>
        <v>1</v>
      </c>
      <c r="M69" s="51">
        <f>IF(ISBLANK(B69),"",COUNTIF(Ubuntu1804CIS!Q$7:$Q$291,"O,*;"&amp;B69&amp;";*"))</f>
        <v>0</v>
      </c>
      <c r="N69" s="47">
        <f>IF(ISBLANK(B69),"",COUNTIF(Ubuntu1804CIS!$J$7:$J$291,"*;"&amp;B69&amp;";*"))</f>
        <v>0</v>
      </c>
      <c r="O69" s="52" t="str">
        <f t="shared" si="2"/>
        <v>N/A</v>
      </c>
    </row>
    <row r="70" spans="1:15" ht="75.75" hidden="1" thickBot="1" x14ac:dyDescent="0.3">
      <c r="A70" s="49">
        <v>7</v>
      </c>
      <c r="B70" s="49" t="s">
        <v>778</v>
      </c>
      <c r="C70" s="49" t="s">
        <v>731</v>
      </c>
      <c r="D70" s="49" t="s">
        <v>622</v>
      </c>
      <c r="E70" s="50" t="s">
        <v>779</v>
      </c>
      <c r="F70" s="50" t="s">
        <v>780</v>
      </c>
      <c r="G70" s="49"/>
      <c r="H70" s="45" t="str">
        <f t="shared" si="3"/>
        <v/>
      </c>
      <c r="I70" s="49" t="s">
        <v>6</v>
      </c>
      <c r="J70" s="45">
        <f t="shared" si="4"/>
        <v>1</v>
      </c>
      <c r="K70" s="49" t="s">
        <v>6</v>
      </c>
      <c r="L70" s="45">
        <f t="shared" si="5"/>
        <v>1</v>
      </c>
      <c r="M70" s="51">
        <f>IF(ISBLANK(B70),"",COUNTIF(Ubuntu1804CIS!Q$7:$Q$291,"O,*;"&amp;B70&amp;";*"))</f>
        <v>0</v>
      </c>
      <c r="N70" s="47">
        <f>IF(ISBLANK(B70),"",COUNTIF(Ubuntu1804CIS!$J$7:$J$291,"*;"&amp;B70&amp;";*"))</f>
        <v>0</v>
      </c>
      <c r="O70" s="52" t="str">
        <f t="shared" si="2"/>
        <v>N/A</v>
      </c>
    </row>
    <row r="71" spans="1:15" ht="45.75" hidden="1" thickBot="1" x14ac:dyDescent="0.3">
      <c r="A71" s="49">
        <v>7</v>
      </c>
      <c r="B71" s="49" t="s">
        <v>781</v>
      </c>
      <c r="C71" s="49" t="s">
        <v>731</v>
      </c>
      <c r="D71" s="49" t="s">
        <v>622</v>
      </c>
      <c r="E71" s="50" t="s">
        <v>782</v>
      </c>
      <c r="F71" s="50" t="s">
        <v>783</v>
      </c>
      <c r="G71" s="49"/>
      <c r="H71" s="45" t="str">
        <f t="shared" si="3"/>
        <v/>
      </c>
      <c r="I71" s="49" t="s">
        <v>6</v>
      </c>
      <c r="J71" s="45">
        <f t="shared" si="4"/>
        <v>1</v>
      </c>
      <c r="K71" s="49" t="s">
        <v>6</v>
      </c>
      <c r="L71" s="45">
        <f t="shared" si="5"/>
        <v>1</v>
      </c>
      <c r="M71" s="51">
        <f>IF(ISBLANK(B71),"",COUNTIF(Ubuntu1804CIS!Q$7:$Q$291,"O,*;"&amp;B71&amp;";*"))</f>
        <v>0</v>
      </c>
      <c r="N71" s="47">
        <f>IF(ISBLANK(B71),"",COUNTIF(Ubuntu1804CIS!$J$7:$J$291,"*;"&amp;B71&amp;";*"))</f>
        <v>0</v>
      </c>
      <c r="O71" s="52" t="str">
        <f t="shared" si="2"/>
        <v>N/A</v>
      </c>
    </row>
    <row r="72" spans="1:15" ht="30.75" hidden="1" thickBot="1" x14ac:dyDescent="0.3">
      <c r="A72" s="53">
        <v>7</v>
      </c>
      <c r="B72" s="53" t="s">
        <v>784</v>
      </c>
      <c r="C72" s="53" t="s">
        <v>731</v>
      </c>
      <c r="D72" s="53" t="s">
        <v>622</v>
      </c>
      <c r="E72" s="54" t="s">
        <v>785</v>
      </c>
      <c r="F72" s="54" t="s">
        <v>786</v>
      </c>
      <c r="G72" s="53"/>
      <c r="H72" s="55" t="str">
        <f t="shared" si="3"/>
        <v/>
      </c>
      <c r="I72" s="53"/>
      <c r="J72" s="55" t="str">
        <f t="shared" si="4"/>
        <v/>
      </c>
      <c r="K72" s="53" t="s">
        <v>6</v>
      </c>
      <c r="L72" s="55">
        <f t="shared" si="5"/>
        <v>1</v>
      </c>
      <c r="M72" s="56">
        <f>IF(ISBLANK(B72),"",COUNTIF(Ubuntu1804CIS!Q$7:$Q$291,"O,*;"&amp;B72&amp;";*"))</f>
        <v>0</v>
      </c>
      <c r="N72" s="57">
        <f>IF(ISBLANK(B72),"",COUNTIF(Ubuntu1804CIS!$J$7:$J$291,"*;"&amp;B72&amp;";*"))</f>
        <v>0</v>
      </c>
      <c r="O72" s="58" t="str">
        <f t="shared" si="2"/>
        <v>N/A</v>
      </c>
    </row>
    <row r="73" spans="1:15" ht="15.75" x14ac:dyDescent="0.25">
      <c r="A73" s="118">
        <v>8</v>
      </c>
      <c r="B73" s="37"/>
      <c r="C73" s="37"/>
      <c r="D73" s="37"/>
      <c r="E73" s="38" t="s">
        <v>787</v>
      </c>
      <c r="F73" s="39"/>
      <c r="G73" s="37"/>
      <c r="H73" s="37" t="str">
        <f t="shared" si="3"/>
        <v/>
      </c>
      <c r="I73" s="37"/>
      <c r="J73" s="37" t="str">
        <f t="shared" si="4"/>
        <v/>
      </c>
      <c r="K73" s="37"/>
      <c r="L73" s="37" t="str">
        <f t="shared" si="5"/>
        <v/>
      </c>
      <c r="M73" s="40" t="str">
        <f>IF(ISBLANK(B73),"",COUNTIF(Ubuntu1804CIS!Q$7:$Q$291,"O,*;"&amp;B73&amp;";*"))</f>
        <v/>
      </c>
      <c r="N73" s="40" t="str">
        <f>IF(ISBLANK(B73),"",COUNTIF(Ubuntu1804CIS!$J$7:$J$291,"*;"&amp;B73&amp;";*"))</f>
        <v/>
      </c>
      <c r="O73" s="41" t="str">
        <f t="shared" si="2"/>
        <v/>
      </c>
    </row>
    <row r="74" spans="1:15" ht="54" customHeight="1" thickBot="1" x14ac:dyDescent="0.3">
      <c r="A74" s="119"/>
      <c r="B74" s="42"/>
      <c r="C74" s="42"/>
      <c r="D74" s="42"/>
      <c r="E74" s="120" t="s">
        <v>788</v>
      </c>
      <c r="F74" s="120"/>
      <c r="G74" s="42"/>
      <c r="H74" s="42" t="str">
        <f t="shared" si="3"/>
        <v/>
      </c>
      <c r="I74" s="42"/>
      <c r="J74" s="42" t="str">
        <f t="shared" si="4"/>
        <v/>
      </c>
      <c r="K74" s="42"/>
      <c r="L74" s="42" t="str">
        <f t="shared" si="5"/>
        <v/>
      </c>
      <c r="M74" s="43" t="str">
        <f>IF(ISBLANK(B74),"",COUNTIF(Ubuntu1804CIS!Q$7:$Q$291,"O,*;"&amp;B74&amp;";*"))</f>
        <v/>
      </c>
      <c r="N74" s="43" t="str">
        <f>IF(ISBLANK(B74),"",COUNTIF(Ubuntu1804CIS!$J$7:$J$291,"*;"&amp;B74&amp;";*"))</f>
        <v/>
      </c>
      <c r="O74" s="44" t="str">
        <f t="shared" si="2"/>
        <v/>
      </c>
    </row>
    <row r="75" spans="1:15" ht="45" hidden="1" x14ac:dyDescent="0.25">
      <c r="A75" s="45">
        <v>8</v>
      </c>
      <c r="B75" s="45" t="s">
        <v>789</v>
      </c>
      <c r="C75" s="45" t="s">
        <v>601</v>
      </c>
      <c r="D75" s="45" t="s">
        <v>622</v>
      </c>
      <c r="E75" s="46" t="s">
        <v>790</v>
      </c>
      <c r="F75" s="46" t="s">
        <v>791</v>
      </c>
      <c r="G75" s="45"/>
      <c r="H75" s="45" t="str">
        <f t="shared" si="3"/>
        <v/>
      </c>
      <c r="I75" s="45" t="s">
        <v>6</v>
      </c>
      <c r="J75" s="45">
        <f t="shared" si="4"/>
        <v>1</v>
      </c>
      <c r="K75" s="45" t="s">
        <v>6</v>
      </c>
      <c r="L75" s="45">
        <f t="shared" si="5"/>
        <v>1</v>
      </c>
      <c r="M75" s="47">
        <f>IF(ISBLANK(B75),"",COUNTIF(Ubuntu1804CIS!Q$7:$Q$291,"O,*;"&amp;B75&amp;";*"))</f>
        <v>0</v>
      </c>
      <c r="N75" s="47">
        <f>IF(ISBLANK(B75),"",COUNTIF(Ubuntu1804CIS!$J$7:$J$291,"*;"&amp;B75&amp;";*"))</f>
        <v>0</v>
      </c>
      <c r="O75" s="48" t="str">
        <f t="shared" si="2"/>
        <v>N/A</v>
      </c>
    </row>
    <row r="76" spans="1:15" ht="30" hidden="1" x14ac:dyDescent="0.25">
      <c r="A76" s="49">
        <v>8</v>
      </c>
      <c r="B76" s="49" t="s">
        <v>792</v>
      </c>
      <c r="C76" s="49" t="s">
        <v>601</v>
      </c>
      <c r="D76" s="49" t="s">
        <v>622</v>
      </c>
      <c r="E76" s="50" t="s">
        <v>793</v>
      </c>
      <c r="F76" s="50" t="s">
        <v>794</v>
      </c>
      <c r="G76" s="49" t="s">
        <v>6</v>
      </c>
      <c r="H76" s="45">
        <f t="shared" si="3"/>
        <v>1</v>
      </c>
      <c r="I76" s="49" t="s">
        <v>6</v>
      </c>
      <c r="J76" s="45">
        <f t="shared" si="4"/>
        <v>1</v>
      </c>
      <c r="K76" s="49" t="s">
        <v>6</v>
      </c>
      <c r="L76" s="45">
        <f t="shared" si="5"/>
        <v>1</v>
      </c>
      <c r="M76" s="51">
        <f>IF(ISBLANK(B76),"",COUNTIF(Ubuntu1804CIS!Q$7:$Q$291,"O,*;"&amp;B76&amp;";*"))</f>
        <v>0</v>
      </c>
      <c r="N76" s="47">
        <f>IF(ISBLANK(B76),"",COUNTIF(Ubuntu1804CIS!$J$7:$J$291,"*;"&amp;B76&amp;";*"))</f>
        <v>0</v>
      </c>
      <c r="O76" s="52" t="str">
        <f t="shared" si="2"/>
        <v>N/A</v>
      </c>
    </row>
    <row r="77" spans="1:15" ht="75" x14ac:dyDescent="0.25">
      <c r="A77" s="49">
        <v>8</v>
      </c>
      <c r="B77" s="49" t="s">
        <v>795</v>
      </c>
      <c r="C77" s="49" t="s">
        <v>601</v>
      </c>
      <c r="D77" s="49" t="s">
        <v>622</v>
      </c>
      <c r="E77" s="50" t="s">
        <v>796</v>
      </c>
      <c r="F77" s="50" t="s">
        <v>797</v>
      </c>
      <c r="G77" s="49"/>
      <c r="H77" s="45" t="str">
        <f t="shared" si="3"/>
        <v/>
      </c>
      <c r="I77" s="49" t="s">
        <v>6</v>
      </c>
      <c r="J77" s="45">
        <f t="shared" si="4"/>
        <v>1</v>
      </c>
      <c r="K77" s="49" t="s">
        <v>6</v>
      </c>
      <c r="L77" s="45">
        <f t="shared" si="5"/>
        <v>1</v>
      </c>
      <c r="M77" s="51">
        <f>IF(ISBLANK(B77),"",COUNTIF(Ubuntu1804CIS!Q$7:$Q$291,"O,*;"&amp;B77&amp;";*"))</f>
        <v>0</v>
      </c>
      <c r="N77" s="47">
        <f>IF(ISBLANK(B77),"",COUNTIF(Ubuntu1804CIS!$J$7:$J$291,"*;"&amp;B77&amp;";*"))</f>
        <v>2</v>
      </c>
      <c r="O77" s="52">
        <f t="shared" si="2"/>
        <v>0</v>
      </c>
    </row>
    <row r="78" spans="1:15" ht="30" x14ac:dyDescent="0.25">
      <c r="A78" s="49">
        <v>8</v>
      </c>
      <c r="B78" s="49" t="s">
        <v>798</v>
      </c>
      <c r="C78" s="49" t="s">
        <v>601</v>
      </c>
      <c r="D78" s="49" t="s">
        <v>664</v>
      </c>
      <c r="E78" s="50" t="s">
        <v>799</v>
      </c>
      <c r="F78" s="50" t="s">
        <v>800</v>
      </c>
      <c r="G78" s="49" t="s">
        <v>6</v>
      </c>
      <c r="H78" s="45">
        <f t="shared" si="3"/>
        <v>1</v>
      </c>
      <c r="I78" s="49" t="s">
        <v>6</v>
      </c>
      <c r="J78" s="45">
        <f t="shared" si="4"/>
        <v>1</v>
      </c>
      <c r="K78" s="49" t="s">
        <v>6</v>
      </c>
      <c r="L78" s="45">
        <f t="shared" si="5"/>
        <v>1</v>
      </c>
      <c r="M78" s="51">
        <f>IF(ISBLANK(B78),"",COUNTIF(Ubuntu1804CIS!Q$7:$Q$291,"O,*;"&amp;B78&amp;";*"))</f>
        <v>0</v>
      </c>
      <c r="N78" s="47">
        <f>IF(ISBLANK(B78),"",COUNTIF(Ubuntu1804CIS!$J$7:$J$291,"*;"&amp;B78&amp;";*"))</f>
        <v>2</v>
      </c>
      <c r="O78" s="52">
        <f t="shared" si="2"/>
        <v>0</v>
      </c>
    </row>
    <row r="79" spans="1:15" ht="30.75" thickBot="1" x14ac:dyDescent="0.3">
      <c r="A79" s="49">
        <v>8</v>
      </c>
      <c r="B79" s="49" t="s">
        <v>801</v>
      </c>
      <c r="C79" s="49" t="s">
        <v>601</v>
      </c>
      <c r="D79" s="49" t="s">
        <v>622</v>
      </c>
      <c r="E79" s="50" t="s">
        <v>802</v>
      </c>
      <c r="F79" s="50" t="s">
        <v>803</v>
      </c>
      <c r="G79" s="49" t="s">
        <v>6</v>
      </c>
      <c r="H79" s="45">
        <f t="shared" si="3"/>
        <v>1</v>
      </c>
      <c r="I79" s="49" t="s">
        <v>6</v>
      </c>
      <c r="J79" s="45">
        <f t="shared" si="4"/>
        <v>1</v>
      </c>
      <c r="K79" s="49" t="s">
        <v>6</v>
      </c>
      <c r="L79" s="45">
        <f t="shared" si="5"/>
        <v>1</v>
      </c>
      <c r="M79" s="51">
        <f>IF(ISBLANK(B79),"",COUNTIF(Ubuntu1804CIS!Q$7:$Q$291,"O,*;"&amp;B79&amp;";*"))</f>
        <v>0</v>
      </c>
      <c r="N79" s="47">
        <f>IF(ISBLANK(B79),"",COUNTIF(Ubuntu1804CIS!$J$7:$J$291,"*;"&amp;B79&amp;";*"))</f>
        <v>2</v>
      </c>
      <c r="O79" s="52">
        <f t="shared" si="2"/>
        <v>0</v>
      </c>
    </row>
    <row r="80" spans="1:15" ht="45.75" hidden="1" thickBot="1" x14ac:dyDescent="0.3">
      <c r="A80" s="49">
        <v>8</v>
      </c>
      <c r="B80" s="49" t="s">
        <v>804</v>
      </c>
      <c r="C80" s="49" t="s">
        <v>601</v>
      </c>
      <c r="D80" s="49" t="s">
        <v>664</v>
      </c>
      <c r="E80" s="50" t="s">
        <v>805</v>
      </c>
      <c r="F80" s="50" t="s">
        <v>806</v>
      </c>
      <c r="G80" s="49"/>
      <c r="H80" s="45" t="str">
        <f t="shared" si="3"/>
        <v/>
      </c>
      <c r="I80" s="49" t="s">
        <v>6</v>
      </c>
      <c r="J80" s="45">
        <f t="shared" si="4"/>
        <v>1</v>
      </c>
      <c r="K80" s="49" t="s">
        <v>6</v>
      </c>
      <c r="L80" s="45">
        <f t="shared" si="5"/>
        <v>1</v>
      </c>
      <c r="M80" s="51">
        <f>IF(ISBLANK(B80),"",COUNTIF(Ubuntu1804CIS!Q$7:$Q$291,"O,*;"&amp;B80&amp;";*"))</f>
        <v>0</v>
      </c>
      <c r="N80" s="47">
        <f>IF(ISBLANK(B80),"",COUNTIF(Ubuntu1804CIS!$J$7:$J$291,"*;"&amp;B80&amp;";*"))</f>
        <v>0</v>
      </c>
      <c r="O80" s="52" t="str">
        <f t="shared" si="2"/>
        <v>N/A</v>
      </c>
    </row>
    <row r="81" spans="1:15" ht="30.75" hidden="1" thickBot="1" x14ac:dyDescent="0.3">
      <c r="A81" s="49">
        <v>8</v>
      </c>
      <c r="B81" s="49" t="s">
        <v>807</v>
      </c>
      <c r="C81" s="49" t="s">
        <v>731</v>
      </c>
      <c r="D81" s="49" t="s">
        <v>664</v>
      </c>
      <c r="E81" s="50" t="s">
        <v>808</v>
      </c>
      <c r="F81" s="50" t="s">
        <v>809</v>
      </c>
      <c r="G81" s="49"/>
      <c r="H81" s="45" t="str">
        <f t="shared" si="3"/>
        <v/>
      </c>
      <c r="I81" s="49" t="s">
        <v>6</v>
      </c>
      <c r="J81" s="45">
        <f t="shared" si="4"/>
        <v>1</v>
      </c>
      <c r="K81" s="49" t="s">
        <v>6</v>
      </c>
      <c r="L81" s="45">
        <f t="shared" si="5"/>
        <v>1</v>
      </c>
      <c r="M81" s="51">
        <f>IF(ISBLANK(B81),"",COUNTIF(Ubuntu1804CIS!Q$7:$Q$291,"O,*;"&amp;B81&amp;";*"))</f>
        <v>0</v>
      </c>
      <c r="N81" s="47">
        <f>IF(ISBLANK(B81),"",COUNTIF(Ubuntu1804CIS!$J$7:$J$291,"*;"&amp;B81&amp;";*"))</f>
        <v>0</v>
      </c>
      <c r="O81" s="52" t="str">
        <f t="shared" si="2"/>
        <v>N/A</v>
      </c>
    </row>
    <row r="82" spans="1:15" ht="30.75" hidden="1" thickBot="1" x14ac:dyDescent="0.3">
      <c r="A82" s="53">
        <v>8</v>
      </c>
      <c r="B82" s="53" t="s">
        <v>810</v>
      </c>
      <c r="C82" s="53" t="s">
        <v>601</v>
      </c>
      <c r="D82" s="53" t="s">
        <v>664</v>
      </c>
      <c r="E82" s="54" t="s">
        <v>811</v>
      </c>
      <c r="F82" s="54" t="s">
        <v>812</v>
      </c>
      <c r="G82" s="53"/>
      <c r="H82" s="55" t="str">
        <f t="shared" si="3"/>
        <v/>
      </c>
      <c r="I82" s="53" t="s">
        <v>6</v>
      </c>
      <c r="J82" s="55">
        <f t="shared" si="4"/>
        <v>1</v>
      </c>
      <c r="K82" s="53" t="s">
        <v>6</v>
      </c>
      <c r="L82" s="55">
        <f t="shared" si="5"/>
        <v>1</v>
      </c>
      <c r="M82" s="56">
        <f>IF(ISBLANK(B82),"",COUNTIF(Ubuntu1804CIS!Q$7:$Q$291,"O,*;"&amp;B82&amp;";*"))</f>
        <v>0</v>
      </c>
      <c r="N82" s="57">
        <f>IF(ISBLANK(B82),"",COUNTIF(Ubuntu1804CIS!$J$7:$J$291,"*;"&amp;B82&amp;";*"))</f>
        <v>0</v>
      </c>
      <c r="O82" s="58" t="str">
        <f t="shared" si="2"/>
        <v>N/A</v>
      </c>
    </row>
    <row r="83" spans="1:15" ht="30" customHeight="1" x14ac:dyDescent="0.25">
      <c r="A83" s="118">
        <v>9</v>
      </c>
      <c r="B83" s="37"/>
      <c r="C83" s="37"/>
      <c r="D83" s="37"/>
      <c r="E83" s="121" t="s">
        <v>813</v>
      </c>
      <c r="F83" s="121"/>
      <c r="G83" s="37"/>
      <c r="H83" s="37" t="str">
        <f t="shared" si="3"/>
        <v/>
      </c>
      <c r="I83" s="37"/>
      <c r="J83" s="37" t="str">
        <f t="shared" si="4"/>
        <v/>
      </c>
      <c r="K83" s="37"/>
      <c r="L83" s="37" t="str">
        <f t="shared" si="5"/>
        <v/>
      </c>
      <c r="M83" s="40" t="str">
        <f>IF(ISBLANK(B83),"",COUNTIF(Ubuntu1804CIS!Q$7:$Q$291,"O,*;"&amp;B83&amp;";*"))</f>
        <v/>
      </c>
      <c r="N83" s="40" t="str">
        <f>IF(ISBLANK(B83),"",COUNTIF(Ubuntu1804CIS!$J$7:$J$291,"*;"&amp;B83&amp;";*"))</f>
        <v/>
      </c>
      <c r="O83" s="41" t="str">
        <f t="shared" si="2"/>
        <v/>
      </c>
    </row>
    <row r="84" spans="1:15" ht="44.25" customHeight="1" thickBot="1" x14ac:dyDescent="0.3">
      <c r="A84" s="119"/>
      <c r="B84" s="42"/>
      <c r="C84" s="42"/>
      <c r="D84" s="42"/>
      <c r="E84" s="120" t="s">
        <v>814</v>
      </c>
      <c r="F84" s="120"/>
      <c r="G84" s="42"/>
      <c r="H84" s="42" t="str">
        <f t="shared" si="3"/>
        <v/>
      </c>
      <c r="I84" s="42"/>
      <c r="J84" s="42" t="str">
        <f t="shared" si="4"/>
        <v/>
      </c>
      <c r="K84" s="42"/>
      <c r="L84" s="42" t="str">
        <f t="shared" si="5"/>
        <v/>
      </c>
      <c r="M84" s="43" t="str">
        <f>IF(ISBLANK(B84),"",COUNTIF(Ubuntu1804CIS!Q$7:$Q$291,"O,*;"&amp;B84&amp;";*"))</f>
        <v/>
      </c>
      <c r="N84" s="43" t="str">
        <f>IF(ISBLANK(B84),"",COUNTIF(Ubuntu1804CIS!$J$7:$J$291,"*;"&amp;B84&amp;";*"))</f>
        <v/>
      </c>
      <c r="O84" s="44" t="str">
        <f t="shared" si="2"/>
        <v/>
      </c>
    </row>
    <row r="85" spans="1:15" ht="30" hidden="1" x14ac:dyDescent="0.25">
      <c r="A85" s="45">
        <v>9</v>
      </c>
      <c r="B85" s="45" t="s">
        <v>815</v>
      </c>
      <c r="C85" s="45" t="s">
        <v>601</v>
      </c>
      <c r="D85" s="45" t="s">
        <v>602</v>
      </c>
      <c r="E85" s="46" t="s">
        <v>816</v>
      </c>
      <c r="F85" s="46" t="s">
        <v>817</v>
      </c>
      <c r="G85" s="45"/>
      <c r="H85" s="45" t="str">
        <f t="shared" si="3"/>
        <v/>
      </c>
      <c r="I85" s="45" t="s">
        <v>6</v>
      </c>
      <c r="J85" s="45">
        <f t="shared" si="4"/>
        <v>1</v>
      </c>
      <c r="K85" s="45" t="s">
        <v>6</v>
      </c>
      <c r="L85" s="45">
        <f t="shared" si="5"/>
        <v>1</v>
      </c>
      <c r="M85" s="47">
        <f>IF(ISBLANK(B85),"",COUNTIF(Ubuntu1804CIS!Q$7:$Q$291,"O,*;"&amp;B85&amp;";*"))</f>
        <v>0</v>
      </c>
      <c r="N85" s="47">
        <f>IF(ISBLANK(B85),"",COUNTIF(Ubuntu1804CIS!$J$7:$J$291,"*;"&amp;B85&amp;";*"))</f>
        <v>0</v>
      </c>
      <c r="O85" s="48" t="str">
        <f t="shared" si="2"/>
        <v>N/A</v>
      </c>
    </row>
    <row r="86" spans="1:15" ht="45" x14ac:dyDescent="0.25">
      <c r="A86" s="49">
        <v>9</v>
      </c>
      <c r="B86" s="49" t="s">
        <v>818</v>
      </c>
      <c r="C86" s="49" t="s">
        <v>601</v>
      </c>
      <c r="D86" s="49" t="s">
        <v>622</v>
      </c>
      <c r="E86" s="50" t="s">
        <v>819</v>
      </c>
      <c r="F86" s="50" t="s">
        <v>820</v>
      </c>
      <c r="G86" s="49"/>
      <c r="H86" s="45" t="str">
        <f t="shared" si="3"/>
        <v/>
      </c>
      <c r="I86" s="49" t="s">
        <v>6</v>
      </c>
      <c r="J86" s="45">
        <f t="shared" si="4"/>
        <v>1</v>
      </c>
      <c r="K86" s="49" t="s">
        <v>6</v>
      </c>
      <c r="L86" s="45">
        <f t="shared" si="5"/>
        <v>1</v>
      </c>
      <c r="M86" s="51">
        <f>IF(ISBLANK(B86),"",COUNTIF(Ubuntu1804CIS!Q$7:$Q$291,"O,*;"&amp;B86&amp;";*"))</f>
        <v>0</v>
      </c>
      <c r="N86" s="47">
        <f>IF(ISBLANK(B86),"",COUNTIF(Ubuntu1804CIS!$J$7:$J$291,"*;"&amp;B86&amp;";*"))</f>
        <v>26</v>
      </c>
      <c r="O86" s="52">
        <f t="shared" si="2"/>
        <v>0</v>
      </c>
    </row>
    <row r="87" spans="1:15" ht="45" hidden="1" x14ac:dyDescent="0.25">
      <c r="A87" s="49">
        <v>9</v>
      </c>
      <c r="B87" s="49" t="s">
        <v>821</v>
      </c>
      <c r="C87" s="49" t="s">
        <v>601</v>
      </c>
      <c r="D87" s="49" t="s">
        <v>664</v>
      </c>
      <c r="E87" s="50" t="s">
        <v>822</v>
      </c>
      <c r="F87" s="50" t="s">
        <v>823</v>
      </c>
      <c r="G87" s="49"/>
      <c r="H87" s="45" t="str">
        <f t="shared" si="3"/>
        <v/>
      </c>
      <c r="I87" s="49" t="s">
        <v>6</v>
      </c>
      <c r="J87" s="45">
        <f t="shared" si="4"/>
        <v>1</v>
      </c>
      <c r="K87" s="49" t="s">
        <v>6</v>
      </c>
      <c r="L87" s="45">
        <f t="shared" si="5"/>
        <v>1</v>
      </c>
      <c r="M87" s="51">
        <f>IF(ISBLANK(B87),"",COUNTIF(Ubuntu1804CIS!Q$7:$Q$291,"O,*;"&amp;B87&amp;";*"))</f>
        <v>0</v>
      </c>
      <c r="N87" s="47">
        <f>IF(ISBLANK(B87),"",COUNTIF(Ubuntu1804CIS!$J$7:$J$291,"*;"&amp;B87&amp;";*"))</f>
        <v>0</v>
      </c>
      <c r="O87" s="52" t="str">
        <f t="shared" si="2"/>
        <v>N/A</v>
      </c>
    </row>
    <row r="88" spans="1:15" ht="45.75" thickBot="1" x14ac:dyDescent="0.3">
      <c r="A88" s="49">
        <v>9</v>
      </c>
      <c r="B88" s="49" t="s">
        <v>824</v>
      </c>
      <c r="C88" s="49" t="s">
        <v>601</v>
      </c>
      <c r="D88" s="49" t="s">
        <v>622</v>
      </c>
      <c r="E88" s="50" t="s">
        <v>825</v>
      </c>
      <c r="F88" s="50" t="s">
        <v>826</v>
      </c>
      <c r="G88" s="49" t="s">
        <v>6</v>
      </c>
      <c r="H88" s="45">
        <f t="shared" si="3"/>
        <v>1</v>
      </c>
      <c r="I88" s="49" t="s">
        <v>6</v>
      </c>
      <c r="J88" s="45">
        <f t="shared" si="4"/>
        <v>1</v>
      </c>
      <c r="K88" s="49" t="s">
        <v>6</v>
      </c>
      <c r="L88" s="45">
        <f t="shared" si="5"/>
        <v>1</v>
      </c>
      <c r="M88" s="51">
        <f>IF(ISBLANK(B88),"",COUNTIF(Ubuntu1804CIS!Q$7:$Q$291,"O,*;"&amp;B88&amp;";*"))</f>
        <v>0</v>
      </c>
      <c r="N88" s="47">
        <f>IF(ISBLANK(B88),"",COUNTIF(Ubuntu1804CIS!$J$7:$J$291,"*;"&amp;B88&amp;";*"))</f>
        <v>26</v>
      </c>
      <c r="O88" s="52">
        <f t="shared" si="2"/>
        <v>0</v>
      </c>
    </row>
    <row r="89" spans="1:15" ht="45.75" hidden="1" thickBot="1" x14ac:dyDescent="0.3">
      <c r="A89" s="53">
        <v>9</v>
      </c>
      <c r="B89" s="53" t="s">
        <v>827</v>
      </c>
      <c r="C89" s="53" t="s">
        <v>601</v>
      </c>
      <c r="D89" s="53" t="s">
        <v>622</v>
      </c>
      <c r="E89" s="54" t="s">
        <v>828</v>
      </c>
      <c r="F89" s="54" t="s">
        <v>829</v>
      </c>
      <c r="G89" s="53"/>
      <c r="H89" s="55" t="str">
        <f t="shared" si="3"/>
        <v/>
      </c>
      <c r="I89" s="53"/>
      <c r="J89" s="55" t="str">
        <f t="shared" si="4"/>
        <v/>
      </c>
      <c r="K89" s="53" t="s">
        <v>6</v>
      </c>
      <c r="L89" s="55">
        <f t="shared" si="5"/>
        <v>1</v>
      </c>
      <c r="M89" s="56">
        <f>IF(ISBLANK(B89),"",COUNTIF(Ubuntu1804CIS!Q$7:$Q$291,"O,*;"&amp;B89&amp;";*"))</f>
        <v>0</v>
      </c>
      <c r="N89" s="57">
        <f>IF(ISBLANK(B89),"",COUNTIF(Ubuntu1804CIS!$J$7:$J$291,"*;"&amp;B89&amp;";*"))</f>
        <v>0</v>
      </c>
      <c r="O89" s="58" t="str">
        <f t="shared" si="2"/>
        <v>N/A</v>
      </c>
    </row>
    <row r="90" spans="1:15" ht="15.75" x14ac:dyDescent="0.25">
      <c r="A90" s="118">
        <v>10</v>
      </c>
      <c r="B90" s="60"/>
      <c r="C90" s="60"/>
      <c r="D90" s="60"/>
      <c r="E90" s="38" t="s">
        <v>830</v>
      </c>
      <c r="F90" s="39"/>
      <c r="G90" s="60"/>
      <c r="H90" s="37" t="str">
        <f t="shared" si="3"/>
        <v/>
      </c>
      <c r="I90" s="60"/>
      <c r="J90" s="37" t="str">
        <f t="shared" si="4"/>
        <v/>
      </c>
      <c r="K90" s="60"/>
      <c r="L90" s="37" t="str">
        <f t="shared" si="5"/>
        <v/>
      </c>
      <c r="M90" s="40" t="str">
        <f>IF(ISBLANK(B90),"",COUNTIF(Ubuntu1804CIS!Q$7:$Q$291,"O,*;"&amp;B90&amp;";*"))</f>
        <v/>
      </c>
      <c r="N90" s="40" t="str">
        <f>IF(ISBLANK(B90),"",COUNTIF(Ubuntu1804CIS!$J$7:$J$291,"*;"&amp;B90&amp;";*"))</f>
        <v/>
      </c>
      <c r="O90" s="61" t="str">
        <f t="shared" si="2"/>
        <v/>
      </c>
    </row>
    <row r="91" spans="1:15" ht="45.75" customHeight="1" thickBot="1" x14ac:dyDescent="0.3">
      <c r="A91" s="119"/>
      <c r="B91" s="62"/>
      <c r="C91" s="62"/>
      <c r="D91" s="62"/>
      <c r="E91" s="120" t="s">
        <v>831</v>
      </c>
      <c r="F91" s="120"/>
      <c r="G91" s="62"/>
      <c r="H91" s="42" t="str">
        <f t="shared" si="3"/>
        <v/>
      </c>
      <c r="I91" s="62"/>
      <c r="J91" s="42" t="str">
        <f t="shared" si="4"/>
        <v/>
      </c>
      <c r="K91" s="62"/>
      <c r="L91" s="42" t="str">
        <f t="shared" si="5"/>
        <v/>
      </c>
      <c r="M91" s="43" t="str">
        <f>IF(ISBLANK(B91),"",COUNTIF(Ubuntu1804CIS!Q$7:$Q$291,"O,*;"&amp;B91&amp;";*"))</f>
        <v/>
      </c>
      <c r="N91" s="43" t="str">
        <f>IF(ISBLANK(B91),"",COUNTIF(Ubuntu1804CIS!$J$7:$J$291,"*;"&amp;B91&amp;";*"))</f>
        <v/>
      </c>
      <c r="O91" s="63" t="str">
        <f t="shared" si="2"/>
        <v/>
      </c>
    </row>
    <row r="92" spans="1:15" ht="30.75" hidden="1" thickBot="1" x14ac:dyDescent="0.3">
      <c r="A92" s="45">
        <v>10</v>
      </c>
      <c r="B92" s="45" t="s">
        <v>832</v>
      </c>
      <c r="C92" s="45" t="s">
        <v>833</v>
      </c>
      <c r="D92" s="45" t="s">
        <v>622</v>
      </c>
      <c r="E92" s="46" t="s">
        <v>834</v>
      </c>
      <c r="F92" s="46" t="s">
        <v>835</v>
      </c>
      <c r="G92" s="45" t="s">
        <v>6</v>
      </c>
      <c r="H92" s="45">
        <f t="shared" si="3"/>
        <v>1</v>
      </c>
      <c r="I92" s="45" t="s">
        <v>6</v>
      </c>
      <c r="J92" s="45">
        <f t="shared" si="4"/>
        <v>1</v>
      </c>
      <c r="K92" s="45" t="s">
        <v>6</v>
      </c>
      <c r="L92" s="45">
        <f t="shared" si="5"/>
        <v>1</v>
      </c>
      <c r="M92" s="47">
        <f>IF(ISBLANK(B92),"",COUNTIF(Ubuntu1804CIS!Q$7:$Q$291,"O,*;"&amp;B92&amp;";*"))</f>
        <v>0</v>
      </c>
      <c r="N92" s="47">
        <f>IF(ISBLANK(B92),"",COUNTIF(Ubuntu1804CIS!$J$7:$J$291,"*;"&amp;B92&amp;";*"))</f>
        <v>0</v>
      </c>
      <c r="O92" s="48" t="str">
        <f t="shared" si="2"/>
        <v>N/A</v>
      </c>
    </row>
    <row r="93" spans="1:15" ht="45.75" hidden="1" thickBot="1" x14ac:dyDescent="0.3">
      <c r="A93" s="49">
        <v>10</v>
      </c>
      <c r="B93" s="49" t="s">
        <v>836</v>
      </c>
      <c r="C93" s="49" t="s">
        <v>833</v>
      </c>
      <c r="D93" s="49" t="s">
        <v>622</v>
      </c>
      <c r="E93" s="50" t="s">
        <v>837</v>
      </c>
      <c r="F93" s="50" t="s">
        <v>838</v>
      </c>
      <c r="G93" s="49" t="s">
        <v>6</v>
      </c>
      <c r="H93" s="45">
        <f t="shared" si="3"/>
        <v>1</v>
      </c>
      <c r="I93" s="49" t="s">
        <v>6</v>
      </c>
      <c r="J93" s="45">
        <f t="shared" si="4"/>
        <v>1</v>
      </c>
      <c r="K93" s="49" t="s">
        <v>6</v>
      </c>
      <c r="L93" s="45">
        <f t="shared" si="5"/>
        <v>1</v>
      </c>
      <c r="M93" s="51">
        <f>IF(ISBLANK(B93),"",COUNTIF(Ubuntu1804CIS!Q$7:$Q$291,"O,*;"&amp;B93&amp;";*"))</f>
        <v>0</v>
      </c>
      <c r="N93" s="47">
        <f>IF(ISBLANK(B93),"",COUNTIF(Ubuntu1804CIS!$J$7:$J$291,"*;"&amp;B93&amp;";*"))</f>
        <v>0</v>
      </c>
      <c r="O93" s="52" t="str">
        <f t="shared" si="2"/>
        <v>N/A</v>
      </c>
    </row>
    <row r="94" spans="1:15" ht="15.75" hidden="1" thickBot="1" x14ac:dyDescent="0.3">
      <c r="A94" s="49">
        <v>10</v>
      </c>
      <c r="B94" s="49" t="s">
        <v>839</v>
      </c>
      <c r="C94" s="49" t="s">
        <v>833</v>
      </c>
      <c r="D94" s="49" t="s">
        <v>622</v>
      </c>
      <c r="E94" s="50" t="s">
        <v>840</v>
      </c>
      <c r="F94" s="50"/>
      <c r="G94" s="49"/>
      <c r="H94" s="45" t="str">
        <f t="shared" si="3"/>
        <v/>
      </c>
      <c r="I94" s="49" t="s">
        <v>6</v>
      </c>
      <c r="J94" s="45">
        <f t="shared" si="4"/>
        <v>1</v>
      </c>
      <c r="K94" s="49" t="s">
        <v>6</v>
      </c>
      <c r="L94" s="45">
        <f t="shared" si="5"/>
        <v>1</v>
      </c>
      <c r="M94" s="51">
        <f>IF(ISBLANK(B94),"",COUNTIF(Ubuntu1804CIS!Q$7:$Q$291,"O,*;"&amp;B94&amp;";*"))</f>
        <v>0</v>
      </c>
      <c r="N94" s="47">
        <f>IF(ISBLANK(B94),"",COUNTIF(Ubuntu1804CIS!$J$7:$J$291,"*;"&amp;B94&amp;";*"))</f>
        <v>0</v>
      </c>
      <c r="O94" s="52" t="str">
        <f t="shared" si="2"/>
        <v>N/A</v>
      </c>
    </row>
    <row r="95" spans="1:15" ht="60.75" hidden="1" thickBot="1" x14ac:dyDescent="0.3">
      <c r="A95" s="49">
        <v>10</v>
      </c>
      <c r="B95" s="49" t="s">
        <v>841</v>
      </c>
      <c r="C95" s="49" t="s">
        <v>833</v>
      </c>
      <c r="D95" s="49" t="s">
        <v>622</v>
      </c>
      <c r="E95" s="50" t="s">
        <v>842</v>
      </c>
      <c r="F95" s="50" t="s">
        <v>843</v>
      </c>
      <c r="G95" s="49" t="s">
        <v>6</v>
      </c>
      <c r="H95" s="45">
        <f t="shared" si="3"/>
        <v>1</v>
      </c>
      <c r="I95" s="49" t="s">
        <v>6</v>
      </c>
      <c r="J95" s="45">
        <f t="shared" si="4"/>
        <v>1</v>
      </c>
      <c r="K95" s="49" t="s">
        <v>6</v>
      </c>
      <c r="L95" s="45">
        <f t="shared" si="5"/>
        <v>1</v>
      </c>
      <c r="M95" s="51">
        <f>IF(ISBLANK(B95),"",COUNTIF(Ubuntu1804CIS!Q$7:$Q$291,"O,*;"&amp;B95&amp;";*"))</f>
        <v>0</v>
      </c>
      <c r="N95" s="47">
        <f>IF(ISBLANK(B95),"",COUNTIF(Ubuntu1804CIS!$J$7:$J$291,"*;"&amp;B95&amp;";*"))</f>
        <v>0</v>
      </c>
      <c r="O95" s="52" t="str">
        <f t="shared" si="2"/>
        <v>N/A</v>
      </c>
    </row>
    <row r="96" spans="1:15" ht="30.75" hidden="1" thickBot="1" x14ac:dyDescent="0.3">
      <c r="A96" s="53">
        <v>10</v>
      </c>
      <c r="B96" s="53" t="s">
        <v>844</v>
      </c>
      <c r="C96" s="53" t="s">
        <v>833</v>
      </c>
      <c r="D96" s="53" t="s">
        <v>622</v>
      </c>
      <c r="E96" s="54" t="s">
        <v>845</v>
      </c>
      <c r="F96" s="54" t="s">
        <v>846</v>
      </c>
      <c r="G96" s="53" t="s">
        <v>6</v>
      </c>
      <c r="H96" s="55">
        <f t="shared" si="3"/>
        <v>1</v>
      </c>
      <c r="I96" s="53" t="s">
        <v>6</v>
      </c>
      <c r="J96" s="55">
        <f t="shared" si="4"/>
        <v>1</v>
      </c>
      <c r="K96" s="53" t="s">
        <v>6</v>
      </c>
      <c r="L96" s="55">
        <f t="shared" si="5"/>
        <v>1</v>
      </c>
      <c r="M96" s="56">
        <f>IF(ISBLANK(B96),"",COUNTIF(Ubuntu1804CIS!Q$7:$Q$291,"O,*;"&amp;B96&amp;";*"))</f>
        <v>0</v>
      </c>
      <c r="N96" s="57">
        <f>IF(ISBLANK(B96),"",COUNTIF(Ubuntu1804CIS!$J$7:$J$291,"*;"&amp;B96&amp;";*"))</f>
        <v>0</v>
      </c>
      <c r="O96" s="58" t="str">
        <f t="shared" si="2"/>
        <v>N/A</v>
      </c>
    </row>
    <row r="97" spans="1:15" ht="30" customHeight="1" x14ac:dyDescent="0.25">
      <c r="A97" s="118">
        <v>11</v>
      </c>
      <c r="B97" s="60"/>
      <c r="C97" s="60"/>
      <c r="D97" s="60"/>
      <c r="E97" s="121" t="s">
        <v>847</v>
      </c>
      <c r="F97" s="121"/>
      <c r="G97" s="60"/>
      <c r="H97" s="37" t="str">
        <f t="shared" si="3"/>
        <v/>
      </c>
      <c r="I97" s="60"/>
      <c r="J97" s="37" t="str">
        <f t="shared" si="4"/>
        <v/>
      </c>
      <c r="K97" s="60"/>
      <c r="L97" s="37" t="str">
        <f t="shared" si="5"/>
        <v/>
      </c>
      <c r="M97" s="40" t="str">
        <f>IF(ISBLANK(B97),"",COUNTIF(Ubuntu1804CIS!Q$7:$Q$291,"O,*;"&amp;B97&amp;";*"))</f>
        <v/>
      </c>
      <c r="N97" s="40" t="str">
        <f>IF(ISBLANK(B97),"",COUNTIF(Ubuntu1804CIS!$J$7:$J$291,"*;"&amp;B97&amp;";*"))</f>
        <v/>
      </c>
      <c r="O97" s="61" t="str">
        <f t="shared" si="2"/>
        <v/>
      </c>
    </row>
    <row r="98" spans="1:15" ht="64.5" customHeight="1" thickBot="1" x14ac:dyDescent="0.3">
      <c r="A98" s="119"/>
      <c r="B98" s="62"/>
      <c r="C98" s="62"/>
      <c r="D98" s="62"/>
      <c r="E98" s="120" t="s">
        <v>848</v>
      </c>
      <c r="F98" s="120"/>
      <c r="G98" s="62"/>
      <c r="H98" s="42" t="str">
        <f t="shared" si="3"/>
        <v/>
      </c>
      <c r="I98" s="62"/>
      <c r="J98" s="42" t="str">
        <f t="shared" si="4"/>
        <v/>
      </c>
      <c r="K98" s="62"/>
      <c r="L98" s="42" t="str">
        <f t="shared" si="5"/>
        <v/>
      </c>
      <c r="M98" s="43" t="str">
        <f>IF(ISBLANK(B98),"",COUNTIF(Ubuntu1804CIS!Q$7:$Q$291,"O,*;"&amp;B98&amp;";*"))</f>
        <v/>
      </c>
      <c r="N98" s="43" t="str">
        <f>IF(ISBLANK(B98),"",COUNTIF(Ubuntu1804CIS!$J$7:$J$291,"*;"&amp;B98&amp;";*"))</f>
        <v/>
      </c>
      <c r="O98" s="63" t="str">
        <f t="shared" si="2"/>
        <v/>
      </c>
    </row>
    <row r="99" spans="1:15" ht="30.75" hidden="1" thickBot="1" x14ac:dyDescent="0.3">
      <c r="A99" s="45">
        <v>11</v>
      </c>
      <c r="B99" s="45" t="s">
        <v>849</v>
      </c>
      <c r="C99" s="45" t="s">
        <v>731</v>
      </c>
      <c r="D99" s="45" t="s">
        <v>602</v>
      </c>
      <c r="E99" s="46" t="s">
        <v>850</v>
      </c>
      <c r="F99" s="46" t="s">
        <v>851</v>
      </c>
      <c r="G99" s="45"/>
      <c r="H99" s="45" t="str">
        <f t="shared" si="3"/>
        <v/>
      </c>
      <c r="I99" s="45" t="s">
        <v>6</v>
      </c>
      <c r="J99" s="45">
        <f t="shared" si="4"/>
        <v>1</v>
      </c>
      <c r="K99" s="45" t="s">
        <v>6</v>
      </c>
      <c r="L99" s="45">
        <f t="shared" si="5"/>
        <v>1</v>
      </c>
      <c r="M99" s="47">
        <f>IF(ISBLANK(B99),"",COUNTIF(Ubuntu1804CIS!Q$7:$Q$291,"O,*;"&amp;B99&amp;";*"))</f>
        <v>0</v>
      </c>
      <c r="N99" s="47">
        <f>IF(ISBLANK(B99),"",COUNTIF(Ubuntu1804CIS!$J$7:$J$291,"*;"&amp;B99&amp;";*"))</f>
        <v>0</v>
      </c>
      <c r="O99" s="48" t="str">
        <f t="shared" si="2"/>
        <v>N/A</v>
      </c>
    </row>
    <row r="100" spans="1:15" ht="75.75" hidden="1" thickBot="1" x14ac:dyDescent="0.3">
      <c r="A100" s="49">
        <v>11</v>
      </c>
      <c r="B100" s="49" t="s">
        <v>852</v>
      </c>
      <c r="C100" s="49" t="s">
        <v>731</v>
      </c>
      <c r="D100" s="49" t="s">
        <v>602</v>
      </c>
      <c r="E100" s="50" t="s">
        <v>853</v>
      </c>
      <c r="F100" s="50" t="s">
        <v>854</v>
      </c>
      <c r="G100" s="49"/>
      <c r="H100" s="45" t="str">
        <f t="shared" si="3"/>
        <v/>
      </c>
      <c r="I100" s="49" t="s">
        <v>6</v>
      </c>
      <c r="J100" s="45">
        <f t="shared" si="4"/>
        <v>1</v>
      </c>
      <c r="K100" s="49" t="s">
        <v>6</v>
      </c>
      <c r="L100" s="45">
        <f t="shared" si="5"/>
        <v>1</v>
      </c>
      <c r="M100" s="51">
        <f>IF(ISBLANK(B100),"",COUNTIF(Ubuntu1804CIS!Q$7:$Q$291,"O,*;"&amp;B100&amp;";*"))</f>
        <v>0</v>
      </c>
      <c r="N100" s="47">
        <f>IF(ISBLANK(B100),"",COUNTIF(Ubuntu1804CIS!$J$7:$J$291,"*;"&amp;B100&amp;";*"))</f>
        <v>0</v>
      </c>
      <c r="O100" s="52" t="str">
        <f t="shared" si="2"/>
        <v>N/A</v>
      </c>
    </row>
    <row r="101" spans="1:15" ht="45.75" hidden="1" thickBot="1" x14ac:dyDescent="0.3">
      <c r="A101" s="49">
        <v>11</v>
      </c>
      <c r="B101" s="49" t="s">
        <v>855</v>
      </c>
      <c r="C101" s="49" t="s">
        <v>731</v>
      </c>
      <c r="D101" s="49" t="s">
        <v>664</v>
      </c>
      <c r="E101" s="50" t="s">
        <v>856</v>
      </c>
      <c r="F101" s="50" t="s">
        <v>857</v>
      </c>
      <c r="G101" s="49"/>
      <c r="H101" s="45" t="str">
        <f t="shared" si="3"/>
        <v/>
      </c>
      <c r="I101" s="49" t="s">
        <v>6</v>
      </c>
      <c r="J101" s="45">
        <f t="shared" si="4"/>
        <v>1</v>
      </c>
      <c r="K101" s="49" t="s">
        <v>6</v>
      </c>
      <c r="L101" s="45">
        <f t="shared" si="5"/>
        <v>1</v>
      </c>
      <c r="M101" s="51">
        <f>IF(ISBLANK(B101),"",COUNTIF(Ubuntu1804CIS!Q$7:$Q$291,"O,*;"&amp;B101&amp;";*"))</f>
        <v>0</v>
      </c>
      <c r="N101" s="47">
        <f>IF(ISBLANK(B101),"",COUNTIF(Ubuntu1804CIS!$J$7:$J$291,"*;"&amp;B101&amp;";*"))</f>
        <v>0</v>
      </c>
      <c r="O101" s="52" t="str">
        <f t="shared" si="2"/>
        <v>N/A</v>
      </c>
    </row>
    <row r="102" spans="1:15" ht="30.75" hidden="1" thickBot="1" x14ac:dyDescent="0.3">
      <c r="A102" s="49">
        <v>11</v>
      </c>
      <c r="B102" s="49" t="s">
        <v>858</v>
      </c>
      <c r="C102" s="49" t="s">
        <v>731</v>
      </c>
      <c r="D102" s="49" t="s">
        <v>622</v>
      </c>
      <c r="E102" s="50" t="s">
        <v>859</v>
      </c>
      <c r="F102" s="50" t="s">
        <v>860</v>
      </c>
      <c r="G102" s="49" t="s">
        <v>6</v>
      </c>
      <c r="H102" s="45">
        <f t="shared" si="3"/>
        <v>1</v>
      </c>
      <c r="I102" s="49" t="s">
        <v>6</v>
      </c>
      <c r="J102" s="45">
        <f t="shared" si="4"/>
        <v>1</v>
      </c>
      <c r="K102" s="49" t="s">
        <v>6</v>
      </c>
      <c r="L102" s="45">
        <f t="shared" si="5"/>
        <v>1</v>
      </c>
      <c r="M102" s="51">
        <f>IF(ISBLANK(B102),"",COUNTIF(Ubuntu1804CIS!Q$7:$Q$291,"O,*;"&amp;B102&amp;";*"))</f>
        <v>0</v>
      </c>
      <c r="N102" s="47">
        <f>IF(ISBLANK(B102),"",COUNTIF(Ubuntu1804CIS!$J$7:$J$291,"*;"&amp;B102&amp;";*"))</f>
        <v>0</v>
      </c>
      <c r="O102" s="52" t="str">
        <f t="shared" si="2"/>
        <v>N/A</v>
      </c>
    </row>
    <row r="103" spans="1:15" ht="30.75" hidden="1" thickBot="1" x14ac:dyDescent="0.3">
      <c r="A103" s="49">
        <v>11</v>
      </c>
      <c r="B103" s="49" t="s">
        <v>861</v>
      </c>
      <c r="C103" s="49" t="s">
        <v>731</v>
      </c>
      <c r="D103" s="49" t="s">
        <v>622</v>
      </c>
      <c r="E103" s="50" t="s">
        <v>862</v>
      </c>
      <c r="F103" s="50" t="s">
        <v>863</v>
      </c>
      <c r="G103" s="49"/>
      <c r="H103" s="45" t="str">
        <f t="shared" si="3"/>
        <v/>
      </c>
      <c r="I103" s="49" t="s">
        <v>6</v>
      </c>
      <c r="J103" s="45">
        <f t="shared" si="4"/>
        <v>1</v>
      </c>
      <c r="K103" s="49" t="s">
        <v>6</v>
      </c>
      <c r="L103" s="45">
        <f t="shared" si="5"/>
        <v>1</v>
      </c>
      <c r="M103" s="51">
        <f>IF(ISBLANK(B103),"",COUNTIF(Ubuntu1804CIS!Q$7:$Q$291,"O,*;"&amp;B103&amp;";*"))</f>
        <v>0</v>
      </c>
      <c r="N103" s="47">
        <f>IF(ISBLANK(B103),"",COUNTIF(Ubuntu1804CIS!$J$7:$J$291,"*;"&amp;B103&amp;";*"))</f>
        <v>0</v>
      </c>
      <c r="O103" s="52" t="str">
        <f t="shared" si="2"/>
        <v>N/A</v>
      </c>
    </row>
    <row r="104" spans="1:15" ht="90.75" hidden="1" thickBot="1" x14ac:dyDescent="0.3">
      <c r="A104" s="49">
        <v>11</v>
      </c>
      <c r="B104" s="49" t="s">
        <v>864</v>
      </c>
      <c r="C104" s="49" t="s">
        <v>731</v>
      </c>
      <c r="D104" s="49" t="s">
        <v>622</v>
      </c>
      <c r="E104" s="50" t="s">
        <v>865</v>
      </c>
      <c r="F104" s="50" t="s">
        <v>866</v>
      </c>
      <c r="G104" s="49"/>
      <c r="H104" s="45" t="str">
        <f t="shared" si="3"/>
        <v/>
      </c>
      <c r="I104" s="49" t="s">
        <v>6</v>
      </c>
      <c r="J104" s="45">
        <f t="shared" si="4"/>
        <v>1</v>
      </c>
      <c r="K104" s="49" t="s">
        <v>6</v>
      </c>
      <c r="L104" s="45">
        <f t="shared" si="5"/>
        <v>1</v>
      </c>
      <c r="M104" s="51">
        <f>IF(ISBLANK(B104),"",COUNTIF(Ubuntu1804CIS!Q$7:$Q$291,"O,*;"&amp;B104&amp;";*"))</f>
        <v>0</v>
      </c>
      <c r="N104" s="47">
        <f>IF(ISBLANK(B104),"",COUNTIF(Ubuntu1804CIS!$J$7:$J$291,"*;"&amp;B104&amp;";*"))</f>
        <v>0</v>
      </c>
      <c r="O104" s="52" t="str">
        <f t="shared" si="2"/>
        <v>N/A</v>
      </c>
    </row>
    <row r="105" spans="1:15" ht="75.75" hidden="1" thickBot="1" x14ac:dyDescent="0.3">
      <c r="A105" s="53">
        <v>11</v>
      </c>
      <c r="B105" s="53" t="s">
        <v>867</v>
      </c>
      <c r="C105" s="53" t="s">
        <v>731</v>
      </c>
      <c r="D105" s="53" t="s">
        <v>622</v>
      </c>
      <c r="E105" s="54" t="s">
        <v>868</v>
      </c>
      <c r="F105" s="54" t="s">
        <v>869</v>
      </c>
      <c r="G105" s="53"/>
      <c r="H105" s="55" t="str">
        <f t="shared" si="3"/>
        <v/>
      </c>
      <c r="I105" s="53" t="s">
        <v>6</v>
      </c>
      <c r="J105" s="55">
        <f t="shared" si="4"/>
        <v>1</v>
      </c>
      <c r="K105" s="53" t="s">
        <v>6</v>
      </c>
      <c r="L105" s="55">
        <f t="shared" si="5"/>
        <v>1</v>
      </c>
      <c r="M105" s="56">
        <f>IF(ISBLANK(B105),"",COUNTIF(Ubuntu1804CIS!Q$7:$Q$291,"O,*;"&amp;B105&amp;";*"))</f>
        <v>0</v>
      </c>
      <c r="N105" s="57">
        <f>IF(ISBLANK(B105),"",COUNTIF(Ubuntu1804CIS!$J$7:$J$291,"*;"&amp;B105&amp;";*"))</f>
        <v>0</v>
      </c>
      <c r="O105" s="58" t="str">
        <f t="shared" si="2"/>
        <v>N/A</v>
      </c>
    </row>
    <row r="106" spans="1:15" ht="15.75" x14ac:dyDescent="0.25">
      <c r="A106" s="118">
        <v>12</v>
      </c>
      <c r="B106" s="60"/>
      <c r="C106" s="60"/>
      <c r="D106" s="60"/>
      <c r="E106" s="38" t="s">
        <v>870</v>
      </c>
      <c r="F106" s="39"/>
      <c r="G106" s="60"/>
      <c r="H106" s="37" t="str">
        <f t="shared" si="3"/>
        <v/>
      </c>
      <c r="I106" s="60"/>
      <c r="J106" s="37" t="str">
        <f t="shared" si="4"/>
        <v/>
      </c>
      <c r="K106" s="60"/>
      <c r="L106" s="37" t="str">
        <f t="shared" si="5"/>
        <v/>
      </c>
      <c r="M106" s="40" t="str">
        <f>IF(ISBLANK(B106),"",COUNTIF(Ubuntu1804CIS!Q$7:$Q$291,"O,*;"&amp;B106&amp;";*"))</f>
        <v/>
      </c>
      <c r="N106" s="40" t="str">
        <f>IF(ISBLANK(B106),"",COUNTIF(Ubuntu1804CIS!$J$7:$J$291,"*;"&amp;B106&amp;";*"))</f>
        <v/>
      </c>
      <c r="O106" s="61" t="str">
        <f t="shared" si="2"/>
        <v/>
      </c>
    </row>
    <row r="107" spans="1:15" ht="45.75" customHeight="1" thickBot="1" x14ac:dyDescent="0.3">
      <c r="A107" s="119"/>
      <c r="B107" s="62"/>
      <c r="C107" s="62"/>
      <c r="D107" s="62"/>
      <c r="E107" s="120" t="s">
        <v>871</v>
      </c>
      <c r="F107" s="120"/>
      <c r="G107" s="62"/>
      <c r="H107" s="42" t="str">
        <f t="shared" si="3"/>
        <v/>
      </c>
      <c r="I107" s="62"/>
      <c r="J107" s="42" t="str">
        <f t="shared" si="4"/>
        <v/>
      </c>
      <c r="K107" s="62"/>
      <c r="L107" s="42" t="str">
        <f t="shared" si="5"/>
        <v/>
      </c>
      <c r="M107" s="43" t="str">
        <f>IF(ISBLANK(B107),"",COUNTIF(Ubuntu1804CIS!Q$7:$Q$291,"O,*;"&amp;B107&amp;";*"))</f>
        <v/>
      </c>
      <c r="N107" s="43" t="str">
        <f>IF(ISBLANK(B107),"",COUNTIF(Ubuntu1804CIS!$J$7:$J$291,"*;"&amp;B107&amp;";*"))</f>
        <v/>
      </c>
      <c r="O107" s="63" t="str">
        <f t="shared" si="2"/>
        <v/>
      </c>
    </row>
    <row r="108" spans="1:15" ht="30.75" hidden="1" thickBot="1" x14ac:dyDescent="0.3">
      <c r="A108" s="45">
        <v>12</v>
      </c>
      <c r="B108" s="45" t="s">
        <v>872</v>
      </c>
      <c r="C108" s="45" t="s">
        <v>731</v>
      </c>
      <c r="D108" s="45" t="s">
        <v>602</v>
      </c>
      <c r="E108" s="46" t="s">
        <v>873</v>
      </c>
      <c r="F108" s="46" t="s">
        <v>874</v>
      </c>
      <c r="G108" s="45" t="s">
        <v>6</v>
      </c>
      <c r="H108" s="45">
        <f t="shared" si="3"/>
        <v>1</v>
      </c>
      <c r="I108" s="45" t="s">
        <v>6</v>
      </c>
      <c r="J108" s="45">
        <f t="shared" si="4"/>
        <v>1</v>
      </c>
      <c r="K108" s="45" t="s">
        <v>6</v>
      </c>
      <c r="L108" s="45">
        <f t="shared" si="5"/>
        <v>1</v>
      </c>
      <c r="M108" s="47">
        <f>IF(ISBLANK(B108),"",COUNTIF(Ubuntu1804CIS!Q$7:$Q$291,"O,*;"&amp;B108&amp;";*"))</f>
        <v>0</v>
      </c>
      <c r="N108" s="47">
        <f>IF(ISBLANK(B108),"",COUNTIF(Ubuntu1804CIS!$J$7:$J$291,"*;"&amp;B108&amp;";*"))</f>
        <v>0</v>
      </c>
      <c r="O108" s="48" t="str">
        <f t="shared" si="2"/>
        <v>N/A</v>
      </c>
    </row>
    <row r="109" spans="1:15" ht="45.75" hidden="1" thickBot="1" x14ac:dyDescent="0.3">
      <c r="A109" s="49">
        <v>12</v>
      </c>
      <c r="B109" s="49" t="s">
        <v>875</v>
      </c>
      <c r="C109" s="49" t="s">
        <v>731</v>
      </c>
      <c r="D109" s="49" t="s">
        <v>664</v>
      </c>
      <c r="E109" s="50" t="s">
        <v>876</v>
      </c>
      <c r="F109" s="50" t="s">
        <v>877</v>
      </c>
      <c r="G109" s="49"/>
      <c r="H109" s="45" t="str">
        <f t="shared" si="3"/>
        <v/>
      </c>
      <c r="I109" s="49" t="s">
        <v>6</v>
      </c>
      <c r="J109" s="45">
        <f t="shared" si="4"/>
        <v>1</v>
      </c>
      <c r="K109" s="49" t="s">
        <v>6</v>
      </c>
      <c r="L109" s="45">
        <f t="shared" si="5"/>
        <v>1</v>
      </c>
      <c r="M109" s="51">
        <f>IF(ISBLANK(B109),"",COUNTIF(Ubuntu1804CIS!Q$7:$Q$291,"O,*;"&amp;B109&amp;";*"))</f>
        <v>0</v>
      </c>
      <c r="N109" s="47">
        <f>IF(ISBLANK(B109),"",COUNTIF(Ubuntu1804CIS!$J$7:$J$291,"*;"&amp;B109&amp;";*"))</f>
        <v>0</v>
      </c>
      <c r="O109" s="52" t="str">
        <f t="shared" si="2"/>
        <v>N/A</v>
      </c>
    </row>
    <row r="110" spans="1:15" ht="60.75" hidden="1" thickBot="1" x14ac:dyDescent="0.3">
      <c r="A110" s="49">
        <v>12</v>
      </c>
      <c r="B110" s="49" t="s">
        <v>878</v>
      </c>
      <c r="C110" s="49" t="s">
        <v>731</v>
      </c>
      <c r="D110" s="49" t="s">
        <v>622</v>
      </c>
      <c r="E110" s="50" t="s">
        <v>879</v>
      </c>
      <c r="F110" s="50" t="s">
        <v>880</v>
      </c>
      <c r="G110" s="49"/>
      <c r="H110" s="45" t="str">
        <f t="shared" si="3"/>
        <v/>
      </c>
      <c r="I110" s="49" t="s">
        <v>6</v>
      </c>
      <c r="J110" s="45">
        <f t="shared" si="4"/>
        <v>1</v>
      </c>
      <c r="K110" s="49" t="s">
        <v>6</v>
      </c>
      <c r="L110" s="45">
        <f t="shared" si="5"/>
        <v>1</v>
      </c>
      <c r="M110" s="51">
        <f>IF(ISBLANK(B110),"",COUNTIF(Ubuntu1804CIS!Q$7:$Q$291,"O,*;"&amp;B110&amp;";*"))</f>
        <v>0</v>
      </c>
      <c r="N110" s="47">
        <f>IF(ISBLANK(B110),"",COUNTIF(Ubuntu1804CIS!$J$7:$J$291,"*;"&amp;B110&amp;";*"))</f>
        <v>0</v>
      </c>
      <c r="O110" s="52" t="str">
        <f t="shared" si="2"/>
        <v>N/A</v>
      </c>
    </row>
    <row r="111" spans="1:15" ht="60.75" hidden="1" thickBot="1" x14ac:dyDescent="0.3">
      <c r="A111" s="49">
        <v>12</v>
      </c>
      <c r="B111" s="49" t="s">
        <v>881</v>
      </c>
      <c r="C111" s="49" t="s">
        <v>731</v>
      </c>
      <c r="D111" s="49" t="s">
        <v>622</v>
      </c>
      <c r="E111" s="50" t="s">
        <v>882</v>
      </c>
      <c r="F111" s="50" t="s">
        <v>883</v>
      </c>
      <c r="G111" s="49" t="s">
        <v>6</v>
      </c>
      <c r="H111" s="45">
        <f t="shared" si="3"/>
        <v>1</v>
      </c>
      <c r="I111" s="49" t="s">
        <v>6</v>
      </c>
      <c r="J111" s="45">
        <f t="shared" si="4"/>
        <v>1</v>
      </c>
      <c r="K111" s="49" t="s">
        <v>6</v>
      </c>
      <c r="L111" s="45">
        <f t="shared" si="5"/>
        <v>1</v>
      </c>
      <c r="M111" s="51">
        <f>IF(ISBLANK(B111),"",COUNTIF(Ubuntu1804CIS!Q$7:$Q$291,"O,*;"&amp;B111&amp;";*"))</f>
        <v>0</v>
      </c>
      <c r="N111" s="47">
        <f>IF(ISBLANK(B111),"",COUNTIF(Ubuntu1804CIS!$J$7:$J$291,"*;"&amp;B111&amp;";*"))</f>
        <v>0</v>
      </c>
      <c r="O111" s="52" t="str">
        <f t="shared" si="2"/>
        <v>N/A</v>
      </c>
    </row>
    <row r="112" spans="1:15" ht="45.75" hidden="1" thickBot="1" x14ac:dyDescent="0.3">
      <c r="A112" s="49">
        <v>12</v>
      </c>
      <c r="B112" s="49" t="s">
        <v>884</v>
      </c>
      <c r="C112" s="49" t="s">
        <v>731</v>
      </c>
      <c r="D112" s="49" t="s">
        <v>664</v>
      </c>
      <c r="E112" s="50" t="s">
        <v>885</v>
      </c>
      <c r="F112" s="50" t="s">
        <v>886</v>
      </c>
      <c r="G112" s="49"/>
      <c r="H112" s="45" t="str">
        <f t="shared" si="3"/>
        <v/>
      </c>
      <c r="I112" s="49" t="s">
        <v>6</v>
      </c>
      <c r="J112" s="45">
        <f t="shared" si="4"/>
        <v>1</v>
      </c>
      <c r="K112" s="49" t="s">
        <v>6</v>
      </c>
      <c r="L112" s="45">
        <f t="shared" si="5"/>
        <v>1</v>
      </c>
      <c r="M112" s="51">
        <f>IF(ISBLANK(B112),"",COUNTIF(Ubuntu1804CIS!Q$7:$Q$291,"O,*;"&amp;B112&amp;";*"))</f>
        <v>0</v>
      </c>
      <c r="N112" s="47">
        <f>IF(ISBLANK(B112),"",COUNTIF(Ubuntu1804CIS!$J$7:$J$291,"*;"&amp;B112&amp;";*"))</f>
        <v>0</v>
      </c>
      <c r="O112" s="52" t="str">
        <f t="shared" si="2"/>
        <v>N/A</v>
      </c>
    </row>
    <row r="113" spans="1:15" ht="60.75" hidden="1" thickBot="1" x14ac:dyDescent="0.3">
      <c r="A113" s="49">
        <v>12</v>
      </c>
      <c r="B113" s="49" t="s">
        <v>887</v>
      </c>
      <c r="C113" s="49" t="s">
        <v>731</v>
      </c>
      <c r="D113" s="49" t="s">
        <v>664</v>
      </c>
      <c r="E113" s="50" t="s">
        <v>888</v>
      </c>
      <c r="F113" s="50" t="s">
        <v>889</v>
      </c>
      <c r="G113" s="49"/>
      <c r="H113" s="45" t="str">
        <f t="shared" si="3"/>
        <v/>
      </c>
      <c r="I113" s="49" t="s">
        <v>6</v>
      </c>
      <c r="J113" s="45">
        <f t="shared" si="4"/>
        <v>1</v>
      </c>
      <c r="K113" s="49" t="s">
        <v>6</v>
      </c>
      <c r="L113" s="45">
        <f t="shared" si="5"/>
        <v>1</v>
      </c>
      <c r="M113" s="51">
        <f>IF(ISBLANK(B113),"",COUNTIF(Ubuntu1804CIS!Q$7:$Q$291,"O,*;"&amp;B113&amp;";*"))</f>
        <v>0</v>
      </c>
      <c r="N113" s="47">
        <f>IF(ISBLANK(B113),"",COUNTIF(Ubuntu1804CIS!$J$7:$J$291,"*;"&amp;B113&amp;";*"))</f>
        <v>0</v>
      </c>
      <c r="O113" s="52" t="str">
        <f t="shared" si="2"/>
        <v>N/A</v>
      </c>
    </row>
    <row r="114" spans="1:15" ht="45.75" hidden="1" thickBot="1" x14ac:dyDescent="0.3">
      <c r="A114" s="49">
        <v>12</v>
      </c>
      <c r="B114" s="49" t="s">
        <v>890</v>
      </c>
      <c r="C114" s="49" t="s">
        <v>731</v>
      </c>
      <c r="D114" s="49" t="s">
        <v>622</v>
      </c>
      <c r="E114" s="50" t="s">
        <v>891</v>
      </c>
      <c r="F114" s="50" t="s">
        <v>892</v>
      </c>
      <c r="G114" s="49"/>
      <c r="H114" s="45" t="str">
        <f t="shared" si="3"/>
        <v/>
      </c>
      <c r="I114" s="49"/>
      <c r="J114" s="45" t="str">
        <f t="shared" si="4"/>
        <v/>
      </c>
      <c r="K114" s="49" t="s">
        <v>6</v>
      </c>
      <c r="L114" s="45">
        <f t="shared" si="5"/>
        <v>1</v>
      </c>
      <c r="M114" s="51">
        <f>IF(ISBLANK(B114),"",COUNTIF(Ubuntu1804CIS!Q$7:$Q$291,"O,*;"&amp;B114&amp;";*"))</f>
        <v>0</v>
      </c>
      <c r="N114" s="47">
        <f>IF(ISBLANK(B114),"",COUNTIF(Ubuntu1804CIS!$J$7:$J$291,"*;"&amp;B114&amp;";*"))</f>
        <v>0</v>
      </c>
      <c r="O114" s="52" t="str">
        <f t="shared" si="2"/>
        <v>N/A</v>
      </c>
    </row>
    <row r="115" spans="1:15" ht="30.75" hidden="1" thickBot="1" x14ac:dyDescent="0.3">
      <c r="A115" s="49">
        <v>12</v>
      </c>
      <c r="B115" s="49" t="s">
        <v>893</v>
      </c>
      <c r="C115" s="49" t="s">
        <v>731</v>
      </c>
      <c r="D115" s="49" t="s">
        <v>664</v>
      </c>
      <c r="E115" s="50" t="s">
        <v>894</v>
      </c>
      <c r="F115" s="50" t="s">
        <v>895</v>
      </c>
      <c r="G115" s="49"/>
      <c r="H115" s="45" t="str">
        <f t="shared" si="3"/>
        <v/>
      </c>
      <c r="I115" s="49" t="s">
        <v>6</v>
      </c>
      <c r="J115" s="45">
        <f t="shared" si="4"/>
        <v>1</v>
      </c>
      <c r="K115" s="49" t="s">
        <v>6</v>
      </c>
      <c r="L115" s="45">
        <f t="shared" si="5"/>
        <v>1</v>
      </c>
      <c r="M115" s="51">
        <f>IF(ISBLANK(B115),"",COUNTIF(Ubuntu1804CIS!Q$7:$Q$291,"O,*;"&amp;B115&amp;";*"))</f>
        <v>0</v>
      </c>
      <c r="N115" s="47">
        <f>IF(ISBLANK(B115),"",COUNTIF(Ubuntu1804CIS!$J$7:$J$291,"*;"&amp;B115&amp;";*"))</f>
        <v>0</v>
      </c>
      <c r="O115" s="52" t="str">
        <f t="shared" si="2"/>
        <v>N/A</v>
      </c>
    </row>
    <row r="116" spans="1:15" ht="45.75" hidden="1" thickBot="1" x14ac:dyDescent="0.3">
      <c r="A116" s="49">
        <v>12</v>
      </c>
      <c r="B116" s="49" t="s">
        <v>896</v>
      </c>
      <c r="C116" s="49" t="s">
        <v>731</v>
      </c>
      <c r="D116" s="49" t="s">
        <v>664</v>
      </c>
      <c r="E116" s="50" t="s">
        <v>897</v>
      </c>
      <c r="F116" s="50" t="s">
        <v>898</v>
      </c>
      <c r="G116" s="49"/>
      <c r="H116" s="45" t="str">
        <f t="shared" si="3"/>
        <v/>
      </c>
      <c r="I116" s="49"/>
      <c r="J116" s="45" t="str">
        <f t="shared" si="4"/>
        <v/>
      </c>
      <c r="K116" s="49" t="s">
        <v>6</v>
      </c>
      <c r="L116" s="45">
        <f t="shared" si="5"/>
        <v>1</v>
      </c>
      <c r="M116" s="51">
        <f>IF(ISBLANK(B116),"",COUNTIF(Ubuntu1804CIS!Q$7:$Q$291,"O,*;"&amp;B116&amp;";*"))</f>
        <v>0</v>
      </c>
      <c r="N116" s="47">
        <f>IF(ISBLANK(B116),"",COUNTIF(Ubuntu1804CIS!$J$7:$J$291,"*;"&amp;B116&amp;";*"))</f>
        <v>0</v>
      </c>
      <c r="O116" s="52" t="str">
        <f t="shared" si="2"/>
        <v>N/A</v>
      </c>
    </row>
    <row r="117" spans="1:15" ht="60.75" hidden="1" thickBot="1" x14ac:dyDescent="0.3">
      <c r="A117" s="49">
        <v>12</v>
      </c>
      <c r="B117" s="49" t="s">
        <v>899</v>
      </c>
      <c r="C117" s="49" t="s">
        <v>731</v>
      </c>
      <c r="D117" s="49" t="s">
        <v>664</v>
      </c>
      <c r="E117" s="50" t="s">
        <v>900</v>
      </c>
      <c r="F117" s="50" t="s">
        <v>901</v>
      </c>
      <c r="G117" s="49"/>
      <c r="H117" s="45" t="str">
        <f t="shared" si="3"/>
        <v/>
      </c>
      <c r="I117" s="49"/>
      <c r="J117" s="45" t="str">
        <f t="shared" si="4"/>
        <v/>
      </c>
      <c r="K117" s="49" t="s">
        <v>6</v>
      </c>
      <c r="L117" s="45">
        <f t="shared" si="5"/>
        <v>1</v>
      </c>
      <c r="M117" s="51">
        <f>IF(ISBLANK(B117),"",COUNTIF(Ubuntu1804CIS!Q$7:$Q$291,"O,*;"&amp;B117&amp;";*"))</f>
        <v>0</v>
      </c>
      <c r="N117" s="47">
        <f>IF(ISBLANK(B117),"",COUNTIF(Ubuntu1804CIS!$J$7:$J$291,"*;"&amp;B117&amp;";*"))</f>
        <v>0</v>
      </c>
      <c r="O117" s="52" t="str">
        <f t="shared" si="2"/>
        <v>N/A</v>
      </c>
    </row>
    <row r="118" spans="1:15" ht="30.75" hidden="1" thickBot="1" x14ac:dyDescent="0.3">
      <c r="A118" s="49">
        <v>12</v>
      </c>
      <c r="B118" s="49" t="s">
        <v>902</v>
      </c>
      <c r="C118" s="49" t="s">
        <v>671</v>
      </c>
      <c r="D118" s="49" t="s">
        <v>622</v>
      </c>
      <c r="E118" s="50" t="s">
        <v>903</v>
      </c>
      <c r="F118" s="50" t="s">
        <v>904</v>
      </c>
      <c r="G118" s="49"/>
      <c r="H118" s="45" t="str">
        <f t="shared" si="3"/>
        <v/>
      </c>
      <c r="I118" s="49" t="s">
        <v>6</v>
      </c>
      <c r="J118" s="45">
        <f t="shared" si="4"/>
        <v>1</v>
      </c>
      <c r="K118" s="49" t="s">
        <v>6</v>
      </c>
      <c r="L118" s="45">
        <f t="shared" si="5"/>
        <v>1</v>
      </c>
      <c r="M118" s="51">
        <f>IF(ISBLANK(B118),"",COUNTIF(Ubuntu1804CIS!Q$7:$Q$291,"O,*;"&amp;B118&amp;";*"))</f>
        <v>0</v>
      </c>
      <c r="N118" s="47">
        <f>IF(ISBLANK(B118),"",COUNTIF(Ubuntu1804CIS!$J$7:$J$291,"*;"&amp;B118&amp;";*"))</f>
        <v>0</v>
      </c>
      <c r="O118" s="52" t="str">
        <f t="shared" si="2"/>
        <v>N/A</v>
      </c>
    </row>
    <row r="119" spans="1:15" ht="60.75" hidden="1" thickBot="1" x14ac:dyDescent="0.3">
      <c r="A119" s="53">
        <v>12</v>
      </c>
      <c r="B119" s="53" t="s">
        <v>905</v>
      </c>
      <c r="C119" s="53" t="s">
        <v>601</v>
      </c>
      <c r="D119" s="53" t="s">
        <v>622</v>
      </c>
      <c r="E119" s="54" t="s">
        <v>906</v>
      </c>
      <c r="F119" s="54" t="s">
        <v>907</v>
      </c>
      <c r="G119" s="53"/>
      <c r="H119" s="55" t="str">
        <f t="shared" si="3"/>
        <v/>
      </c>
      <c r="I119" s="53"/>
      <c r="J119" s="55" t="str">
        <f t="shared" si="4"/>
        <v/>
      </c>
      <c r="K119" s="53" t="s">
        <v>6</v>
      </c>
      <c r="L119" s="55">
        <f t="shared" si="5"/>
        <v>1</v>
      </c>
      <c r="M119" s="56">
        <f>IF(ISBLANK(B119),"",COUNTIF(Ubuntu1804CIS!Q$7:$Q$291,"O,*;"&amp;B119&amp;";*"))</f>
        <v>0</v>
      </c>
      <c r="N119" s="57">
        <f>IF(ISBLANK(B119),"",COUNTIF(Ubuntu1804CIS!$J$7:$J$291,"*;"&amp;B119&amp;";*"))</f>
        <v>0</v>
      </c>
      <c r="O119" s="58" t="str">
        <f t="shared" si="2"/>
        <v>N/A</v>
      </c>
    </row>
    <row r="120" spans="1:15" ht="15.75" x14ac:dyDescent="0.25">
      <c r="A120" s="118">
        <v>13</v>
      </c>
      <c r="B120" s="60"/>
      <c r="C120" s="60"/>
      <c r="D120" s="60"/>
      <c r="E120" s="38" t="s">
        <v>908</v>
      </c>
      <c r="F120" s="39"/>
      <c r="G120" s="60"/>
      <c r="H120" s="37" t="str">
        <f t="shared" si="3"/>
        <v/>
      </c>
      <c r="I120" s="60"/>
      <c r="J120" s="37" t="str">
        <f t="shared" si="4"/>
        <v/>
      </c>
      <c r="K120" s="60"/>
      <c r="L120" s="37" t="str">
        <f t="shared" si="5"/>
        <v/>
      </c>
      <c r="M120" s="40" t="str">
        <f>IF(ISBLANK(B120),"",COUNTIF(Ubuntu1804CIS!Q$7:$Q$291,"O,*;"&amp;B120&amp;";*"))</f>
        <v/>
      </c>
      <c r="N120" s="40" t="str">
        <f>IF(ISBLANK(B120),"",COUNTIF(Ubuntu1804CIS!$J$7:$J$291,"*;"&amp;B120&amp;";*"))</f>
        <v/>
      </c>
      <c r="O120" s="61" t="str">
        <f t="shared" si="2"/>
        <v/>
      </c>
    </row>
    <row r="121" spans="1:15" ht="44.25" customHeight="1" thickBot="1" x14ac:dyDescent="0.3">
      <c r="A121" s="119"/>
      <c r="B121" s="62">
        <v>13</v>
      </c>
      <c r="C121" s="62"/>
      <c r="D121" s="62"/>
      <c r="E121" s="120" t="s">
        <v>909</v>
      </c>
      <c r="F121" s="120"/>
      <c r="G121" s="62"/>
      <c r="H121" s="42" t="str">
        <f t="shared" si="3"/>
        <v/>
      </c>
      <c r="I121" s="62"/>
      <c r="J121" s="42" t="str">
        <f t="shared" si="4"/>
        <v/>
      </c>
      <c r="K121" s="62"/>
      <c r="L121" s="42" t="str">
        <f t="shared" si="5"/>
        <v/>
      </c>
      <c r="M121" s="43">
        <f>IF(ISBLANK(B121),"",COUNTIF(Ubuntu1804CIS!Q$7:$Q$291,"O,*;"&amp;B121&amp;";*"))</f>
        <v>0</v>
      </c>
      <c r="N121" s="43">
        <f>IF(ISBLANK(B121),"",COUNTIF(Ubuntu1804CIS!$J$7:$J$291,"*;"&amp;B121&amp;";*"))</f>
        <v>2</v>
      </c>
      <c r="O121" s="63">
        <f t="shared" si="2"/>
        <v>0</v>
      </c>
    </row>
    <row r="122" spans="1:15" ht="60" hidden="1" x14ac:dyDescent="0.25">
      <c r="A122" s="45">
        <v>13</v>
      </c>
      <c r="B122" s="45" t="s">
        <v>910</v>
      </c>
      <c r="C122" s="45" t="s">
        <v>833</v>
      </c>
      <c r="D122" s="45" t="s">
        <v>602</v>
      </c>
      <c r="E122" s="46" t="s">
        <v>911</v>
      </c>
      <c r="F122" s="46" t="s">
        <v>912</v>
      </c>
      <c r="G122" s="45" t="s">
        <v>6</v>
      </c>
      <c r="H122" s="45">
        <f t="shared" si="3"/>
        <v>1</v>
      </c>
      <c r="I122" s="45" t="s">
        <v>6</v>
      </c>
      <c r="J122" s="45">
        <f t="shared" si="4"/>
        <v>1</v>
      </c>
      <c r="K122" s="45" t="s">
        <v>6</v>
      </c>
      <c r="L122" s="45">
        <f t="shared" si="5"/>
        <v>1</v>
      </c>
      <c r="M122" s="47">
        <f>IF(ISBLANK(B122),"",COUNTIF(Ubuntu1804CIS!Q$7:$Q$291,"O,*;"&amp;B122&amp;";*"))</f>
        <v>0</v>
      </c>
      <c r="N122" s="47">
        <f>IF(ISBLANK(B122),"",COUNTIF(Ubuntu1804CIS!$J$7:$J$291,"*;"&amp;B122&amp;";*"))</f>
        <v>0</v>
      </c>
      <c r="O122" s="48" t="str">
        <f t="shared" si="2"/>
        <v>N/A</v>
      </c>
    </row>
    <row r="123" spans="1:15" ht="75.75" thickBot="1" x14ac:dyDescent="0.3">
      <c r="A123" s="49">
        <v>13</v>
      </c>
      <c r="B123" s="49" t="s">
        <v>913</v>
      </c>
      <c r="C123" s="49" t="s">
        <v>833</v>
      </c>
      <c r="D123" s="49" t="s">
        <v>622</v>
      </c>
      <c r="E123" s="50" t="s">
        <v>914</v>
      </c>
      <c r="F123" s="50" t="s">
        <v>915</v>
      </c>
      <c r="G123" s="49" t="s">
        <v>6</v>
      </c>
      <c r="H123" s="45">
        <f t="shared" si="3"/>
        <v>1</v>
      </c>
      <c r="I123" s="49" t="s">
        <v>6</v>
      </c>
      <c r="J123" s="45">
        <f t="shared" si="4"/>
        <v>1</v>
      </c>
      <c r="K123" s="49" t="s">
        <v>6</v>
      </c>
      <c r="L123" s="45">
        <f t="shared" si="5"/>
        <v>1</v>
      </c>
      <c r="M123" s="51">
        <f>IF(ISBLANK(B123),"",COUNTIF(Ubuntu1804CIS!Q$7:$Q$291,"O,*;"&amp;B123&amp;";*"))</f>
        <v>0</v>
      </c>
      <c r="N123" s="47">
        <f>IF(ISBLANK(B123),"",COUNTIF(Ubuntu1804CIS!$J$7:$J$291,"*;"&amp;B123&amp;";*"))</f>
        <v>2</v>
      </c>
      <c r="O123" s="52">
        <f t="shared" si="2"/>
        <v>0</v>
      </c>
    </row>
    <row r="124" spans="1:15" ht="45.75" hidden="1" thickBot="1" x14ac:dyDescent="0.3">
      <c r="A124" s="49">
        <v>13</v>
      </c>
      <c r="B124" s="49" t="s">
        <v>916</v>
      </c>
      <c r="C124" s="49" t="s">
        <v>833</v>
      </c>
      <c r="D124" s="49" t="s">
        <v>664</v>
      </c>
      <c r="E124" s="50" t="s">
        <v>917</v>
      </c>
      <c r="F124" s="50" t="s">
        <v>918</v>
      </c>
      <c r="G124" s="49"/>
      <c r="H124" s="45" t="str">
        <f t="shared" si="3"/>
        <v/>
      </c>
      <c r="I124" s="49"/>
      <c r="J124" s="45" t="str">
        <f t="shared" si="4"/>
        <v/>
      </c>
      <c r="K124" s="49" t="s">
        <v>6</v>
      </c>
      <c r="L124" s="45">
        <f t="shared" si="5"/>
        <v>1</v>
      </c>
      <c r="M124" s="51">
        <f>IF(ISBLANK(B124),"",COUNTIF(Ubuntu1804CIS!Q$7:$Q$291,"O,*;"&amp;B124&amp;";*"))</f>
        <v>0</v>
      </c>
      <c r="N124" s="47">
        <f>IF(ISBLANK(B124),"",COUNTIF(Ubuntu1804CIS!$J$7:$J$291,"*;"&amp;B124&amp;";*"))</f>
        <v>0</v>
      </c>
      <c r="O124" s="52" t="str">
        <f t="shared" si="2"/>
        <v>N/A</v>
      </c>
    </row>
    <row r="125" spans="1:15" ht="30.75" hidden="1" thickBot="1" x14ac:dyDescent="0.3">
      <c r="A125" s="49">
        <v>13</v>
      </c>
      <c r="B125" s="49" t="s">
        <v>919</v>
      </c>
      <c r="C125" s="49" t="s">
        <v>833</v>
      </c>
      <c r="D125" s="49" t="s">
        <v>622</v>
      </c>
      <c r="E125" s="50" t="s">
        <v>920</v>
      </c>
      <c r="F125" s="50" t="s">
        <v>921</v>
      </c>
      <c r="G125" s="49"/>
      <c r="H125" s="45" t="str">
        <f t="shared" si="3"/>
        <v/>
      </c>
      <c r="I125" s="49" t="s">
        <v>6</v>
      </c>
      <c r="J125" s="45">
        <f t="shared" si="4"/>
        <v>1</v>
      </c>
      <c r="K125" s="49" t="s">
        <v>6</v>
      </c>
      <c r="L125" s="45">
        <f t="shared" si="5"/>
        <v>1</v>
      </c>
      <c r="M125" s="51">
        <f>IF(ISBLANK(B125),"",COUNTIF(Ubuntu1804CIS!Q$7:$Q$291,"O,*;"&amp;B125&amp;";*"))</f>
        <v>0</v>
      </c>
      <c r="N125" s="47">
        <f>IF(ISBLANK(B125),"",COUNTIF(Ubuntu1804CIS!$J$7:$J$291,"*;"&amp;B125&amp;";*"))</f>
        <v>0</v>
      </c>
      <c r="O125" s="52" t="str">
        <f t="shared" si="2"/>
        <v>N/A</v>
      </c>
    </row>
    <row r="126" spans="1:15" ht="30.75" hidden="1" thickBot="1" x14ac:dyDescent="0.3">
      <c r="A126" s="49">
        <v>13</v>
      </c>
      <c r="B126" s="49" t="s">
        <v>922</v>
      </c>
      <c r="C126" s="49" t="s">
        <v>833</v>
      </c>
      <c r="D126" s="49" t="s">
        <v>664</v>
      </c>
      <c r="E126" s="50" t="s">
        <v>923</v>
      </c>
      <c r="F126" s="50" t="s">
        <v>924</v>
      </c>
      <c r="G126" s="49"/>
      <c r="H126" s="45" t="str">
        <f t="shared" si="3"/>
        <v/>
      </c>
      <c r="I126" s="49"/>
      <c r="J126" s="45" t="str">
        <f t="shared" si="4"/>
        <v/>
      </c>
      <c r="K126" s="49" t="s">
        <v>6</v>
      </c>
      <c r="L126" s="45">
        <f t="shared" si="5"/>
        <v>1</v>
      </c>
      <c r="M126" s="51">
        <f>IF(ISBLANK(B126),"",COUNTIF(Ubuntu1804CIS!Q$7:$Q$291,"O,*;"&amp;B126&amp;";*"))</f>
        <v>0</v>
      </c>
      <c r="N126" s="47">
        <f>IF(ISBLANK(B126),"",COUNTIF(Ubuntu1804CIS!$J$7:$J$291,"*;"&amp;B126&amp;";*"))</f>
        <v>0</v>
      </c>
      <c r="O126" s="52" t="str">
        <f t="shared" si="2"/>
        <v>N/A</v>
      </c>
    </row>
    <row r="127" spans="1:15" ht="30.75" hidden="1" thickBot="1" x14ac:dyDescent="0.3">
      <c r="A127" s="49">
        <v>13</v>
      </c>
      <c r="B127" s="49" t="s">
        <v>925</v>
      </c>
      <c r="C127" s="49" t="s">
        <v>833</v>
      </c>
      <c r="D127" s="49" t="s">
        <v>622</v>
      </c>
      <c r="E127" s="50" t="s">
        <v>926</v>
      </c>
      <c r="F127" s="50" t="s">
        <v>927</v>
      </c>
      <c r="G127" s="49" t="s">
        <v>6</v>
      </c>
      <c r="H127" s="45">
        <f t="shared" si="3"/>
        <v>1</v>
      </c>
      <c r="I127" s="49" t="s">
        <v>6</v>
      </c>
      <c r="J127" s="45">
        <f t="shared" si="4"/>
        <v>1</v>
      </c>
      <c r="K127" s="49" t="s">
        <v>6</v>
      </c>
      <c r="L127" s="45">
        <f t="shared" si="5"/>
        <v>1</v>
      </c>
      <c r="M127" s="51">
        <f>IF(ISBLANK(B127),"",COUNTIF(Ubuntu1804CIS!Q$7:$Q$291,"O,*;"&amp;B127&amp;";*"))</f>
        <v>0</v>
      </c>
      <c r="N127" s="47">
        <f>IF(ISBLANK(B127),"",COUNTIF(Ubuntu1804CIS!$J$7:$J$291,"*;"&amp;B127&amp;";*"))</f>
        <v>0</v>
      </c>
      <c r="O127" s="52" t="str">
        <f t="shared" si="2"/>
        <v>N/A</v>
      </c>
    </row>
    <row r="128" spans="1:15" ht="45.75" hidden="1" thickBot="1" x14ac:dyDescent="0.3">
      <c r="A128" s="49">
        <v>13</v>
      </c>
      <c r="B128" s="49" t="s">
        <v>928</v>
      </c>
      <c r="C128" s="49" t="s">
        <v>833</v>
      </c>
      <c r="D128" s="49" t="s">
        <v>622</v>
      </c>
      <c r="E128" s="50" t="s">
        <v>929</v>
      </c>
      <c r="F128" s="50" t="s">
        <v>930</v>
      </c>
      <c r="G128" s="49"/>
      <c r="H128" s="45" t="str">
        <f t="shared" si="3"/>
        <v/>
      </c>
      <c r="I128" s="49" t="s">
        <v>6</v>
      </c>
      <c r="J128" s="45">
        <f t="shared" si="4"/>
        <v>1</v>
      </c>
      <c r="K128" s="49" t="s">
        <v>6</v>
      </c>
      <c r="L128" s="45">
        <f t="shared" si="5"/>
        <v>1</v>
      </c>
      <c r="M128" s="51">
        <f>IF(ISBLANK(B128),"",COUNTIF(Ubuntu1804CIS!Q$7:$Q$291,"O,*;"&amp;B128&amp;";*"))</f>
        <v>0</v>
      </c>
      <c r="N128" s="47">
        <f>IF(ISBLANK(B128),"",COUNTIF(Ubuntu1804CIS!$J$7:$J$291,"*;"&amp;B128&amp;";*"))</f>
        <v>0</v>
      </c>
      <c r="O128" s="52" t="str">
        <f t="shared" si="2"/>
        <v>N/A</v>
      </c>
    </row>
    <row r="129" spans="1:15" ht="30.75" hidden="1" thickBot="1" x14ac:dyDescent="0.3">
      <c r="A129" s="49">
        <v>13</v>
      </c>
      <c r="B129" s="49" t="s">
        <v>931</v>
      </c>
      <c r="C129" s="49" t="s">
        <v>833</v>
      </c>
      <c r="D129" s="49" t="s">
        <v>622</v>
      </c>
      <c r="E129" s="50" t="s">
        <v>932</v>
      </c>
      <c r="F129" s="50" t="s">
        <v>933</v>
      </c>
      <c r="G129" s="49"/>
      <c r="H129" s="45" t="str">
        <f t="shared" si="3"/>
        <v/>
      </c>
      <c r="I129" s="49"/>
      <c r="J129" s="45" t="str">
        <f t="shared" si="4"/>
        <v/>
      </c>
      <c r="K129" s="49" t="s">
        <v>6</v>
      </c>
      <c r="L129" s="45">
        <f t="shared" si="5"/>
        <v>1</v>
      </c>
      <c r="M129" s="51">
        <f>IF(ISBLANK(B129),"",COUNTIF(Ubuntu1804CIS!Q$7:$Q$291,"O,*;"&amp;B129&amp;";*"))</f>
        <v>0</v>
      </c>
      <c r="N129" s="47">
        <f>IF(ISBLANK(B129),"",COUNTIF(Ubuntu1804CIS!$J$7:$J$291,"*;"&amp;B129&amp;";*"))</f>
        <v>0</v>
      </c>
      <c r="O129" s="52" t="str">
        <f t="shared" si="2"/>
        <v>N/A</v>
      </c>
    </row>
    <row r="130" spans="1:15" ht="30.75" hidden="1" thickBot="1" x14ac:dyDescent="0.3">
      <c r="A130" s="53">
        <v>13</v>
      </c>
      <c r="B130" s="53" t="s">
        <v>934</v>
      </c>
      <c r="C130" s="53" t="s">
        <v>833</v>
      </c>
      <c r="D130" s="53" t="s">
        <v>622</v>
      </c>
      <c r="E130" s="54" t="s">
        <v>935</v>
      </c>
      <c r="F130" s="54" t="s">
        <v>936</v>
      </c>
      <c r="G130" s="53"/>
      <c r="H130" s="55" t="str">
        <f t="shared" si="3"/>
        <v/>
      </c>
      <c r="I130" s="53"/>
      <c r="J130" s="55" t="str">
        <f t="shared" si="4"/>
        <v/>
      </c>
      <c r="K130" s="53" t="s">
        <v>6</v>
      </c>
      <c r="L130" s="55">
        <f t="shared" si="5"/>
        <v>1</v>
      </c>
      <c r="M130" s="56">
        <f>IF(ISBLANK(B130),"",COUNTIF(Ubuntu1804CIS!Q$7:$Q$291,"O,*;"&amp;B130&amp;";*"))</f>
        <v>0</v>
      </c>
      <c r="N130" s="57">
        <f>IF(ISBLANK(B130),"",COUNTIF(Ubuntu1804CIS!$J$7:$J$291,"*;"&amp;B130&amp;";*"))</f>
        <v>0</v>
      </c>
      <c r="O130" s="58" t="str">
        <f t="shared" si="2"/>
        <v>N/A</v>
      </c>
    </row>
    <row r="131" spans="1:15" ht="31.5" customHeight="1" x14ac:dyDescent="0.25">
      <c r="A131" s="118">
        <v>14</v>
      </c>
      <c r="B131" s="60"/>
      <c r="C131" s="60"/>
      <c r="D131" s="60"/>
      <c r="E131" s="121" t="s">
        <v>937</v>
      </c>
      <c r="F131" s="121"/>
      <c r="G131" s="60"/>
      <c r="H131" s="37" t="str">
        <f t="shared" si="3"/>
        <v/>
      </c>
      <c r="I131" s="60"/>
      <c r="J131" s="37" t="str">
        <f t="shared" si="4"/>
        <v/>
      </c>
      <c r="K131" s="60"/>
      <c r="L131" s="37" t="str">
        <f t="shared" si="5"/>
        <v/>
      </c>
      <c r="M131" s="40" t="str">
        <f>IF(ISBLANK(B131),"",COUNTIF(Ubuntu1804CIS!Q$7:$Q$291,"O,*;"&amp;B131&amp;";*"))</f>
        <v/>
      </c>
      <c r="N131" s="40" t="str">
        <f>IF(ISBLANK(B131),"",COUNTIF(Ubuntu1804CIS!$J$7:$J$291,"*;"&amp;B131&amp;";*"))</f>
        <v/>
      </c>
      <c r="O131" s="61" t="str">
        <f t="shared" ref="O131:O194" si="6">IF(ISBLANK(B131),"",IF(N131=0,"N/A",M131/N131))</f>
        <v/>
      </c>
    </row>
    <row r="132" spans="1:15" ht="57.75" customHeight="1" thickBot="1" x14ac:dyDescent="0.3">
      <c r="A132" s="119"/>
      <c r="B132" s="62"/>
      <c r="C132" s="62"/>
      <c r="D132" s="62"/>
      <c r="E132" s="120" t="s">
        <v>938</v>
      </c>
      <c r="F132" s="120"/>
      <c r="G132" s="62"/>
      <c r="H132" s="42" t="str">
        <f t="shared" si="3"/>
        <v/>
      </c>
      <c r="I132" s="62"/>
      <c r="J132" s="42" t="str">
        <f t="shared" si="4"/>
        <v/>
      </c>
      <c r="K132" s="62"/>
      <c r="L132" s="42" t="str">
        <f t="shared" si="5"/>
        <v/>
      </c>
      <c r="M132" s="43" t="str">
        <f>IF(ISBLANK(B132),"",COUNTIF(Ubuntu1804CIS!Q$7:$Q$291,"O,*;"&amp;B132&amp;";*"))</f>
        <v/>
      </c>
      <c r="N132" s="43" t="str">
        <f>IF(ISBLANK(B132),"",COUNTIF(Ubuntu1804CIS!$J$7:$J$291,"*;"&amp;B132&amp;";*"))</f>
        <v/>
      </c>
      <c r="O132" s="63" t="str">
        <f t="shared" si="6"/>
        <v/>
      </c>
    </row>
    <row r="133" spans="1:15" ht="45" hidden="1" x14ac:dyDescent="0.25">
      <c r="A133" s="45">
        <v>14</v>
      </c>
      <c r="B133" s="45" t="s">
        <v>939</v>
      </c>
      <c r="C133" s="45" t="s">
        <v>731</v>
      </c>
      <c r="D133" s="45" t="s">
        <v>622</v>
      </c>
      <c r="E133" s="46" t="s">
        <v>940</v>
      </c>
      <c r="F133" s="46" t="s">
        <v>941</v>
      </c>
      <c r="G133" s="45"/>
      <c r="H133" s="45" t="str">
        <f t="shared" ref="H133:H196" si="7">IF(ISBLANK(G133),"",1)</f>
        <v/>
      </c>
      <c r="I133" s="45" t="s">
        <v>6</v>
      </c>
      <c r="J133" s="45">
        <f t="shared" ref="J133:J196" si="8">IF(ISBLANK(I133),"",1)</f>
        <v>1</v>
      </c>
      <c r="K133" s="45" t="s">
        <v>6</v>
      </c>
      <c r="L133" s="45">
        <f t="shared" ref="L133:L196" si="9">IF(ISBLANK(K133),"",1)</f>
        <v>1</v>
      </c>
      <c r="M133" s="47">
        <f>IF(ISBLANK(B133),"",COUNTIF(Ubuntu1804CIS!Q$7:$Q$291,"O,*;"&amp;B133&amp;";*"))</f>
        <v>0</v>
      </c>
      <c r="N133" s="47">
        <f>IF(ISBLANK(B133),"",COUNTIF(Ubuntu1804CIS!$J$7:$J$291,"*;"&amp;B133&amp;";*"))</f>
        <v>0</v>
      </c>
      <c r="O133" s="48" t="str">
        <f t="shared" si="6"/>
        <v>N/A</v>
      </c>
    </row>
    <row r="134" spans="1:15" ht="45" hidden="1" x14ac:dyDescent="0.25">
      <c r="A134" s="49">
        <v>14</v>
      </c>
      <c r="B134" s="49" t="s">
        <v>942</v>
      </c>
      <c r="C134" s="49" t="s">
        <v>731</v>
      </c>
      <c r="D134" s="49" t="s">
        <v>622</v>
      </c>
      <c r="E134" s="50" t="s">
        <v>943</v>
      </c>
      <c r="F134" s="50" t="s">
        <v>944</v>
      </c>
      <c r="G134" s="49"/>
      <c r="H134" s="45" t="str">
        <f t="shared" si="7"/>
        <v/>
      </c>
      <c r="I134" s="49" t="s">
        <v>6</v>
      </c>
      <c r="J134" s="45">
        <f t="shared" si="8"/>
        <v>1</v>
      </c>
      <c r="K134" s="49" t="s">
        <v>6</v>
      </c>
      <c r="L134" s="45">
        <f t="shared" si="9"/>
        <v>1</v>
      </c>
      <c r="M134" s="51">
        <f>IF(ISBLANK(B134),"",COUNTIF(Ubuntu1804CIS!Q$7:$Q$291,"O,*;"&amp;B134&amp;";*"))</f>
        <v>0</v>
      </c>
      <c r="N134" s="47">
        <f>IF(ISBLANK(B134),"",COUNTIF(Ubuntu1804CIS!$J$7:$J$291,"*;"&amp;B134&amp;";*"))</f>
        <v>0</v>
      </c>
      <c r="O134" s="52" t="str">
        <f t="shared" si="6"/>
        <v>N/A</v>
      </c>
    </row>
    <row r="135" spans="1:15" ht="60" hidden="1" x14ac:dyDescent="0.25">
      <c r="A135" s="49">
        <v>14</v>
      </c>
      <c r="B135" s="49" t="s">
        <v>945</v>
      </c>
      <c r="C135" s="49" t="s">
        <v>731</v>
      </c>
      <c r="D135" s="49" t="s">
        <v>622</v>
      </c>
      <c r="E135" s="50" t="s">
        <v>946</v>
      </c>
      <c r="F135" s="50" t="s">
        <v>947</v>
      </c>
      <c r="G135" s="49"/>
      <c r="H135" s="45" t="str">
        <f t="shared" si="7"/>
        <v/>
      </c>
      <c r="I135" s="49" t="s">
        <v>6</v>
      </c>
      <c r="J135" s="45">
        <f t="shared" si="8"/>
        <v>1</v>
      </c>
      <c r="K135" s="49" t="s">
        <v>6</v>
      </c>
      <c r="L135" s="45">
        <f t="shared" si="9"/>
        <v>1</v>
      </c>
      <c r="M135" s="51">
        <f>IF(ISBLANK(B135),"",COUNTIF(Ubuntu1804CIS!Q$7:$Q$291,"O,*;"&amp;B135&amp;";*"))</f>
        <v>0</v>
      </c>
      <c r="N135" s="47">
        <f>IF(ISBLANK(B135),"",COUNTIF(Ubuntu1804CIS!$J$7:$J$291,"*;"&amp;B135&amp;";*"))</f>
        <v>0</v>
      </c>
      <c r="O135" s="52" t="str">
        <f t="shared" si="6"/>
        <v>N/A</v>
      </c>
    </row>
    <row r="136" spans="1:15" x14ac:dyDescent="0.25">
      <c r="A136" s="49">
        <v>14</v>
      </c>
      <c r="B136" s="49" t="s">
        <v>948</v>
      </c>
      <c r="C136" s="49" t="s">
        <v>833</v>
      </c>
      <c r="D136" s="49" t="s">
        <v>622</v>
      </c>
      <c r="E136" s="50" t="s">
        <v>949</v>
      </c>
      <c r="F136" s="50" t="s">
        <v>950</v>
      </c>
      <c r="G136" s="49"/>
      <c r="H136" s="45" t="str">
        <f t="shared" si="7"/>
        <v/>
      </c>
      <c r="I136" s="49" t="s">
        <v>6</v>
      </c>
      <c r="J136" s="45">
        <f t="shared" si="8"/>
        <v>1</v>
      </c>
      <c r="K136" s="49" t="s">
        <v>6</v>
      </c>
      <c r="L136" s="45">
        <f t="shared" si="9"/>
        <v>1</v>
      </c>
      <c r="M136" s="51">
        <f>IF(ISBLANK(B136),"",COUNTIF(Ubuntu1804CIS!Q$7:$Q$291,"O,*;"&amp;B136&amp;";*"))</f>
        <v>1</v>
      </c>
      <c r="N136" s="47">
        <f>IF(ISBLANK(B136),"",COUNTIF(Ubuntu1804CIS!$J$7:$J$291,"*;"&amp;B136&amp;";*"))</f>
        <v>4</v>
      </c>
      <c r="O136" s="52">
        <f t="shared" si="6"/>
        <v>0.25</v>
      </c>
    </row>
    <row r="137" spans="1:15" ht="75" hidden="1" x14ac:dyDescent="0.25">
      <c r="A137" s="49">
        <v>14</v>
      </c>
      <c r="B137" s="49" t="s">
        <v>951</v>
      </c>
      <c r="C137" s="49" t="s">
        <v>833</v>
      </c>
      <c r="D137" s="49" t="s">
        <v>664</v>
      </c>
      <c r="E137" s="50" t="s">
        <v>952</v>
      </c>
      <c r="F137" s="50" t="s">
        <v>953</v>
      </c>
      <c r="G137" s="49"/>
      <c r="H137" s="45" t="str">
        <f t="shared" si="7"/>
        <v/>
      </c>
      <c r="I137" s="49"/>
      <c r="J137" s="45" t="str">
        <f t="shared" si="8"/>
        <v/>
      </c>
      <c r="K137" s="49" t="s">
        <v>6</v>
      </c>
      <c r="L137" s="45">
        <f t="shared" si="9"/>
        <v>1</v>
      </c>
      <c r="M137" s="51">
        <f>IF(ISBLANK(B137),"",COUNTIF(Ubuntu1804CIS!Q$7:$Q$291,"O,*;"&amp;B137&amp;";*"))</f>
        <v>0</v>
      </c>
      <c r="N137" s="47">
        <f>IF(ISBLANK(B137),"",COUNTIF(Ubuntu1804CIS!$J$7:$J$291,"*;"&amp;B137&amp;";*"))</f>
        <v>0</v>
      </c>
      <c r="O137" s="52" t="str">
        <f t="shared" si="6"/>
        <v>N/A</v>
      </c>
    </row>
    <row r="138" spans="1:15" ht="90" x14ac:dyDescent="0.25">
      <c r="A138" s="49">
        <v>14</v>
      </c>
      <c r="B138" s="49" t="s">
        <v>954</v>
      </c>
      <c r="C138" s="49" t="s">
        <v>833</v>
      </c>
      <c r="D138" s="49" t="s">
        <v>622</v>
      </c>
      <c r="E138" s="50" t="s">
        <v>955</v>
      </c>
      <c r="F138" s="50" t="s">
        <v>956</v>
      </c>
      <c r="G138" s="49" t="s">
        <v>6</v>
      </c>
      <c r="H138" s="45">
        <f t="shared" si="7"/>
        <v>1</v>
      </c>
      <c r="I138" s="49" t="s">
        <v>6</v>
      </c>
      <c r="J138" s="45">
        <f t="shared" si="8"/>
        <v>1</v>
      </c>
      <c r="K138" s="49" t="s">
        <v>6</v>
      </c>
      <c r="L138" s="45">
        <f t="shared" si="9"/>
        <v>1</v>
      </c>
      <c r="M138" s="51">
        <f>IF(ISBLANK(B138),"",COUNTIF(Ubuntu1804CIS!Q$7:$Q$291,"O,*;"&amp;B138&amp;";*"))</f>
        <v>0</v>
      </c>
      <c r="N138" s="47">
        <f>IF(ISBLANK(B138),"",COUNTIF(Ubuntu1804CIS!$J$7:$J$291,"*;"&amp;B138&amp;";*"))</f>
        <v>24</v>
      </c>
      <c r="O138" s="52">
        <f t="shared" si="6"/>
        <v>0</v>
      </c>
    </row>
    <row r="139" spans="1:15" ht="45" hidden="1" x14ac:dyDescent="0.25">
      <c r="A139" s="49">
        <v>14</v>
      </c>
      <c r="B139" s="49" t="s">
        <v>957</v>
      </c>
      <c r="C139" s="49" t="s">
        <v>833</v>
      </c>
      <c r="D139" s="49" t="s">
        <v>622</v>
      </c>
      <c r="E139" s="50" t="s">
        <v>958</v>
      </c>
      <c r="F139" s="50" t="s">
        <v>959</v>
      </c>
      <c r="G139" s="49"/>
      <c r="H139" s="45" t="str">
        <f t="shared" si="7"/>
        <v/>
      </c>
      <c r="I139" s="49"/>
      <c r="J139" s="45" t="str">
        <f t="shared" si="8"/>
        <v/>
      </c>
      <c r="K139" s="49" t="s">
        <v>6</v>
      </c>
      <c r="L139" s="45">
        <f t="shared" si="9"/>
        <v>1</v>
      </c>
      <c r="M139" s="51">
        <f>IF(ISBLANK(B139),"",COUNTIF(Ubuntu1804CIS!Q$7:$Q$291,"O,*;"&amp;B139&amp;";*"))</f>
        <v>0</v>
      </c>
      <c r="N139" s="47">
        <f>IF(ISBLANK(B139),"",COUNTIF(Ubuntu1804CIS!$J$7:$J$291,"*;"&amp;B139&amp;";*"))</f>
        <v>0</v>
      </c>
      <c r="O139" s="52" t="str">
        <f t="shared" si="6"/>
        <v>N/A</v>
      </c>
    </row>
    <row r="140" spans="1:15" ht="45" hidden="1" x14ac:dyDescent="0.25">
      <c r="A140" s="49">
        <v>14</v>
      </c>
      <c r="B140" s="49" t="s">
        <v>960</v>
      </c>
      <c r="C140" s="49" t="s">
        <v>833</v>
      </c>
      <c r="D140" s="49" t="s">
        <v>622</v>
      </c>
      <c r="E140" s="50" t="s">
        <v>961</v>
      </c>
      <c r="F140" s="50" t="s">
        <v>962</v>
      </c>
      <c r="G140" s="49"/>
      <c r="H140" s="45" t="str">
        <f t="shared" si="7"/>
        <v/>
      </c>
      <c r="I140" s="49"/>
      <c r="J140" s="45" t="str">
        <f t="shared" si="8"/>
        <v/>
      </c>
      <c r="K140" s="49" t="s">
        <v>6</v>
      </c>
      <c r="L140" s="45">
        <f t="shared" si="9"/>
        <v>1</v>
      </c>
      <c r="M140" s="51">
        <f>IF(ISBLANK(B140),"",COUNTIF(Ubuntu1804CIS!Q$7:$Q$291,"O,*;"&amp;B140&amp;";*"))</f>
        <v>0</v>
      </c>
      <c r="N140" s="47">
        <f>IF(ISBLANK(B140),"",COUNTIF(Ubuntu1804CIS!$J$7:$J$291,"*;"&amp;B140&amp;";*"))</f>
        <v>0</v>
      </c>
      <c r="O140" s="52" t="str">
        <f t="shared" si="6"/>
        <v>N/A</v>
      </c>
    </row>
    <row r="141" spans="1:15" ht="45.75" thickBot="1" x14ac:dyDescent="0.3">
      <c r="A141" s="53">
        <v>14</v>
      </c>
      <c r="B141" s="53" t="s">
        <v>963</v>
      </c>
      <c r="C141" s="53" t="s">
        <v>833</v>
      </c>
      <c r="D141" s="53" t="s">
        <v>664</v>
      </c>
      <c r="E141" s="54" t="s">
        <v>964</v>
      </c>
      <c r="F141" s="54" t="s">
        <v>965</v>
      </c>
      <c r="G141" s="53"/>
      <c r="H141" s="55" t="str">
        <f t="shared" si="7"/>
        <v/>
      </c>
      <c r="I141" s="53"/>
      <c r="J141" s="55" t="str">
        <f t="shared" si="8"/>
        <v/>
      </c>
      <c r="K141" s="53" t="s">
        <v>6</v>
      </c>
      <c r="L141" s="55">
        <f t="shared" si="9"/>
        <v>1</v>
      </c>
      <c r="M141" s="56">
        <f>IF(ISBLANK(B141),"",COUNTIF(Ubuntu1804CIS!Q$7:$Q$291,"O,*;"&amp;B141&amp;";*"))</f>
        <v>0</v>
      </c>
      <c r="N141" s="57">
        <f>IF(ISBLANK(B141),"",COUNTIF(Ubuntu1804CIS!$J$7:$J$291,"*;"&amp;B141&amp;";*"))</f>
        <v>4</v>
      </c>
      <c r="O141" s="58">
        <f t="shared" si="6"/>
        <v>0</v>
      </c>
    </row>
    <row r="142" spans="1:15" ht="15.75" x14ac:dyDescent="0.25">
      <c r="A142" s="118">
        <v>15</v>
      </c>
      <c r="B142" s="60"/>
      <c r="C142" s="60"/>
      <c r="D142" s="60"/>
      <c r="E142" s="38" t="s">
        <v>966</v>
      </c>
      <c r="F142" s="39"/>
      <c r="G142" s="60"/>
      <c r="H142" s="37" t="str">
        <f t="shared" si="7"/>
        <v/>
      </c>
      <c r="I142" s="60"/>
      <c r="J142" s="37" t="str">
        <f t="shared" si="8"/>
        <v/>
      </c>
      <c r="K142" s="60"/>
      <c r="L142" s="37" t="str">
        <f t="shared" si="9"/>
        <v/>
      </c>
      <c r="M142" s="40" t="str">
        <f>IF(ISBLANK(B142),"",COUNTIF(Ubuntu1804CIS!Q$7:$Q$291,"O,*;"&amp;B142&amp;";*"))</f>
        <v/>
      </c>
      <c r="N142" s="40" t="str">
        <f>IF(ISBLANK(B142),"",COUNTIF(Ubuntu1804CIS!$J$7:$J$291,"*;"&amp;B142&amp;";*"))</f>
        <v/>
      </c>
      <c r="O142" s="61" t="str">
        <f t="shared" si="6"/>
        <v/>
      </c>
    </row>
    <row r="143" spans="1:15" ht="60.75" customHeight="1" thickBot="1" x14ac:dyDescent="0.3">
      <c r="A143" s="119"/>
      <c r="B143" s="62"/>
      <c r="C143" s="62"/>
      <c r="D143" s="62"/>
      <c r="E143" s="120" t="s">
        <v>967</v>
      </c>
      <c r="F143" s="120"/>
      <c r="G143" s="62"/>
      <c r="H143" s="42" t="str">
        <f t="shared" si="7"/>
        <v/>
      </c>
      <c r="I143" s="62"/>
      <c r="J143" s="42" t="str">
        <f t="shared" si="8"/>
        <v/>
      </c>
      <c r="K143" s="62"/>
      <c r="L143" s="42" t="str">
        <f t="shared" si="9"/>
        <v/>
      </c>
      <c r="M143" s="43" t="str">
        <f>IF(ISBLANK(B143),"",COUNTIF(Ubuntu1804CIS!Q$7:$Q$291,"O,*;"&amp;B143&amp;";*"))</f>
        <v/>
      </c>
      <c r="N143" s="43" t="str">
        <f>IF(ISBLANK(B143),"",COUNTIF(Ubuntu1804CIS!$J$7:$J$291,"*;"&amp;B143&amp;";*"))</f>
        <v/>
      </c>
      <c r="O143" s="63" t="str">
        <f t="shared" si="6"/>
        <v/>
      </c>
    </row>
    <row r="144" spans="1:15" ht="30" hidden="1" x14ac:dyDescent="0.25">
      <c r="A144" s="45">
        <v>15</v>
      </c>
      <c r="B144" s="45" t="s">
        <v>968</v>
      </c>
      <c r="C144" s="45" t="s">
        <v>731</v>
      </c>
      <c r="D144" s="45" t="s">
        <v>602</v>
      </c>
      <c r="E144" s="46" t="s">
        <v>969</v>
      </c>
      <c r="F144" s="46" t="s">
        <v>970</v>
      </c>
      <c r="G144" s="45"/>
      <c r="H144" s="45" t="str">
        <f t="shared" si="7"/>
        <v/>
      </c>
      <c r="I144" s="45" t="s">
        <v>6</v>
      </c>
      <c r="J144" s="45">
        <f t="shared" si="8"/>
        <v>1</v>
      </c>
      <c r="K144" s="45" t="s">
        <v>6</v>
      </c>
      <c r="L144" s="45">
        <f t="shared" si="9"/>
        <v>1</v>
      </c>
      <c r="M144" s="47">
        <f>IF(ISBLANK(B144),"",COUNTIF(Ubuntu1804CIS!Q$7:$Q$291,"O,*;"&amp;B144&amp;";*"))</f>
        <v>0</v>
      </c>
      <c r="N144" s="47">
        <f>IF(ISBLANK(B144),"",COUNTIF(Ubuntu1804CIS!$J$7:$J$291,"*;"&amp;B144&amp;";*"))</f>
        <v>0</v>
      </c>
      <c r="O144" s="48" t="str">
        <f t="shared" si="6"/>
        <v>N/A</v>
      </c>
    </row>
    <row r="145" spans="1:15" ht="45" hidden="1" x14ac:dyDescent="0.25">
      <c r="A145" s="49">
        <v>15</v>
      </c>
      <c r="B145" s="49" t="s">
        <v>971</v>
      </c>
      <c r="C145" s="49" t="s">
        <v>731</v>
      </c>
      <c r="D145" s="49" t="s">
        <v>664</v>
      </c>
      <c r="E145" s="50" t="s">
        <v>972</v>
      </c>
      <c r="F145" s="50" t="s">
        <v>973</v>
      </c>
      <c r="G145" s="49"/>
      <c r="H145" s="45" t="str">
        <f t="shared" si="7"/>
        <v/>
      </c>
      <c r="I145" s="49" t="s">
        <v>6</v>
      </c>
      <c r="J145" s="45">
        <f t="shared" si="8"/>
        <v>1</v>
      </c>
      <c r="K145" s="49" t="s">
        <v>6</v>
      </c>
      <c r="L145" s="45">
        <f t="shared" si="9"/>
        <v>1</v>
      </c>
      <c r="M145" s="51">
        <f>IF(ISBLANK(B145),"",COUNTIF(Ubuntu1804CIS!Q$7:$Q$291,"O,*;"&amp;B145&amp;";*"))</f>
        <v>0</v>
      </c>
      <c r="N145" s="47">
        <f>IF(ISBLANK(B145),"",COUNTIF(Ubuntu1804CIS!$J$7:$J$291,"*;"&amp;B145&amp;";*"))</f>
        <v>0</v>
      </c>
      <c r="O145" s="52" t="str">
        <f t="shared" si="6"/>
        <v>N/A</v>
      </c>
    </row>
    <row r="146" spans="1:15" ht="45" hidden="1" x14ac:dyDescent="0.25">
      <c r="A146" s="49">
        <v>15</v>
      </c>
      <c r="B146" s="49" t="s">
        <v>974</v>
      </c>
      <c r="C146" s="49" t="s">
        <v>731</v>
      </c>
      <c r="D146" s="49" t="s">
        <v>664</v>
      </c>
      <c r="E146" s="50" t="s">
        <v>975</v>
      </c>
      <c r="F146" s="50" t="s">
        <v>976</v>
      </c>
      <c r="G146" s="49"/>
      <c r="H146" s="45" t="str">
        <f t="shared" si="7"/>
        <v/>
      </c>
      <c r="I146" s="49" t="s">
        <v>6</v>
      </c>
      <c r="J146" s="45">
        <f t="shared" si="8"/>
        <v>1</v>
      </c>
      <c r="K146" s="49" t="s">
        <v>6</v>
      </c>
      <c r="L146" s="45">
        <f t="shared" si="9"/>
        <v>1</v>
      </c>
      <c r="M146" s="51">
        <f>IF(ISBLANK(B146),"",COUNTIF(Ubuntu1804CIS!Q$7:$Q$291,"O,*;"&amp;B146&amp;";*"))</f>
        <v>0</v>
      </c>
      <c r="N146" s="47">
        <f>IF(ISBLANK(B146),"",COUNTIF(Ubuntu1804CIS!$J$7:$J$291,"*;"&amp;B146&amp;";*"))</f>
        <v>0</v>
      </c>
      <c r="O146" s="52" t="str">
        <f t="shared" si="6"/>
        <v>N/A</v>
      </c>
    </row>
    <row r="147" spans="1:15" ht="30" x14ac:dyDescent="0.25">
      <c r="A147" s="49">
        <v>15</v>
      </c>
      <c r="B147" s="49" t="s">
        <v>977</v>
      </c>
      <c r="C147" s="49" t="s">
        <v>601</v>
      </c>
      <c r="D147" s="49" t="s">
        <v>622</v>
      </c>
      <c r="E147" s="50" t="s">
        <v>978</v>
      </c>
      <c r="F147" s="50" t="s">
        <v>979</v>
      </c>
      <c r="G147" s="49"/>
      <c r="H147" s="45" t="str">
        <f t="shared" si="7"/>
        <v/>
      </c>
      <c r="I147" s="49"/>
      <c r="J147" s="45" t="str">
        <f t="shared" si="8"/>
        <v/>
      </c>
      <c r="K147" s="49" t="s">
        <v>6</v>
      </c>
      <c r="L147" s="45">
        <f t="shared" si="9"/>
        <v>1</v>
      </c>
      <c r="M147" s="51">
        <f>IF(ISBLANK(B147),"",COUNTIF(Ubuntu1804CIS!Q$7:$Q$291,"O,*;"&amp;B147&amp;";*"))</f>
        <v>0</v>
      </c>
      <c r="N147" s="47">
        <f>IF(ISBLANK(B147),"",COUNTIF(Ubuntu1804CIS!$J$7:$J$291,"*;"&amp;B147&amp;";*"))</f>
        <v>1</v>
      </c>
      <c r="O147" s="52">
        <f t="shared" si="6"/>
        <v>0</v>
      </c>
    </row>
    <row r="148" spans="1:15" ht="60.75" thickBot="1" x14ac:dyDescent="0.3">
      <c r="A148" s="49">
        <v>15</v>
      </c>
      <c r="B148" s="49" t="s">
        <v>980</v>
      </c>
      <c r="C148" s="49" t="s">
        <v>601</v>
      </c>
      <c r="D148" s="49" t="s">
        <v>622</v>
      </c>
      <c r="E148" s="50" t="s">
        <v>981</v>
      </c>
      <c r="F148" s="50" t="s">
        <v>982</v>
      </c>
      <c r="G148" s="49"/>
      <c r="H148" s="45" t="str">
        <f t="shared" si="7"/>
        <v/>
      </c>
      <c r="I148" s="49"/>
      <c r="J148" s="45" t="str">
        <f t="shared" si="8"/>
        <v/>
      </c>
      <c r="K148" s="49" t="s">
        <v>6</v>
      </c>
      <c r="L148" s="45">
        <f t="shared" si="9"/>
        <v>1</v>
      </c>
      <c r="M148" s="51">
        <f>IF(ISBLANK(B148),"",COUNTIF(Ubuntu1804CIS!Q$7:$Q$291,"O,*;"&amp;B148&amp;";*"))</f>
        <v>0</v>
      </c>
      <c r="N148" s="47">
        <f>IF(ISBLANK(B148),"",COUNTIF(Ubuntu1804CIS!$J$7:$J$291,"*;"&amp;B148&amp;";*"))</f>
        <v>1</v>
      </c>
      <c r="O148" s="52">
        <f t="shared" si="6"/>
        <v>0</v>
      </c>
    </row>
    <row r="149" spans="1:15" ht="30.75" hidden="1" thickBot="1" x14ac:dyDescent="0.3">
      <c r="A149" s="49">
        <v>15</v>
      </c>
      <c r="B149" s="49" t="s">
        <v>983</v>
      </c>
      <c r="C149" s="49" t="s">
        <v>601</v>
      </c>
      <c r="D149" s="49" t="s">
        <v>622</v>
      </c>
      <c r="E149" s="50" t="s">
        <v>984</v>
      </c>
      <c r="F149" s="50" t="s">
        <v>985</v>
      </c>
      <c r="G149" s="49"/>
      <c r="H149" s="45" t="str">
        <f t="shared" si="7"/>
        <v/>
      </c>
      <c r="I149" s="49" t="s">
        <v>6</v>
      </c>
      <c r="J149" s="45">
        <f t="shared" si="8"/>
        <v>1</v>
      </c>
      <c r="K149" s="49" t="s">
        <v>6</v>
      </c>
      <c r="L149" s="45">
        <f t="shared" si="9"/>
        <v>1</v>
      </c>
      <c r="M149" s="51">
        <f>IF(ISBLANK(B149),"",COUNTIF(Ubuntu1804CIS!Q$7:$Q$291,"O,*;"&amp;B149&amp;";*"))</f>
        <v>0</v>
      </c>
      <c r="N149" s="47">
        <f>IF(ISBLANK(B149),"",COUNTIF(Ubuntu1804CIS!$J$7:$J$291,"*;"&amp;B149&amp;";*"))</f>
        <v>0</v>
      </c>
      <c r="O149" s="52" t="str">
        <f t="shared" si="6"/>
        <v>N/A</v>
      </c>
    </row>
    <row r="150" spans="1:15" ht="30.75" hidden="1" thickBot="1" x14ac:dyDescent="0.3">
      <c r="A150" s="49">
        <v>15</v>
      </c>
      <c r="B150" s="49" t="s">
        <v>986</v>
      </c>
      <c r="C150" s="49" t="s">
        <v>731</v>
      </c>
      <c r="D150" s="49" t="s">
        <v>622</v>
      </c>
      <c r="E150" s="50" t="s">
        <v>987</v>
      </c>
      <c r="F150" s="50" t="s">
        <v>988</v>
      </c>
      <c r="G150" s="49" t="s">
        <v>6</v>
      </c>
      <c r="H150" s="45">
        <f t="shared" si="7"/>
        <v>1</v>
      </c>
      <c r="I150" s="49" t="s">
        <v>6</v>
      </c>
      <c r="J150" s="45">
        <f t="shared" si="8"/>
        <v>1</v>
      </c>
      <c r="K150" s="49" t="s">
        <v>6</v>
      </c>
      <c r="L150" s="45">
        <f t="shared" si="9"/>
        <v>1</v>
      </c>
      <c r="M150" s="51">
        <f>IF(ISBLANK(B150),"",COUNTIF(Ubuntu1804CIS!Q$7:$Q$291,"O,*;"&amp;B150&amp;";*"))</f>
        <v>0</v>
      </c>
      <c r="N150" s="47">
        <f>IF(ISBLANK(B150),"",COUNTIF(Ubuntu1804CIS!$J$7:$J$291,"*;"&amp;B150&amp;";*"))</f>
        <v>0</v>
      </c>
      <c r="O150" s="52" t="str">
        <f t="shared" si="6"/>
        <v>N/A</v>
      </c>
    </row>
    <row r="151" spans="1:15" ht="60.75" hidden="1" thickBot="1" x14ac:dyDescent="0.3">
      <c r="A151" s="49">
        <v>15</v>
      </c>
      <c r="B151" s="49" t="s">
        <v>989</v>
      </c>
      <c r="C151" s="49" t="s">
        <v>731</v>
      </c>
      <c r="D151" s="49" t="s">
        <v>622</v>
      </c>
      <c r="E151" s="50" t="s">
        <v>990</v>
      </c>
      <c r="F151" s="50" t="s">
        <v>991</v>
      </c>
      <c r="G151" s="49"/>
      <c r="H151" s="45" t="str">
        <f t="shared" si="7"/>
        <v/>
      </c>
      <c r="I151" s="49"/>
      <c r="J151" s="45" t="str">
        <f t="shared" si="8"/>
        <v/>
      </c>
      <c r="K151" s="49" t="s">
        <v>6</v>
      </c>
      <c r="L151" s="45">
        <f t="shared" si="9"/>
        <v>1</v>
      </c>
      <c r="M151" s="51">
        <f>IF(ISBLANK(B151),"",COUNTIF(Ubuntu1804CIS!Q$7:$Q$291,"O,*;"&amp;B151&amp;";*"))</f>
        <v>0</v>
      </c>
      <c r="N151" s="47">
        <f>IF(ISBLANK(B151),"",COUNTIF(Ubuntu1804CIS!$J$7:$J$291,"*;"&amp;B151&amp;";*"))</f>
        <v>0</v>
      </c>
      <c r="O151" s="52" t="str">
        <f t="shared" si="6"/>
        <v>N/A</v>
      </c>
    </row>
    <row r="152" spans="1:15" ht="45.75" hidden="1" thickBot="1" x14ac:dyDescent="0.3">
      <c r="A152" s="49">
        <v>15</v>
      </c>
      <c r="B152" s="49" t="s">
        <v>992</v>
      </c>
      <c r="C152" s="49" t="s">
        <v>601</v>
      </c>
      <c r="D152" s="49" t="s">
        <v>622</v>
      </c>
      <c r="E152" s="50" t="s">
        <v>993</v>
      </c>
      <c r="F152" s="50" t="s">
        <v>994</v>
      </c>
      <c r="G152" s="49"/>
      <c r="H152" s="45" t="str">
        <f t="shared" si="7"/>
        <v/>
      </c>
      <c r="I152" s="49" t="s">
        <v>6</v>
      </c>
      <c r="J152" s="45">
        <f t="shared" si="8"/>
        <v>1</v>
      </c>
      <c r="K152" s="49" t="s">
        <v>6</v>
      </c>
      <c r="L152" s="45">
        <f t="shared" si="9"/>
        <v>1</v>
      </c>
      <c r="M152" s="51">
        <f>IF(ISBLANK(B152),"",COUNTIF(Ubuntu1804CIS!Q$7:$Q$291,"O,*;"&amp;B152&amp;";*"))</f>
        <v>0</v>
      </c>
      <c r="N152" s="47">
        <f>IF(ISBLANK(B152),"",COUNTIF(Ubuntu1804CIS!$J$7:$J$291,"*;"&amp;B152&amp;";*"))</f>
        <v>0</v>
      </c>
      <c r="O152" s="52" t="str">
        <f t="shared" si="6"/>
        <v>N/A</v>
      </c>
    </row>
    <row r="153" spans="1:15" ht="45.75" hidden="1" thickBot="1" x14ac:dyDescent="0.3">
      <c r="A153" s="53">
        <v>15</v>
      </c>
      <c r="B153" s="53" t="s">
        <v>995</v>
      </c>
      <c r="C153" s="53" t="s">
        <v>731</v>
      </c>
      <c r="D153" s="53" t="s">
        <v>622</v>
      </c>
      <c r="E153" s="54" t="s">
        <v>996</v>
      </c>
      <c r="F153" s="54" t="s">
        <v>997</v>
      </c>
      <c r="G153" s="53" t="s">
        <v>6</v>
      </c>
      <c r="H153" s="55">
        <f t="shared" si="7"/>
        <v>1</v>
      </c>
      <c r="I153" s="53" t="s">
        <v>6</v>
      </c>
      <c r="J153" s="55">
        <f t="shared" si="8"/>
        <v>1</v>
      </c>
      <c r="K153" s="53" t="s">
        <v>6</v>
      </c>
      <c r="L153" s="55">
        <f t="shared" si="9"/>
        <v>1</v>
      </c>
      <c r="M153" s="56">
        <f>IF(ISBLANK(B153),"",COUNTIF(Ubuntu1804CIS!Q$7:$Q$291,"O,*;"&amp;B153&amp;";*"))</f>
        <v>0</v>
      </c>
      <c r="N153" s="57">
        <f>IF(ISBLANK(B153),"",COUNTIF(Ubuntu1804CIS!$J$7:$J$291,"*;"&amp;B153&amp;";*"))</f>
        <v>0</v>
      </c>
      <c r="O153" s="58" t="str">
        <f t="shared" si="6"/>
        <v>N/A</v>
      </c>
    </row>
    <row r="154" spans="1:15" ht="15.75" x14ac:dyDescent="0.25">
      <c r="A154" s="118">
        <v>16</v>
      </c>
      <c r="B154" s="37"/>
      <c r="C154" s="37"/>
      <c r="D154" s="37"/>
      <c r="E154" s="38" t="s">
        <v>998</v>
      </c>
      <c r="F154" s="59"/>
      <c r="G154" s="37"/>
      <c r="H154" s="37" t="str">
        <f t="shared" si="7"/>
        <v/>
      </c>
      <c r="I154" s="37"/>
      <c r="J154" s="37" t="str">
        <f t="shared" si="8"/>
        <v/>
      </c>
      <c r="K154" s="37"/>
      <c r="L154" s="37" t="str">
        <f t="shared" si="9"/>
        <v/>
      </c>
      <c r="M154" s="40" t="str">
        <f>IF(ISBLANK(B154),"",COUNTIF(Ubuntu1804CIS!Q$7:$Q$291,"O,*;"&amp;B154&amp;";*"))</f>
        <v/>
      </c>
      <c r="N154" s="40" t="str">
        <f>IF(ISBLANK(B154),"",COUNTIF(Ubuntu1804CIS!$J$7:$J$291,"*;"&amp;B154&amp;";*"))</f>
        <v/>
      </c>
      <c r="O154" s="41" t="str">
        <f t="shared" si="6"/>
        <v/>
      </c>
    </row>
    <row r="155" spans="1:15" ht="60.75" customHeight="1" thickBot="1" x14ac:dyDescent="0.3">
      <c r="A155" s="119"/>
      <c r="B155" s="42">
        <v>16</v>
      </c>
      <c r="C155" s="42"/>
      <c r="D155" s="42"/>
      <c r="E155" s="120" t="s">
        <v>999</v>
      </c>
      <c r="F155" s="120"/>
      <c r="G155" s="42"/>
      <c r="H155" s="42" t="str">
        <f t="shared" si="7"/>
        <v/>
      </c>
      <c r="I155" s="42"/>
      <c r="J155" s="42" t="str">
        <f t="shared" si="8"/>
        <v/>
      </c>
      <c r="K155" s="42"/>
      <c r="L155" s="42" t="str">
        <f t="shared" si="9"/>
        <v/>
      </c>
      <c r="M155" s="43">
        <f>IF(ISBLANK(B155),"",COUNTIF(Ubuntu1804CIS!Q$7:$Q$291,"O,*;"&amp;B155&amp;";*"))</f>
        <v>0</v>
      </c>
      <c r="N155" s="43">
        <f>IF(ISBLANK(B155),"",COUNTIF(Ubuntu1804CIS!$J$7:$J$291,"*;"&amp;B155&amp;";*"))</f>
        <v>6</v>
      </c>
      <c r="O155" s="44">
        <f t="shared" si="6"/>
        <v>0</v>
      </c>
    </row>
    <row r="156" spans="1:15" ht="45" hidden="1" x14ac:dyDescent="0.25">
      <c r="A156" s="45">
        <v>16</v>
      </c>
      <c r="B156" s="45" t="s">
        <v>1000</v>
      </c>
      <c r="C156" s="45" t="s">
        <v>671</v>
      </c>
      <c r="D156" s="45" t="s">
        <v>602</v>
      </c>
      <c r="E156" s="46" t="s">
        <v>1001</v>
      </c>
      <c r="F156" s="46" t="s">
        <v>1002</v>
      </c>
      <c r="G156" s="45"/>
      <c r="H156" s="45" t="str">
        <f t="shared" si="7"/>
        <v/>
      </c>
      <c r="I156" s="45" t="s">
        <v>6</v>
      </c>
      <c r="J156" s="45">
        <f t="shared" si="8"/>
        <v>1</v>
      </c>
      <c r="K156" s="45" t="s">
        <v>6</v>
      </c>
      <c r="L156" s="45">
        <f t="shared" si="9"/>
        <v>1</v>
      </c>
      <c r="M156" s="47">
        <f>IF(ISBLANK(B156),"",COUNTIF(Ubuntu1804CIS!Q$7:$Q$291,"O,*;"&amp;B156&amp;";*"))</f>
        <v>0</v>
      </c>
      <c r="N156" s="47">
        <f>IF(ISBLANK(B156),"",COUNTIF(Ubuntu1804CIS!$J$7:$J$291,"*;"&amp;B156&amp;";*"))</f>
        <v>0</v>
      </c>
      <c r="O156" s="48" t="str">
        <f t="shared" si="6"/>
        <v>N/A</v>
      </c>
    </row>
    <row r="157" spans="1:15" ht="45" x14ac:dyDescent="0.25">
      <c r="A157" s="49">
        <v>16</v>
      </c>
      <c r="B157" s="49" t="s">
        <v>1003</v>
      </c>
      <c r="C157" s="49" t="s">
        <v>671</v>
      </c>
      <c r="D157" s="49" t="s">
        <v>622</v>
      </c>
      <c r="E157" s="50" t="s">
        <v>1004</v>
      </c>
      <c r="F157" s="50" t="s">
        <v>1005</v>
      </c>
      <c r="G157" s="49"/>
      <c r="H157" s="45" t="str">
        <f t="shared" si="7"/>
        <v/>
      </c>
      <c r="I157" s="49" t="s">
        <v>6</v>
      </c>
      <c r="J157" s="45">
        <f t="shared" si="8"/>
        <v>1</v>
      </c>
      <c r="K157" s="49" t="s">
        <v>6</v>
      </c>
      <c r="L157" s="45">
        <f t="shared" si="9"/>
        <v>1</v>
      </c>
      <c r="M157" s="51">
        <f>IF(ISBLANK(B157),"",COUNTIF(Ubuntu1804CIS!Q$7:$Q$291,"O,*;"&amp;B157&amp;";*"))</f>
        <v>0</v>
      </c>
      <c r="N157" s="47">
        <f>IF(ISBLANK(B157),"",COUNTIF(Ubuntu1804CIS!$J$7:$J$291,"*;"&amp;B157&amp;";*"))</f>
        <v>3</v>
      </c>
      <c r="O157" s="52">
        <f t="shared" si="6"/>
        <v>0</v>
      </c>
    </row>
    <row r="158" spans="1:15" ht="30" x14ac:dyDescent="0.25">
      <c r="A158" s="49">
        <v>16</v>
      </c>
      <c r="B158" s="49" t="s">
        <v>1006</v>
      </c>
      <c r="C158" s="49" t="s">
        <v>671</v>
      </c>
      <c r="D158" s="49" t="s">
        <v>622</v>
      </c>
      <c r="E158" s="50" t="s">
        <v>1007</v>
      </c>
      <c r="F158" s="50" t="s">
        <v>1008</v>
      </c>
      <c r="G158" s="49"/>
      <c r="H158" s="45" t="str">
        <f t="shared" si="7"/>
        <v/>
      </c>
      <c r="I158" s="49" t="s">
        <v>6</v>
      </c>
      <c r="J158" s="45">
        <f t="shared" si="8"/>
        <v>1</v>
      </c>
      <c r="K158" s="49" t="s">
        <v>6</v>
      </c>
      <c r="L158" s="45">
        <f t="shared" si="9"/>
        <v>1</v>
      </c>
      <c r="M158" s="51">
        <f>IF(ISBLANK(B158),"",COUNTIF(Ubuntu1804CIS!Q$7:$Q$291,"O,*;"&amp;B158&amp;";*"))</f>
        <v>0</v>
      </c>
      <c r="N158" s="47">
        <f>IF(ISBLANK(B158),"",COUNTIF(Ubuntu1804CIS!$J$7:$J$291,"*;"&amp;B158&amp;";*"))</f>
        <v>2</v>
      </c>
      <c r="O158" s="52">
        <f t="shared" si="6"/>
        <v>0</v>
      </c>
    </row>
    <row r="159" spans="1:15" ht="30" x14ac:dyDescent="0.25">
      <c r="A159" s="49">
        <v>16</v>
      </c>
      <c r="B159" s="49" t="s">
        <v>1009</v>
      </c>
      <c r="C159" s="49" t="s">
        <v>671</v>
      </c>
      <c r="D159" s="49" t="s">
        <v>622</v>
      </c>
      <c r="E159" s="50" t="s">
        <v>1010</v>
      </c>
      <c r="F159" s="50" t="s">
        <v>1011</v>
      </c>
      <c r="G159" s="49"/>
      <c r="H159" s="45" t="str">
        <f t="shared" si="7"/>
        <v/>
      </c>
      <c r="I159" s="49" t="s">
        <v>6</v>
      </c>
      <c r="J159" s="45">
        <f t="shared" si="8"/>
        <v>1</v>
      </c>
      <c r="K159" s="49" t="s">
        <v>6</v>
      </c>
      <c r="L159" s="45">
        <f t="shared" si="9"/>
        <v>1</v>
      </c>
      <c r="M159" s="51">
        <f>IF(ISBLANK(B159),"",COUNTIF(Ubuntu1804CIS!Q$7:$Q$291,"O,*;"&amp;B159&amp;";*"))</f>
        <v>0</v>
      </c>
      <c r="N159" s="47">
        <f>IF(ISBLANK(B159),"",COUNTIF(Ubuntu1804CIS!$J$7:$J$291,"*;"&amp;B159&amp;";*"))</f>
        <v>11</v>
      </c>
      <c r="O159" s="52">
        <f t="shared" si="6"/>
        <v>0</v>
      </c>
    </row>
    <row r="160" spans="1:15" ht="45" x14ac:dyDescent="0.25">
      <c r="A160" s="49">
        <v>16</v>
      </c>
      <c r="B160" s="49" t="s">
        <v>1012</v>
      </c>
      <c r="C160" s="49" t="s">
        <v>671</v>
      </c>
      <c r="D160" s="49" t="s">
        <v>622</v>
      </c>
      <c r="E160" s="50" t="s">
        <v>1013</v>
      </c>
      <c r="F160" s="50" t="s">
        <v>1014</v>
      </c>
      <c r="G160" s="49"/>
      <c r="H160" s="45" t="str">
        <f t="shared" si="7"/>
        <v/>
      </c>
      <c r="I160" s="49" t="s">
        <v>6</v>
      </c>
      <c r="J160" s="45">
        <f t="shared" si="8"/>
        <v>1</v>
      </c>
      <c r="K160" s="49" t="s">
        <v>6</v>
      </c>
      <c r="L160" s="45">
        <f t="shared" si="9"/>
        <v>1</v>
      </c>
      <c r="M160" s="51">
        <f>IF(ISBLANK(B160),"",COUNTIF(Ubuntu1804CIS!Q$7:$Q$291,"O,*;"&amp;B160&amp;";*"))</f>
        <v>0</v>
      </c>
      <c r="N160" s="47">
        <f>IF(ISBLANK(B160),"",COUNTIF(Ubuntu1804CIS!$J$7:$J$291,"*;"&amp;B160&amp;";*"))</f>
        <v>1</v>
      </c>
      <c r="O160" s="52">
        <f t="shared" si="6"/>
        <v>0</v>
      </c>
    </row>
    <row r="161" spans="1:15" ht="30" x14ac:dyDescent="0.25">
      <c r="A161" s="49">
        <v>16</v>
      </c>
      <c r="B161" s="49" t="s">
        <v>1015</v>
      </c>
      <c r="C161" s="49" t="s">
        <v>671</v>
      </c>
      <c r="D161" s="49" t="s">
        <v>602</v>
      </c>
      <c r="E161" s="50" t="s">
        <v>1016</v>
      </c>
      <c r="F161" s="50" t="s">
        <v>1017</v>
      </c>
      <c r="G161" s="49"/>
      <c r="H161" s="45" t="str">
        <f t="shared" si="7"/>
        <v/>
      </c>
      <c r="I161" s="49" t="s">
        <v>6</v>
      </c>
      <c r="J161" s="45">
        <f t="shared" si="8"/>
        <v>1</v>
      </c>
      <c r="K161" s="49" t="s">
        <v>6</v>
      </c>
      <c r="L161" s="45">
        <f t="shared" si="9"/>
        <v>1</v>
      </c>
      <c r="M161" s="51">
        <f>IF(ISBLANK(B161),"",COUNTIF(Ubuntu1804CIS!Q$7:$Q$291,"O,*;"&amp;B161&amp;";*"))</f>
        <v>0</v>
      </c>
      <c r="N161" s="47">
        <f>IF(ISBLANK(B161),"",COUNTIF(Ubuntu1804CIS!$J$7:$J$291,"*;"&amp;B161&amp;";*"))</f>
        <v>1</v>
      </c>
      <c r="O161" s="52">
        <f t="shared" si="6"/>
        <v>0</v>
      </c>
    </row>
    <row r="162" spans="1:15" ht="75" x14ac:dyDescent="0.25">
      <c r="A162" s="49">
        <v>16</v>
      </c>
      <c r="B162" s="49" t="s">
        <v>1018</v>
      </c>
      <c r="C162" s="49" t="s">
        <v>671</v>
      </c>
      <c r="D162" s="49" t="s">
        <v>622</v>
      </c>
      <c r="E162" s="50" t="s">
        <v>1019</v>
      </c>
      <c r="F162" s="50" t="s">
        <v>1020</v>
      </c>
      <c r="G162" s="49"/>
      <c r="H162" s="45" t="str">
        <f t="shared" si="7"/>
        <v/>
      </c>
      <c r="I162" s="49" t="s">
        <v>6</v>
      </c>
      <c r="J162" s="45">
        <f t="shared" si="8"/>
        <v>1</v>
      </c>
      <c r="K162" s="49" t="s">
        <v>6</v>
      </c>
      <c r="L162" s="45">
        <f t="shared" si="9"/>
        <v>1</v>
      </c>
      <c r="M162" s="51">
        <f>IF(ISBLANK(B162),"",COUNTIF(Ubuntu1804CIS!Q$7:$Q$291,"O,*;"&amp;B162&amp;";*"))</f>
        <v>0</v>
      </c>
      <c r="N162" s="47">
        <f>IF(ISBLANK(B162),"",COUNTIF(Ubuntu1804CIS!$J$7:$J$291,"*;"&amp;B162&amp;";*"))</f>
        <v>2</v>
      </c>
      <c r="O162" s="52">
        <f t="shared" si="6"/>
        <v>0</v>
      </c>
    </row>
    <row r="163" spans="1:15" ht="30" x14ac:dyDescent="0.25">
      <c r="A163" s="49">
        <v>16</v>
      </c>
      <c r="B163" s="49" t="s">
        <v>1021</v>
      </c>
      <c r="C163" s="49" t="s">
        <v>671</v>
      </c>
      <c r="D163" s="49" t="s">
        <v>618</v>
      </c>
      <c r="E163" s="50" t="s">
        <v>1022</v>
      </c>
      <c r="F163" s="50" t="s">
        <v>1023</v>
      </c>
      <c r="G163" s="49" t="s">
        <v>6</v>
      </c>
      <c r="H163" s="45">
        <f t="shared" si="7"/>
        <v>1</v>
      </c>
      <c r="I163" s="49" t="s">
        <v>6</v>
      </c>
      <c r="J163" s="45">
        <f t="shared" si="8"/>
        <v>1</v>
      </c>
      <c r="K163" s="49" t="s">
        <v>6</v>
      </c>
      <c r="L163" s="45">
        <f t="shared" si="9"/>
        <v>1</v>
      </c>
      <c r="M163" s="51">
        <f>IF(ISBLANK(B163),"",COUNTIF(Ubuntu1804CIS!Q$7:$Q$291,"O,*;"&amp;B163&amp;";*"))</f>
        <v>0</v>
      </c>
      <c r="N163" s="47">
        <f>IF(ISBLANK(B163),"",COUNTIF(Ubuntu1804CIS!$J$7:$J$291,"*;"&amp;B163&amp;";*"))</f>
        <v>1</v>
      </c>
      <c r="O163" s="52">
        <f t="shared" si="6"/>
        <v>0</v>
      </c>
    </row>
    <row r="164" spans="1:15" ht="30" hidden="1" x14ac:dyDescent="0.25">
      <c r="A164" s="49">
        <v>16</v>
      </c>
      <c r="B164" s="49" t="s">
        <v>1024</v>
      </c>
      <c r="C164" s="49" t="s">
        <v>671</v>
      </c>
      <c r="D164" s="49" t="s">
        <v>618</v>
      </c>
      <c r="E164" s="50" t="s">
        <v>1025</v>
      </c>
      <c r="F164" s="50" t="s">
        <v>1026</v>
      </c>
      <c r="G164" s="49" t="s">
        <v>6</v>
      </c>
      <c r="H164" s="45">
        <f t="shared" si="7"/>
        <v>1</v>
      </c>
      <c r="I164" s="49" t="s">
        <v>6</v>
      </c>
      <c r="J164" s="45">
        <f t="shared" si="8"/>
        <v>1</v>
      </c>
      <c r="K164" s="49" t="s">
        <v>6</v>
      </c>
      <c r="L164" s="45">
        <f t="shared" si="9"/>
        <v>1</v>
      </c>
      <c r="M164" s="51">
        <f>IF(ISBLANK(B164),"",COUNTIF(Ubuntu1804CIS!Q$7:$Q$291,"O,*;"&amp;B164&amp;";*"))</f>
        <v>0</v>
      </c>
      <c r="N164" s="47">
        <f>IF(ISBLANK(B164),"",COUNTIF(Ubuntu1804CIS!$J$7:$J$291,"*;"&amp;B164&amp;";*"))</f>
        <v>0</v>
      </c>
      <c r="O164" s="52" t="str">
        <f t="shared" si="6"/>
        <v>N/A</v>
      </c>
    </row>
    <row r="165" spans="1:15" ht="30" hidden="1" x14ac:dyDescent="0.25">
      <c r="A165" s="49">
        <v>16</v>
      </c>
      <c r="B165" s="49" t="s">
        <v>1027</v>
      </c>
      <c r="C165" s="49" t="s">
        <v>671</v>
      </c>
      <c r="D165" s="49" t="s">
        <v>622</v>
      </c>
      <c r="E165" s="50" t="s">
        <v>1028</v>
      </c>
      <c r="F165" s="50" t="s">
        <v>1029</v>
      </c>
      <c r="G165" s="49"/>
      <c r="H165" s="45" t="str">
        <f t="shared" si="7"/>
        <v/>
      </c>
      <c r="I165" s="49" t="s">
        <v>6</v>
      </c>
      <c r="J165" s="45">
        <f t="shared" si="8"/>
        <v>1</v>
      </c>
      <c r="K165" s="49" t="s">
        <v>6</v>
      </c>
      <c r="L165" s="45">
        <f t="shared" si="9"/>
        <v>1</v>
      </c>
      <c r="M165" s="51">
        <f>IF(ISBLANK(B165),"",COUNTIF(Ubuntu1804CIS!Q$7:$Q$291,"O,*;"&amp;B165&amp;";*"))</f>
        <v>0</v>
      </c>
      <c r="N165" s="47">
        <f>IF(ISBLANK(B165),"",COUNTIF(Ubuntu1804CIS!$J$7:$J$291,"*;"&amp;B165&amp;";*"))</f>
        <v>0</v>
      </c>
      <c r="O165" s="52" t="str">
        <f t="shared" si="6"/>
        <v>N/A</v>
      </c>
    </row>
    <row r="166" spans="1:15" ht="30" x14ac:dyDescent="0.25">
      <c r="A166" s="49">
        <v>16</v>
      </c>
      <c r="B166" s="49" t="s">
        <v>1030</v>
      </c>
      <c r="C166" s="49" t="s">
        <v>671</v>
      </c>
      <c r="D166" s="49" t="s">
        <v>622</v>
      </c>
      <c r="E166" s="50" t="s">
        <v>1031</v>
      </c>
      <c r="F166" s="50" t="s">
        <v>1032</v>
      </c>
      <c r="G166" s="49" t="s">
        <v>6</v>
      </c>
      <c r="H166" s="45">
        <f t="shared" si="7"/>
        <v>1</v>
      </c>
      <c r="I166" s="49" t="s">
        <v>6</v>
      </c>
      <c r="J166" s="45">
        <f t="shared" si="8"/>
        <v>1</v>
      </c>
      <c r="K166" s="49" t="s">
        <v>6</v>
      </c>
      <c r="L166" s="45">
        <f t="shared" si="9"/>
        <v>1</v>
      </c>
      <c r="M166" s="51">
        <f>IF(ISBLANK(B166),"",COUNTIF(Ubuntu1804CIS!Q$7:$Q$291,"O,*;"&amp;B166&amp;";*"))</f>
        <v>2</v>
      </c>
      <c r="N166" s="47">
        <f>IF(ISBLANK(B166),"",COUNTIF(Ubuntu1804CIS!$J$7:$J$291,"*;"&amp;B166&amp;";*"))</f>
        <v>4</v>
      </c>
      <c r="O166" s="52">
        <f t="shared" si="6"/>
        <v>0.5</v>
      </c>
    </row>
    <row r="167" spans="1:15" ht="30" hidden="1" x14ac:dyDescent="0.25">
      <c r="A167" s="49">
        <v>16</v>
      </c>
      <c r="B167" s="49" t="s">
        <v>1033</v>
      </c>
      <c r="C167" s="49" t="s">
        <v>671</v>
      </c>
      <c r="D167" s="49" t="s">
        <v>664</v>
      </c>
      <c r="E167" s="50" t="s">
        <v>1034</v>
      </c>
      <c r="F167" s="50" t="s">
        <v>1035</v>
      </c>
      <c r="G167" s="49"/>
      <c r="H167" s="45" t="str">
        <f t="shared" si="7"/>
        <v/>
      </c>
      <c r="I167" s="49" t="s">
        <v>6</v>
      </c>
      <c r="J167" s="45">
        <f t="shared" si="8"/>
        <v>1</v>
      </c>
      <c r="K167" s="49" t="s">
        <v>6</v>
      </c>
      <c r="L167" s="45">
        <f t="shared" si="9"/>
        <v>1</v>
      </c>
      <c r="M167" s="51">
        <f>IF(ISBLANK(B167),"",COUNTIF(Ubuntu1804CIS!Q$7:$Q$291,"O,*;"&amp;B167&amp;";*"))</f>
        <v>0</v>
      </c>
      <c r="N167" s="47">
        <f>IF(ISBLANK(B167),"",COUNTIF(Ubuntu1804CIS!$J$7:$J$291,"*;"&amp;B167&amp;";*"))</f>
        <v>0</v>
      </c>
      <c r="O167" s="52" t="str">
        <f t="shared" si="6"/>
        <v>N/A</v>
      </c>
    </row>
    <row r="168" spans="1:15" ht="30.75" thickBot="1" x14ac:dyDescent="0.3">
      <c r="A168" s="53">
        <v>16</v>
      </c>
      <c r="B168" s="53" t="s">
        <v>1036</v>
      </c>
      <c r="C168" s="53" t="s">
        <v>671</v>
      </c>
      <c r="D168" s="53" t="s">
        <v>664</v>
      </c>
      <c r="E168" s="54" t="s">
        <v>1037</v>
      </c>
      <c r="F168" s="54" t="s">
        <v>1038</v>
      </c>
      <c r="G168" s="53"/>
      <c r="H168" s="55" t="str">
        <f t="shared" si="7"/>
        <v/>
      </c>
      <c r="I168" s="53"/>
      <c r="J168" s="55" t="str">
        <f t="shared" si="8"/>
        <v/>
      </c>
      <c r="K168" s="53" t="s">
        <v>6</v>
      </c>
      <c r="L168" s="55">
        <f t="shared" si="9"/>
        <v>1</v>
      </c>
      <c r="M168" s="56">
        <f>IF(ISBLANK(B168),"",COUNTIF(Ubuntu1804CIS!Q$7:$Q$291,"O,*;"&amp;B168&amp;";*"))</f>
        <v>2</v>
      </c>
      <c r="N168" s="57">
        <f>IF(ISBLANK(B168),"",COUNTIF(Ubuntu1804CIS!$J$7:$J$291,"*;"&amp;B168&amp;";*"))</f>
        <v>3</v>
      </c>
      <c r="O168" s="58">
        <f t="shared" si="6"/>
        <v>0.66666666666666663</v>
      </c>
    </row>
    <row r="169" spans="1:15" ht="30" customHeight="1" x14ac:dyDescent="0.25">
      <c r="A169" s="118">
        <v>17</v>
      </c>
      <c r="B169" s="60"/>
      <c r="C169" s="60"/>
      <c r="D169" s="60"/>
      <c r="E169" s="121" t="s">
        <v>1039</v>
      </c>
      <c r="F169" s="121"/>
      <c r="G169" s="60"/>
      <c r="H169" s="37" t="str">
        <f t="shared" si="7"/>
        <v/>
      </c>
      <c r="I169" s="60"/>
      <c r="J169" s="37" t="str">
        <f t="shared" si="8"/>
        <v/>
      </c>
      <c r="K169" s="60"/>
      <c r="L169" s="37" t="str">
        <f t="shared" si="9"/>
        <v/>
      </c>
      <c r="M169" s="40" t="str">
        <f>IF(ISBLANK(B169),"",COUNTIF(Ubuntu1804CIS!Q$7:$Q$291,"O,*;"&amp;B169&amp;";*"))</f>
        <v/>
      </c>
      <c r="N169" s="40" t="str">
        <f>IF(ISBLANK(B169),"",COUNTIF(Ubuntu1804CIS!$J$7:$J$291,"*;"&amp;B169&amp;";*"))</f>
        <v/>
      </c>
      <c r="O169" s="61" t="str">
        <f t="shared" si="6"/>
        <v/>
      </c>
    </row>
    <row r="170" spans="1:15" ht="64.5" customHeight="1" thickBot="1" x14ac:dyDescent="0.3">
      <c r="A170" s="119"/>
      <c r="B170" s="62"/>
      <c r="C170" s="62"/>
      <c r="D170" s="62"/>
      <c r="E170" s="120" t="s">
        <v>1040</v>
      </c>
      <c r="F170" s="120"/>
      <c r="G170" s="62"/>
      <c r="H170" s="42" t="str">
        <f t="shared" si="7"/>
        <v/>
      </c>
      <c r="I170" s="62"/>
      <c r="J170" s="42" t="str">
        <f t="shared" si="8"/>
        <v/>
      </c>
      <c r="K170" s="62"/>
      <c r="L170" s="42" t="str">
        <f t="shared" si="9"/>
        <v/>
      </c>
      <c r="M170" s="43" t="str">
        <f>IF(ISBLANK(B170),"",COUNTIF(Ubuntu1804CIS!Q$7:$Q$291,"O,*;"&amp;B170&amp;";*"))</f>
        <v/>
      </c>
      <c r="N170" s="43" t="str">
        <f>IF(ISBLANK(B170),"",COUNTIF(Ubuntu1804CIS!$J$7:$J$291,"*;"&amp;B170&amp;";*"))</f>
        <v/>
      </c>
      <c r="O170" s="63" t="str">
        <f t="shared" si="6"/>
        <v/>
      </c>
    </row>
    <row r="171" spans="1:15" ht="45.75" hidden="1" thickBot="1" x14ac:dyDescent="0.3">
      <c r="A171" s="45">
        <v>17</v>
      </c>
      <c r="B171" s="45" t="s">
        <v>1041</v>
      </c>
      <c r="C171" s="45" t="s">
        <v>1042</v>
      </c>
      <c r="D171" s="45" t="s">
        <v>1042</v>
      </c>
      <c r="E171" s="46" t="s">
        <v>1043</v>
      </c>
      <c r="F171" s="46" t="s">
        <v>1044</v>
      </c>
      <c r="G171" s="45"/>
      <c r="H171" s="45" t="str">
        <f t="shared" si="7"/>
        <v/>
      </c>
      <c r="I171" s="45" t="s">
        <v>6</v>
      </c>
      <c r="J171" s="45">
        <f t="shared" si="8"/>
        <v>1</v>
      </c>
      <c r="K171" s="45" t="s">
        <v>6</v>
      </c>
      <c r="L171" s="45">
        <f t="shared" si="9"/>
        <v>1</v>
      </c>
      <c r="M171" s="47">
        <f>IF(ISBLANK(B171),"",COUNTIF(Ubuntu1804CIS!Q$7:$Q$291,"O,*;"&amp;B171&amp;";*"))</f>
        <v>0</v>
      </c>
      <c r="N171" s="47">
        <f>IF(ISBLANK(B171),"",COUNTIF(Ubuntu1804CIS!$J$7:$J$291,"*;"&amp;B171&amp;";*"))</f>
        <v>0</v>
      </c>
      <c r="O171" s="48" t="str">
        <f t="shared" si="6"/>
        <v>N/A</v>
      </c>
    </row>
    <row r="172" spans="1:15" ht="30.75" hidden="1" thickBot="1" x14ac:dyDescent="0.3">
      <c r="A172" s="49">
        <v>17</v>
      </c>
      <c r="B172" s="49" t="s">
        <v>1045</v>
      </c>
      <c r="C172" s="49" t="s">
        <v>1042</v>
      </c>
      <c r="D172" s="49" t="s">
        <v>1042</v>
      </c>
      <c r="E172" s="50" t="s">
        <v>1046</v>
      </c>
      <c r="F172" s="50" t="s">
        <v>1047</v>
      </c>
      <c r="G172" s="49"/>
      <c r="H172" s="45" t="str">
        <f t="shared" si="7"/>
        <v/>
      </c>
      <c r="I172" s="49" t="s">
        <v>6</v>
      </c>
      <c r="J172" s="45">
        <f t="shared" si="8"/>
        <v>1</v>
      </c>
      <c r="K172" s="49" t="s">
        <v>6</v>
      </c>
      <c r="L172" s="45">
        <f t="shared" si="9"/>
        <v>1</v>
      </c>
      <c r="M172" s="51">
        <f>IF(ISBLANK(B172),"",COUNTIF(Ubuntu1804CIS!Q$7:$Q$291,"O,*;"&amp;B172&amp;";*"))</f>
        <v>0</v>
      </c>
      <c r="N172" s="47">
        <f>IF(ISBLANK(B172),"",COUNTIF(Ubuntu1804CIS!$J$7:$J$291,"*;"&amp;B172&amp;";*"))</f>
        <v>0</v>
      </c>
      <c r="O172" s="52" t="str">
        <f t="shared" si="6"/>
        <v>N/A</v>
      </c>
    </row>
    <row r="173" spans="1:15" ht="90.75" hidden="1" thickBot="1" x14ac:dyDescent="0.3">
      <c r="A173" s="49">
        <v>17</v>
      </c>
      <c r="B173" s="49" t="s">
        <v>1048</v>
      </c>
      <c r="C173" s="49" t="s">
        <v>1042</v>
      </c>
      <c r="D173" s="49" t="s">
        <v>1042</v>
      </c>
      <c r="E173" s="50" t="s">
        <v>1049</v>
      </c>
      <c r="F173" s="50" t="s">
        <v>1050</v>
      </c>
      <c r="G173" s="49" t="s">
        <v>6</v>
      </c>
      <c r="H173" s="45">
        <f t="shared" si="7"/>
        <v>1</v>
      </c>
      <c r="I173" s="49" t="s">
        <v>6</v>
      </c>
      <c r="J173" s="45">
        <f t="shared" si="8"/>
        <v>1</v>
      </c>
      <c r="K173" s="49" t="s">
        <v>6</v>
      </c>
      <c r="L173" s="45">
        <f t="shared" si="9"/>
        <v>1</v>
      </c>
      <c r="M173" s="51">
        <f>IF(ISBLANK(B173),"",COUNTIF(Ubuntu1804CIS!Q$7:$Q$291,"O,*;"&amp;B173&amp;";*"))</f>
        <v>0</v>
      </c>
      <c r="N173" s="47">
        <f>IF(ISBLANK(B173),"",COUNTIF(Ubuntu1804CIS!$J$7:$J$291,"*;"&amp;B173&amp;";*"))</f>
        <v>0</v>
      </c>
      <c r="O173" s="52" t="str">
        <f t="shared" si="6"/>
        <v>N/A</v>
      </c>
    </row>
    <row r="174" spans="1:15" ht="45.75" hidden="1" thickBot="1" x14ac:dyDescent="0.3">
      <c r="A174" s="49">
        <v>17</v>
      </c>
      <c r="B174" s="49" t="s">
        <v>1051</v>
      </c>
      <c r="C174" s="49" t="s">
        <v>1042</v>
      </c>
      <c r="D174" s="49" t="s">
        <v>1042</v>
      </c>
      <c r="E174" s="50" t="s">
        <v>1052</v>
      </c>
      <c r="F174" s="50" t="s">
        <v>1053</v>
      </c>
      <c r="G174" s="49"/>
      <c r="H174" s="45" t="str">
        <f t="shared" si="7"/>
        <v/>
      </c>
      <c r="I174" s="49" t="s">
        <v>6</v>
      </c>
      <c r="J174" s="45">
        <f t="shared" si="8"/>
        <v>1</v>
      </c>
      <c r="K174" s="49" t="s">
        <v>6</v>
      </c>
      <c r="L174" s="45">
        <f t="shared" si="9"/>
        <v>1</v>
      </c>
      <c r="M174" s="51">
        <f>IF(ISBLANK(B174),"",COUNTIF(Ubuntu1804CIS!Q$7:$Q$291,"O,*;"&amp;B174&amp;";*"))</f>
        <v>0</v>
      </c>
      <c r="N174" s="47">
        <f>IF(ISBLANK(B174),"",COUNTIF(Ubuntu1804CIS!$J$7:$J$291,"*;"&amp;B174&amp;";*"))</f>
        <v>0</v>
      </c>
      <c r="O174" s="52" t="str">
        <f t="shared" si="6"/>
        <v>N/A</v>
      </c>
    </row>
    <row r="175" spans="1:15" ht="30.75" hidden="1" thickBot="1" x14ac:dyDescent="0.3">
      <c r="A175" s="49">
        <v>17</v>
      </c>
      <c r="B175" s="49" t="s">
        <v>1054</v>
      </c>
      <c r="C175" s="49" t="s">
        <v>1042</v>
      </c>
      <c r="D175" s="49" t="s">
        <v>1042</v>
      </c>
      <c r="E175" s="50" t="s">
        <v>1055</v>
      </c>
      <c r="F175" s="50" t="s">
        <v>1056</v>
      </c>
      <c r="G175" s="49" t="s">
        <v>6</v>
      </c>
      <c r="H175" s="45">
        <f t="shared" si="7"/>
        <v>1</v>
      </c>
      <c r="I175" s="49" t="s">
        <v>6</v>
      </c>
      <c r="J175" s="45">
        <f t="shared" si="8"/>
        <v>1</v>
      </c>
      <c r="K175" s="49" t="s">
        <v>6</v>
      </c>
      <c r="L175" s="45">
        <f t="shared" si="9"/>
        <v>1</v>
      </c>
      <c r="M175" s="51">
        <f>IF(ISBLANK(B175),"",COUNTIF(Ubuntu1804CIS!Q$7:$Q$291,"O,*;"&amp;B175&amp;";*"))</f>
        <v>0</v>
      </c>
      <c r="N175" s="47">
        <f>IF(ISBLANK(B175),"",COUNTIF(Ubuntu1804CIS!$J$7:$J$291,"*;"&amp;B175&amp;";*"))</f>
        <v>0</v>
      </c>
      <c r="O175" s="52" t="str">
        <f t="shared" si="6"/>
        <v>N/A</v>
      </c>
    </row>
    <row r="176" spans="1:15" ht="45.75" hidden="1" thickBot="1" x14ac:dyDescent="0.3">
      <c r="A176" s="49">
        <v>17</v>
      </c>
      <c r="B176" s="49" t="s">
        <v>1057</v>
      </c>
      <c r="C176" s="49" t="s">
        <v>1042</v>
      </c>
      <c r="D176" s="49" t="s">
        <v>1042</v>
      </c>
      <c r="E176" s="50" t="s">
        <v>1058</v>
      </c>
      <c r="F176" s="50" t="s">
        <v>1059</v>
      </c>
      <c r="G176" s="49" t="s">
        <v>6</v>
      </c>
      <c r="H176" s="45">
        <f t="shared" si="7"/>
        <v>1</v>
      </c>
      <c r="I176" s="49" t="s">
        <v>6</v>
      </c>
      <c r="J176" s="45">
        <f t="shared" si="8"/>
        <v>1</v>
      </c>
      <c r="K176" s="49" t="s">
        <v>6</v>
      </c>
      <c r="L176" s="45">
        <f t="shared" si="9"/>
        <v>1</v>
      </c>
      <c r="M176" s="51">
        <f>IF(ISBLANK(B176),"",COUNTIF(Ubuntu1804CIS!Q$7:$Q$291,"O,*;"&amp;B176&amp;";*"))</f>
        <v>0</v>
      </c>
      <c r="N176" s="47">
        <f>IF(ISBLANK(B176),"",COUNTIF(Ubuntu1804CIS!$J$7:$J$291,"*;"&amp;B176&amp;";*"))</f>
        <v>0</v>
      </c>
      <c r="O176" s="52" t="str">
        <f t="shared" si="6"/>
        <v>N/A</v>
      </c>
    </row>
    <row r="177" spans="1:15" ht="30.75" hidden="1" thickBot="1" x14ac:dyDescent="0.3">
      <c r="A177" s="49">
        <v>17</v>
      </c>
      <c r="B177" s="49" t="s">
        <v>1060</v>
      </c>
      <c r="C177" s="49" t="s">
        <v>1042</v>
      </c>
      <c r="D177" s="49" t="s">
        <v>1042</v>
      </c>
      <c r="E177" s="50" t="s">
        <v>1061</v>
      </c>
      <c r="F177" s="50" t="s">
        <v>1062</v>
      </c>
      <c r="G177" s="49" t="s">
        <v>6</v>
      </c>
      <c r="H177" s="45">
        <f t="shared" si="7"/>
        <v>1</v>
      </c>
      <c r="I177" s="49" t="s">
        <v>6</v>
      </c>
      <c r="J177" s="45">
        <f t="shared" si="8"/>
        <v>1</v>
      </c>
      <c r="K177" s="49" t="s">
        <v>6</v>
      </c>
      <c r="L177" s="45">
        <f t="shared" si="9"/>
        <v>1</v>
      </c>
      <c r="M177" s="51">
        <f>IF(ISBLANK(B177),"",COUNTIF(Ubuntu1804CIS!Q$7:$Q$291,"O,*;"&amp;B177&amp;";*"))</f>
        <v>0</v>
      </c>
      <c r="N177" s="47">
        <f>IF(ISBLANK(B177),"",COUNTIF(Ubuntu1804CIS!$J$7:$J$291,"*;"&amp;B177&amp;";*"))</f>
        <v>0</v>
      </c>
      <c r="O177" s="52" t="str">
        <f t="shared" si="6"/>
        <v>N/A</v>
      </c>
    </row>
    <row r="178" spans="1:15" ht="60.75" hidden="1" thickBot="1" x14ac:dyDescent="0.3">
      <c r="A178" s="49">
        <v>17</v>
      </c>
      <c r="B178" s="49" t="s">
        <v>1063</v>
      </c>
      <c r="C178" s="49" t="s">
        <v>1042</v>
      </c>
      <c r="D178" s="49" t="s">
        <v>1042</v>
      </c>
      <c r="E178" s="50" t="s">
        <v>1064</v>
      </c>
      <c r="F178" s="50" t="s">
        <v>1065</v>
      </c>
      <c r="G178" s="49" t="s">
        <v>6</v>
      </c>
      <c r="H178" s="45">
        <f t="shared" si="7"/>
        <v>1</v>
      </c>
      <c r="I178" s="49" t="s">
        <v>6</v>
      </c>
      <c r="J178" s="45">
        <f t="shared" si="8"/>
        <v>1</v>
      </c>
      <c r="K178" s="49" t="s">
        <v>6</v>
      </c>
      <c r="L178" s="45">
        <f t="shared" si="9"/>
        <v>1</v>
      </c>
      <c r="M178" s="51">
        <f>IF(ISBLANK(B178),"",COUNTIF(Ubuntu1804CIS!Q$7:$Q$291,"O,*;"&amp;B178&amp;";*"))</f>
        <v>0</v>
      </c>
      <c r="N178" s="47">
        <f>IF(ISBLANK(B178),"",COUNTIF(Ubuntu1804CIS!$J$7:$J$291,"*;"&amp;B178&amp;";*"))</f>
        <v>0</v>
      </c>
      <c r="O178" s="52" t="str">
        <f t="shared" si="6"/>
        <v>N/A</v>
      </c>
    </row>
    <row r="179" spans="1:15" ht="45.75" hidden="1" thickBot="1" x14ac:dyDescent="0.3">
      <c r="A179" s="53">
        <v>17</v>
      </c>
      <c r="B179" s="53" t="s">
        <v>1066</v>
      </c>
      <c r="C179" s="53" t="s">
        <v>1042</v>
      </c>
      <c r="D179" s="53" t="s">
        <v>1042</v>
      </c>
      <c r="E179" s="54" t="s">
        <v>1067</v>
      </c>
      <c r="F179" s="54" t="s">
        <v>1068</v>
      </c>
      <c r="G179" s="53" t="s">
        <v>6</v>
      </c>
      <c r="H179" s="55">
        <f t="shared" si="7"/>
        <v>1</v>
      </c>
      <c r="I179" s="53" t="s">
        <v>6</v>
      </c>
      <c r="J179" s="55">
        <f t="shared" si="8"/>
        <v>1</v>
      </c>
      <c r="K179" s="53" t="s">
        <v>6</v>
      </c>
      <c r="L179" s="55">
        <f t="shared" si="9"/>
        <v>1</v>
      </c>
      <c r="M179" s="56">
        <f>IF(ISBLANK(B179),"",COUNTIF(Ubuntu1804CIS!Q$7:$Q$291,"O,*;"&amp;B179&amp;";*"))</f>
        <v>0</v>
      </c>
      <c r="N179" s="57">
        <f>IF(ISBLANK(B179),"",COUNTIF(Ubuntu1804CIS!$J$7:$J$291,"*;"&amp;B179&amp;";*"))</f>
        <v>0</v>
      </c>
      <c r="O179" s="58" t="str">
        <f t="shared" si="6"/>
        <v>N/A</v>
      </c>
    </row>
    <row r="180" spans="1:15" ht="15.75" x14ac:dyDescent="0.25">
      <c r="A180" s="118">
        <v>18</v>
      </c>
      <c r="B180" s="60"/>
      <c r="C180" s="60"/>
      <c r="D180" s="60"/>
      <c r="E180" s="38" t="s">
        <v>1069</v>
      </c>
      <c r="F180" s="39"/>
      <c r="G180" s="60"/>
      <c r="H180" s="60" t="str">
        <f t="shared" si="7"/>
        <v/>
      </c>
      <c r="I180" s="60"/>
      <c r="J180" s="60" t="str">
        <f t="shared" si="8"/>
        <v/>
      </c>
      <c r="K180" s="60"/>
      <c r="L180" s="60" t="str">
        <f t="shared" si="9"/>
        <v/>
      </c>
      <c r="M180" s="40" t="str">
        <f>IF(ISBLANK(B180),"",COUNTIF(Ubuntu1804CIS!Q$7:$Q$291,"O,*;"&amp;B180&amp;";*"))</f>
        <v/>
      </c>
      <c r="N180" s="40" t="str">
        <f>IF(ISBLANK(B180),"",COUNTIF(Ubuntu1804CIS!$J$7:$J$291,"*;"&amp;B180&amp;";*"))</f>
        <v/>
      </c>
      <c r="O180" s="61" t="str">
        <f t="shared" si="6"/>
        <v/>
      </c>
    </row>
    <row r="181" spans="1:15" ht="60.75" customHeight="1" thickBot="1" x14ac:dyDescent="0.3">
      <c r="A181" s="119"/>
      <c r="B181" s="62"/>
      <c r="C181" s="62"/>
      <c r="D181" s="62"/>
      <c r="E181" s="120" t="s">
        <v>1070</v>
      </c>
      <c r="F181" s="120"/>
      <c r="G181" s="62"/>
      <c r="H181" s="62" t="str">
        <f t="shared" si="7"/>
        <v/>
      </c>
      <c r="I181" s="62"/>
      <c r="J181" s="62" t="str">
        <f t="shared" si="8"/>
        <v/>
      </c>
      <c r="K181" s="62"/>
      <c r="L181" s="62" t="str">
        <f t="shared" si="9"/>
        <v/>
      </c>
      <c r="M181" s="43" t="str">
        <f>IF(ISBLANK(B181),"",COUNTIF(Ubuntu1804CIS!Q$7:$Q$291,"O,*;"&amp;B181&amp;";*"))</f>
        <v/>
      </c>
      <c r="N181" s="43" t="str">
        <f>IF(ISBLANK(B181),"",COUNTIF(Ubuntu1804CIS!$J$7:$J$291,"*;"&amp;B181&amp;";*"))</f>
        <v/>
      </c>
      <c r="O181" s="63" t="str">
        <f t="shared" si="6"/>
        <v/>
      </c>
    </row>
    <row r="182" spans="1:15" ht="45.75" hidden="1" thickBot="1" x14ac:dyDescent="0.3">
      <c r="A182" s="45">
        <v>18</v>
      </c>
      <c r="B182" s="45" t="s">
        <v>1071</v>
      </c>
      <c r="C182" s="45" t="s">
        <v>1042</v>
      </c>
      <c r="D182" s="45" t="s">
        <v>1042</v>
      </c>
      <c r="E182" s="46" t="s">
        <v>1072</v>
      </c>
      <c r="F182" s="46" t="s">
        <v>1073</v>
      </c>
      <c r="G182" s="45"/>
      <c r="H182" s="45" t="str">
        <f t="shared" si="7"/>
        <v/>
      </c>
      <c r="I182" s="45" t="s">
        <v>6</v>
      </c>
      <c r="J182" s="45">
        <f t="shared" si="8"/>
        <v>1</v>
      </c>
      <c r="K182" s="45" t="s">
        <v>6</v>
      </c>
      <c r="L182" s="45">
        <f t="shared" si="9"/>
        <v>1</v>
      </c>
      <c r="M182" s="47">
        <f>IF(ISBLANK(B182),"",COUNTIF(Ubuntu1804CIS!Q$7:$Q$291,"O,*;"&amp;B182&amp;";*"))</f>
        <v>0</v>
      </c>
      <c r="N182" s="47">
        <f>IF(ISBLANK(B182),"",COUNTIF(Ubuntu1804CIS!$J$7:$J$291,"*;"&amp;B182&amp;";*"))</f>
        <v>0</v>
      </c>
      <c r="O182" s="48" t="str">
        <f t="shared" si="6"/>
        <v>N/A</v>
      </c>
    </row>
    <row r="183" spans="1:15" ht="45.75" hidden="1" thickBot="1" x14ac:dyDescent="0.3">
      <c r="A183" s="49">
        <v>18</v>
      </c>
      <c r="B183" s="49" t="s">
        <v>1074</v>
      </c>
      <c r="C183" s="49" t="s">
        <v>1042</v>
      </c>
      <c r="D183" s="49" t="s">
        <v>1042</v>
      </c>
      <c r="E183" s="50" t="s">
        <v>1075</v>
      </c>
      <c r="F183" s="50" t="s">
        <v>1076</v>
      </c>
      <c r="G183" s="49"/>
      <c r="H183" s="45" t="str">
        <f t="shared" si="7"/>
        <v/>
      </c>
      <c r="I183" s="49" t="s">
        <v>6</v>
      </c>
      <c r="J183" s="45">
        <f t="shared" si="8"/>
        <v>1</v>
      </c>
      <c r="K183" s="49" t="s">
        <v>6</v>
      </c>
      <c r="L183" s="45">
        <f t="shared" si="9"/>
        <v>1</v>
      </c>
      <c r="M183" s="51">
        <f>IF(ISBLANK(B183),"",COUNTIF(Ubuntu1804CIS!Q$7:$Q$291,"O,*;"&amp;B183&amp;";*"))</f>
        <v>0</v>
      </c>
      <c r="N183" s="47">
        <f>IF(ISBLANK(B183),"",COUNTIF(Ubuntu1804CIS!$J$7:$J$291,"*;"&amp;B183&amp;";*"))</f>
        <v>0</v>
      </c>
      <c r="O183" s="52" t="str">
        <f t="shared" si="6"/>
        <v>N/A</v>
      </c>
    </row>
    <row r="184" spans="1:15" ht="60.75" hidden="1" thickBot="1" x14ac:dyDescent="0.3">
      <c r="A184" s="49">
        <v>18</v>
      </c>
      <c r="B184" s="49" t="s">
        <v>1077</v>
      </c>
      <c r="C184" s="49" t="s">
        <v>1042</v>
      </c>
      <c r="D184" s="49" t="s">
        <v>1042</v>
      </c>
      <c r="E184" s="50" t="s">
        <v>1078</v>
      </c>
      <c r="F184" s="50" t="s">
        <v>1079</v>
      </c>
      <c r="G184" s="49"/>
      <c r="H184" s="45" t="str">
        <f t="shared" si="7"/>
        <v/>
      </c>
      <c r="I184" s="49" t="s">
        <v>6</v>
      </c>
      <c r="J184" s="45">
        <f t="shared" si="8"/>
        <v>1</v>
      </c>
      <c r="K184" s="49" t="s">
        <v>6</v>
      </c>
      <c r="L184" s="45">
        <f t="shared" si="9"/>
        <v>1</v>
      </c>
      <c r="M184" s="51">
        <f>IF(ISBLANK(B184),"",COUNTIF(Ubuntu1804CIS!Q$7:$Q$291,"O,*;"&amp;B184&amp;";*"))</f>
        <v>0</v>
      </c>
      <c r="N184" s="47">
        <f>IF(ISBLANK(B184),"",COUNTIF(Ubuntu1804CIS!$J$7:$J$291,"*;"&amp;B184&amp;";*"))</f>
        <v>0</v>
      </c>
      <c r="O184" s="52" t="str">
        <f t="shared" si="6"/>
        <v>N/A</v>
      </c>
    </row>
    <row r="185" spans="1:15" ht="30.75" hidden="1" thickBot="1" x14ac:dyDescent="0.3">
      <c r="A185" s="49">
        <v>18</v>
      </c>
      <c r="B185" s="49" t="s">
        <v>1080</v>
      </c>
      <c r="C185" s="49" t="s">
        <v>1042</v>
      </c>
      <c r="D185" s="49" t="s">
        <v>1042</v>
      </c>
      <c r="E185" s="50" t="s">
        <v>1081</v>
      </c>
      <c r="F185" s="50" t="s">
        <v>1082</v>
      </c>
      <c r="G185" s="49"/>
      <c r="H185" s="45" t="str">
        <f t="shared" si="7"/>
        <v/>
      </c>
      <c r="I185" s="49"/>
      <c r="J185" s="45" t="str">
        <f t="shared" si="8"/>
        <v/>
      </c>
      <c r="K185" s="49" t="s">
        <v>6</v>
      </c>
      <c r="L185" s="45">
        <f t="shared" si="9"/>
        <v>1</v>
      </c>
      <c r="M185" s="51">
        <f>IF(ISBLANK(B185),"",COUNTIF(Ubuntu1804CIS!Q$7:$Q$291,"O,*;"&amp;B185&amp;";*"))</f>
        <v>0</v>
      </c>
      <c r="N185" s="47">
        <f>IF(ISBLANK(B185),"",COUNTIF(Ubuntu1804CIS!$J$7:$J$291,"*;"&amp;B185&amp;";*"))</f>
        <v>0</v>
      </c>
      <c r="O185" s="52" t="str">
        <f t="shared" si="6"/>
        <v>N/A</v>
      </c>
    </row>
    <row r="186" spans="1:15" ht="30.75" hidden="1" thickBot="1" x14ac:dyDescent="0.3">
      <c r="A186" s="49">
        <v>18</v>
      </c>
      <c r="B186" s="49" t="s">
        <v>1083</v>
      </c>
      <c r="C186" s="49" t="s">
        <v>1042</v>
      </c>
      <c r="D186" s="49" t="s">
        <v>1042</v>
      </c>
      <c r="E186" s="50" t="s">
        <v>1084</v>
      </c>
      <c r="F186" s="50" t="s">
        <v>1085</v>
      </c>
      <c r="G186" s="49"/>
      <c r="H186" s="45" t="str">
        <f t="shared" si="7"/>
        <v/>
      </c>
      <c r="I186" s="49" t="s">
        <v>6</v>
      </c>
      <c r="J186" s="45">
        <f t="shared" si="8"/>
        <v>1</v>
      </c>
      <c r="K186" s="49" t="s">
        <v>6</v>
      </c>
      <c r="L186" s="45">
        <f t="shared" si="9"/>
        <v>1</v>
      </c>
      <c r="M186" s="51">
        <f>IF(ISBLANK(B186),"",COUNTIF(Ubuntu1804CIS!Q$7:$Q$291,"O,*;"&amp;B186&amp;";*"))</f>
        <v>0</v>
      </c>
      <c r="N186" s="47">
        <f>IF(ISBLANK(B186),"",COUNTIF(Ubuntu1804CIS!$J$7:$J$291,"*;"&amp;B186&amp;";*"))</f>
        <v>0</v>
      </c>
      <c r="O186" s="52" t="str">
        <f t="shared" si="6"/>
        <v>N/A</v>
      </c>
    </row>
    <row r="187" spans="1:15" ht="45.75" hidden="1" thickBot="1" x14ac:dyDescent="0.3">
      <c r="A187" s="49">
        <v>18</v>
      </c>
      <c r="B187" s="49" t="s">
        <v>1086</v>
      </c>
      <c r="C187" s="49" t="s">
        <v>1042</v>
      </c>
      <c r="D187" s="49" t="s">
        <v>1042</v>
      </c>
      <c r="E187" s="50" t="s">
        <v>1087</v>
      </c>
      <c r="F187" s="50" t="s">
        <v>1088</v>
      </c>
      <c r="G187" s="49"/>
      <c r="H187" s="45" t="str">
        <f t="shared" si="7"/>
        <v/>
      </c>
      <c r="I187" s="49" t="s">
        <v>6</v>
      </c>
      <c r="J187" s="45">
        <f t="shared" si="8"/>
        <v>1</v>
      </c>
      <c r="K187" s="49" t="s">
        <v>6</v>
      </c>
      <c r="L187" s="45">
        <f t="shared" si="9"/>
        <v>1</v>
      </c>
      <c r="M187" s="51">
        <f>IF(ISBLANK(B187),"",COUNTIF(Ubuntu1804CIS!Q$7:$Q$291,"O,*;"&amp;B187&amp;";*"))</f>
        <v>0</v>
      </c>
      <c r="N187" s="47">
        <f>IF(ISBLANK(B187),"",COUNTIF(Ubuntu1804CIS!$J$7:$J$291,"*;"&amp;B187&amp;";*"))</f>
        <v>0</v>
      </c>
      <c r="O187" s="52" t="str">
        <f t="shared" si="6"/>
        <v>N/A</v>
      </c>
    </row>
    <row r="188" spans="1:15" ht="45.75" hidden="1" thickBot="1" x14ac:dyDescent="0.3">
      <c r="A188" s="49">
        <v>18</v>
      </c>
      <c r="B188" s="49" t="s">
        <v>1089</v>
      </c>
      <c r="C188" s="49" t="s">
        <v>1042</v>
      </c>
      <c r="D188" s="49" t="s">
        <v>1042</v>
      </c>
      <c r="E188" s="50" t="s">
        <v>1090</v>
      </c>
      <c r="F188" s="50" t="s">
        <v>1091</v>
      </c>
      <c r="G188" s="49"/>
      <c r="H188" s="45" t="str">
        <f t="shared" si="7"/>
        <v/>
      </c>
      <c r="I188" s="49" t="s">
        <v>6</v>
      </c>
      <c r="J188" s="45">
        <f t="shared" si="8"/>
        <v>1</v>
      </c>
      <c r="K188" s="49" t="s">
        <v>6</v>
      </c>
      <c r="L188" s="45">
        <f t="shared" si="9"/>
        <v>1</v>
      </c>
      <c r="M188" s="51">
        <f>IF(ISBLANK(B188),"",COUNTIF(Ubuntu1804CIS!Q$7:$Q$291,"O,*;"&amp;B188&amp;";*"))</f>
        <v>0</v>
      </c>
      <c r="N188" s="47">
        <f>IF(ISBLANK(B188),"",COUNTIF(Ubuntu1804CIS!$J$7:$J$291,"*;"&amp;B188&amp;";*"))</f>
        <v>0</v>
      </c>
      <c r="O188" s="52" t="str">
        <f t="shared" si="6"/>
        <v>N/A</v>
      </c>
    </row>
    <row r="189" spans="1:15" ht="45.75" hidden="1" thickBot="1" x14ac:dyDescent="0.3">
      <c r="A189" s="49">
        <v>18</v>
      </c>
      <c r="B189" s="49" t="s">
        <v>1092</v>
      </c>
      <c r="C189" s="49" t="s">
        <v>1042</v>
      </c>
      <c r="D189" s="49" t="s">
        <v>1042</v>
      </c>
      <c r="E189" s="50" t="s">
        <v>1093</v>
      </c>
      <c r="F189" s="50" t="s">
        <v>1094</v>
      </c>
      <c r="G189" s="49"/>
      <c r="H189" s="45" t="str">
        <f t="shared" si="7"/>
        <v/>
      </c>
      <c r="I189" s="49" t="s">
        <v>6</v>
      </c>
      <c r="J189" s="45">
        <f t="shared" si="8"/>
        <v>1</v>
      </c>
      <c r="K189" s="49" t="s">
        <v>6</v>
      </c>
      <c r="L189" s="45">
        <f t="shared" si="9"/>
        <v>1</v>
      </c>
      <c r="M189" s="51">
        <f>IF(ISBLANK(B189),"",COUNTIF(Ubuntu1804CIS!Q$7:$Q$291,"O,*;"&amp;B189&amp;";*"))</f>
        <v>0</v>
      </c>
      <c r="N189" s="47">
        <f>IF(ISBLANK(B189),"",COUNTIF(Ubuntu1804CIS!$J$7:$J$291,"*;"&amp;B189&amp;";*"))</f>
        <v>0</v>
      </c>
      <c r="O189" s="52" t="str">
        <f t="shared" si="6"/>
        <v>N/A</v>
      </c>
    </row>
    <row r="190" spans="1:15" ht="45.75" hidden="1" thickBot="1" x14ac:dyDescent="0.3">
      <c r="A190" s="49">
        <v>18</v>
      </c>
      <c r="B190" s="49" t="s">
        <v>1095</v>
      </c>
      <c r="C190" s="49" t="s">
        <v>1042</v>
      </c>
      <c r="D190" s="49" t="s">
        <v>1042</v>
      </c>
      <c r="E190" s="50" t="s">
        <v>1096</v>
      </c>
      <c r="F190" s="50" t="s">
        <v>1097</v>
      </c>
      <c r="G190" s="49"/>
      <c r="H190" s="45" t="str">
        <f t="shared" si="7"/>
        <v/>
      </c>
      <c r="I190" s="49" t="s">
        <v>6</v>
      </c>
      <c r="J190" s="45">
        <f t="shared" si="8"/>
        <v>1</v>
      </c>
      <c r="K190" s="49" t="s">
        <v>6</v>
      </c>
      <c r="L190" s="45">
        <f t="shared" si="9"/>
        <v>1</v>
      </c>
      <c r="M190" s="51">
        <f>IF(ISBLANK(B190),"",COUNTIF(Ubuntu1804CIS!Q$7:$Q$291,"O,*;"&amp;B190&amp;";*"))</f>
        <v>0</v>
      </c>
      <c r="N190" s="47">
        <f>IF(ISBLANK(B190),"",COUNTIF(Ubuntu1804CIS!$J$7:$J$291,"*;"&amp;B190&amp;";*"))</f>
        <v>0</v>
      </c>
      <c r="O190" s="52" t="str">
        <f t="shared" si="6"/>
        <v>N/A</v>
      </c>
    </row>
    <row r="191" spans="1:15" ht="135.75" hidden="1" thickBot="1" x14ac:dyDescent="0.3">
      <c r="A191" s="49">
        <v>18</v>
      </c>
      <c r="B191" s="49" t="s">
        <v>1098</v>
      </c>
      <c r="C191" s="49" t="s">
        <v>1042</v>
      </c>
      <c r="D191" s="49" t="s">
        <v>1042</v>
      </c>
      <c r="E191" s="50" t="s">
        <v>1099</v>
      </c>
      <c r="F191" s="50" t="s">
        <v>1100</v>
      </c>
      <c r="G191" s="49"/>
      <c r="H191" s="45" t="str">
        <f t="shared" si="7"/>
        <v/>
      </c>
      <c r="I191" s="49" t="s">
        <v>6</v>
      </c>
      <c r="J191" s="45">
        <f t="shared" si="8"/>
        <v>1</v>
      </c>
      <c r="K191" s="49" t="s">
        <v>6</v>
      </c>
      <c r="L191" s="45">
        <f t="shared" si="9"/>
        <v>1</v>
      </c>
      <c r="M191" s="51">
        <f>IF(ISBLANK(B191),"",COUNTIF(Ubuntu1804CIS!Q$7:$Q$291,"O,*;"&amp;B191&amp;";*"))</f>
        <v>0</v>
      </c>
      <c r="N191" s="47">
        <f>IF(ISBLANK(B191),"",COUNTIF(Ubuntu1804CIS!$J$7:$J$291,"*;"&amp;B191&amp;";*"))</f>
        <v>0</v>
      </c>
      <c r="O191" s="52" t="str">
        <f t="shared" si="6"/>
        <v>N/A</v>
      </c>
    </row>
    <row r="192" spans="1:15" ht="45.75" hidden="1" thickBot="1" x14ac:dyDescent="0.3">
      <c r="A192" s="53">
        <v>18</v>
      </c>
      <c r="B192" s="53" t="s">
        <v>1101</v>
      </c>
      <c r="C192" s="53" t="s">
        <v>1042</v>
      </c>
      <c r="D192" s="53" t="s">
        <v>1042</v>
      </c>
      <c r="E192" s="54" t="s">
        <v>1102</v>
      </c>
      <c r="F192" s="54" t="s">
        <v>1103</v>
      </c>
      <c r="G192" s="53"/>
      <c r="H192" s="55" t="str">
        <f t="shared" si="7"/>
        <v/>
      </c>
      <c r="I192" s="53" t="s">
        <v>6</v>
      </c>
      <c r="J192" s="55">
        <f t="shared" si="8"/>
        <v>1</v>
      </c>
      <c r="K192" s="53" t="s">
        <v>6</v>
      </c>
      <c r="L192" s="55">
        <f t="shared" si="9"/>
        <v>1</v>
      </c>
      <c r="M192" s="56">
        <f>IF(ISBLANK(B192),"",COUNTIF(Ubuntu1804CIS!Q$7:$Q$291,"O,*;"&amp;B192&amp;";*"))</f>
        <v>0</v>
      </c>
      <c r="N192" s="57">
        <f>IF(ISBLANK(B192),"",COUNTIF(Ubuntu1804CIS!$J$7:$J$291,"*;"&amp;B192&amp;";*"))</f>
        <v>0</v>
      </c>
      <c r="O192" s="58" t="str">
        <f t="shared" si="6"/>
        <v>N/A</v>
      </c>
    </row>
    <row r="193" spans="1:15" ht="15.75" x14ac:dyDescent="0.25">
      <c r="A193" s="118">
        <v>19</v>
      </c>
      <c r="B193" s="60"/>
      <c r="C193" s="60"/>
      <c r="D193" s="60"/>
      <c r="E193" s="38" t="s">
        <v>1104</v>
      </c>
      <c r="F193" s="39"/>
      <c r="G193" s="60"/>
      <c r="H193" s="37" t="str">
        <f t="shared" si="7"/>
        <v/>
      </c>
      <c r="I193" s="60"/>
      <c r="J193" s="37" t="str">
        <f t="shared" si="8"/>
        <v/>
      </c>
      <c r="K193" s="60"/>
      <c r="L193" s="37" t="str">
        <f t="shared" si="9"/>
        <v/>
      </c>
      <c r="M193" s="40" t="str">
        <f>IF(ISBLANK(B193),"",COUNTIF(Ubuntu1804CIS!Q$7:$Q$291,"O,*;"&amp;B193&amp;";*"))</f>
        <v/>
      </c>
      <c r="N193" s="40" t="str">
        <f>IF(ISBLANK(B193),"",COUNTIF(Ubuntu1804CIS!$J$7:$J$291,"*;"&amp;B193&amp;";*"))</f>
        <v/>
      </c>
      <c r="O193" s="61" t="str">
        <f t="shared" si="6"/>
        <v/>
      </c>
    </row>
    <row r="194" spans="1:15" ht="81" customHeight="1" thickBot="1" x14ac:dyDescent="0.3">
      <c r="A194" s="119"/>
      <c r="B194" s="62"/>
      <c r="C194" s="62"/>
      <c r="D194" s="62"/>
      <c r="E194" s="120" t="s">
        <v>1105</v>
      </c>
      <c r="F194" s="120"/>
      <c r="G194" s="62"/>
      <c r="H194" s="42" t="str">
        <f t="shared" si="7"/>
        <v/>
      </c>
      <c r="I194" s="62"/>
      <c r="J194" s="42" t="str">
        <f t="shared" si="8"/>
        <v/>
      </c>
      <c r="K194" s="62"/>
      <c r="L194" s="42" t="str">
        <f t="shared" si="9"/>
        <v/>
      </c>
      <c r="M194" s="43" t="str">
        <f>IF(ISBLANK(B194),"",COUNTIF(Ubuntu1804CIS!Q$7:$Q$291,"O,*;"&amp;B194&amp;";*"))</f>
        <v/>
      </c>
      <c r="N194" s="43" t="str">
        <f>IF(ISBLANK(B194),"",COUNTIF(Ubuntu1804CIS!$J$7:$J$291,"*;"&amp;B194&amp;";*"))</f>
        <v/>
      </c>
      <c r="O194" s="63" t="str">
        <f t="shared" si="6"/>
        <v/>
      </c>
    </row>
    <row r="195" spans="1:15" ht="45.75" hidden="1" thickBot="1" x14ac:dyDescent="0.3">
      <c r="A195" s="45">
        <v>19</v>
      </c>
      <c r="B195" s="45" t="s">
        <v>1106</v>
      </c>
      <c r="C195" s="45" t="s">
        <v>1042</v>
      </c>
      <c r="D195" s="45" t="s">
        <v>1042</v>
      </c>
      <c r="E195" s="46" t="s">
        <v>1107</v>
      </c>
      <c r="F195" s="46" t="s">
        <v>1108</v>
      </c>
      <c r="G195" s="45" t="s">
        <v>6</v>
      </c>
      <c r="H195" s="45">
        <f t="shared" si="7"/>
        <v>1</v>
      </c>
      <c r="I195" s="45" t="s">
        <v>6</v>
      </c>
      <c r="J195" s="45">
        <f t="shared" si="8"/>
        <v>1</v>
      </c>
      <c r="K195" s="45" t="s">
        <v>6</v>
      </c>
      <c r="L195" s="45">
        <f t="shared" si="9"/>
        <v>1</v>
      </c>
      <c r="M195" s="47">
        <f>IF(ISBLANK(B195),"",COUNTIF(Ubuntu1804CIS!Q$7:$Q$291,"O,*;"&amp;B195&amp;";*"))</f>
        <v>0</v>
      </c>
      <c r="N195" s="47">
        <f>IF(ISBLANK(B195),"",COUNTIF(Ubuntu1804CIS!$J$7:$J$291,"*;"&amp;B195&amp;";*"))</f>
        <v>0</v>
      </c>
      <c r="O195" s="48" t="str">
        <f t="shared" ref="O195:O212" si="10">IF(ISBLANK(B195),"",IF(N195=0,"N/A",M195/N195))</f>
        <v>N/A</v>
      </c>
    </row>
    <row r="196" spans="1:15" ht="45.75" hidden="1" thickBot="1" x14ac:dyDescent="0.3">
      <c r="A196" s="49">
        <v>19</v>
      </c>
      <c r="B196" s="49" t="s">
        <v>1109</v>
      </c>
      <c r="C196" s="49" t="s">
        <v>1042</v>
      </c>
      <c r="D196" s="49" t="s">
        <v>1042</v>
      </c>
      <c r="E196" s="50" t="s">
        <v>1110</v>
      </c>
      <c r="F196" s="50" t="s">
        <v>1111</v>
      </c>
      <c r="G196" s="49"/>
      <c r="H196" s="45" t="str">
        <f t="shared" si="7"/>
        <v/>
      </c>
      <c r="I196" s="49" t="s">
        <v>6</v>
      </c>
      <c r="J196" s="45">
        <f t="shared" si="8"/>
        <v>1</v>
      </c>
      <c r="K196" s="49" t="s">
        <v>6</v>
      </c>
      <c r="L196" s="45">
        <f t="shared" si="9"/>
        <v>1</v>
      </c>
      <c r="M196" s="51">
        <f>IF(ISBLANK(B196),"",COUNTIF(Ubuntu1804CIS!Q$7:$Q$291,"O,*;"&amp;B196&amp;";*"))</f>
        <v>0</v>
      </c>
      <c r="N196" s="47">
        <f>IF(ISBLANK(B196),"",COUNTIF(Ubuntu1804CIS!$J$7:$J$291,"*;"&amp;B196&amp;";*"))</f>
        <v>0</v>
      </c>
      <c r="O196" s="52" t="str">
        <f t="shared" si="10"/>
        <v>N/A</v>
      </c>
    </row>
    <row r="197" spans="1:15" ht="45.75" hidden="1" thickBot="1" x14ac:dyDescent="0.3">
      <c r="A197" s="49">
        <v>19</v>
      </c>
      <c r="B197" s="49" t="s">
        <v>1112</v>
      </c>
      <c r="C197" s="49" t="s">
        <v>1042</v>
      </c>
      <c r="D197" s="49" t="s">
        <v>1042</v>
      </c>
      <c r="E197" s="50" t="s">
        <v>1113</v>
      </c>
      <c r="F197" s="50" t="s">
        <v>1114</v>
      </c>
      <c r="G197" s="49" t="s">
        <v>6</v>
      </c>
      <c r="H197" s="45">
        <f t="shared" ref="H197:H212" si="11">IF(ISBLANK(G197),"",1)</f>
        <v>1</v>
      </c>
      <c r="I197" s="49" t="s">
        <v>6</v>
      </c>
      <c r="J197" s="45">
        <f t="shared" ref="J197:J212" si="12">IF(ISBLANK(I197),"",1)</f>
        <v>1</v>
      </c>
      <c r="K197" s="49" t="s">
        <v>6</v>
      </c>
      <c r="L197" s="45">
        <f t="shared" ref="L197:L212" si="13">IF(ISBLANK(K197),"",1)</f>
        <v>1</v>
      </c>
      <c r="M197" s="51">
        <f>IF(ISBLANK(B197),"",COUNTIF(Ubuntu1804CIS!Q$7:$Q$291,"O,*;"&amp;B197&amp;";*"))</f>
        <v>0</v>
      </c>
      <c r="N197" s="47">
        <f>IF(ISBLANK(B197),"",COUNTIF(Ubuntu1804CIS!$J$7:$J$291,"*;"&amp;B197&amp;";*"))</f>
        <v>0</v>
      </c>
      <c r="O197" s="52" t="str">
        <f t="shared" si="10"/>
        <v>N/A</v>
      </c>
    </row>
    <row r="198" spans="1:15" ht="75.75" hidden="1" thickBot="1" x14ac:dyDescent="0.3">
      <c r="A198" s="49">
        <v>19</v>
      </c>
      <c r="B198" s="49" t="s">
        <v>1115</v>
      </c>
      <c r="C198" s="49" t="s">
        <v>1042</v>
      </c>
      <c r="D198" s="49" t="s">
        <v>1042</v>
      </c>
      <c r="E198" s="50" t="s">
        <v>1116</v>
      </c>
      <c r="F198" s="50" t="s">
        <v>1117</v>
      </c>
      <c r="G198" s="49"/>
      <c r="H198" s="45" t="str">
        <f t="shared" si="11"/>
        <v/>
      </c>
      <c r="I198" s="49" t="s">
        <v>6</v>
      </c>
      <c r="J198" s="45">
        <f t="shared" si="12"/>
        <v>1</v>
      </c>
      <c r="K198" s="49" t="s">
        <v>6</v>
      </c>
      <c r="L198" s="45">
        <f t="shared" si="13"/>
        <v>1</v>
      </c>
      <c r="M198" s="51">
        <f>IF(ISBLANK(B198),"",COUNTIF(Ubuntu1804CIS!Q$7:$Q$291,"O,*;"&amp;B198&amp;";*"))</f>
        <v>0</v>
      </c>
      <c r="N198" s="47">
        <f>IF(ISBLANK(B198),"",COUNTIF(Ubuntu1804CIS!$J$7:$J$291,"*;"&amp;B198&amp;";*"))</f>
        <v>0</v>
      </c>
      <c r="O198" s="52" t="str">
        <f t="shared" si="10"/>
        <v>N/A</v>
      </c>
    </row>
    <row r="199" spans="1:15" ht="60.75" hidden="1" thickBot="1" x14ac:dyDescent="0.3">
      <c r="A199" s="49">
        <v>19</v>
      </c>
      <c r="B199" s="49" t="s">
        <v>1118</v>
      </c>
      <c r="C199" s="49" t="s">
        <v>1042</v>
      </c>
      <c r="D199" s="49" t="s">
        <v>1042</v>
      </c>
      <c r="E199" s="50" t="s">
        <v>1119</v>
      </c>
      <c r="F199" s="50" t="s">
        <v>1120</v>
      </c>
      <c r="G199" s="49" t="s">
        <v>6</v>
      </c>
      <c r="H199" s="45">
        <f t="shared" si="11"/>
        <v>1</v>
      </c>
      <c r="I199" s="49" t="s">
        <v>6</v>
      </c>
      <c r="J199" s="45">
        <f t="shared" si="12"/>
        <v>1</v>
      </c>
      <c r="K199" s="49" t="s">
        <v>6</v>
      </c>
      <c r="L199" s="45">
        <f t="shared" si="13"/>
        <v>1</v>
      </c>
      <c r="M199" s="51">
        <f>IF(ISBLANK(B199),"",COUNTIF(Ubuntu1804CIS!Q$7:$Q$291,"O,*;"&amp;B199&amp;";*"))</f>
        <v>0</v>
      </c>
      <c r="N199" s="47">
        <f>IF(ISBLANK(B199),"",COUNTIF(Ubuntu1804CIS!$J$7:$J$291,"*;"&amp;B199&amp;";*"))</f>
        <v>0</v>
      </c>
      <c r="O199" s="52" t="str">
        <f t="shared" si="10"/>
        <v>N/A</v>
      </c>
    </row>
    <row r="200" spans="1:15" ht="60.75" hidden="1" thickBot="1" x14ac:dyDescent="0.3">
      <c r="A200" s="49">
        <v>19</v>
      </c>
      <c r="B200" s="49" t="s">
        <v>1121</v>
      </c>
      <c r="C200" s="49" t="s">
        <v>1042</v>
      </c>
      <c r="D200" s="49" t="s">
        <v>1042</v>
      </c>
      <c r="E200" s="50" t="s">
        <v>1122</v>
      </c>
      <c r="F200" s="50" t="s">
        <v>1123</v>
      </c>
      <c r="G200" s="49" t="s">
        <v>6</v>
      </c>
      <c r="H200" s="45">
        <f t="shared" si="11"/>
        <v>1</v>
      </c>
      <c r="I200" s="49" t="s">
        <v>6</v>
      </c>
      <c r="J200" s="45">
        <f t="shared" si="12"/>
        <v>1</v>
      </c>
      <c r="K200" s="49" t="s">
        <v>6</v>
      </c>
      <c r="L200" s="45">
        <f t="shared" si="13"/>
        <v>1</v>
      </c>
      <c r="M200" s="51">
        <f>IF(ISBLANK(B200),"",COUNTIF(Ubuntu1804CIS!Q$7:$Q$291,"O,*;"&amp;B200&amp;";*"))</f>
        <v>0</v>
      </c>
      <c r="N200" s="47">
        <f>IF(ISBLANK(B200),"",COUNTIF(Ubuntu1804CIS!$J$7:$J$291,"*;"&amp;B200&amp;";*"))</f>
        <v>0</v>
      </c>
      <c r="O200" s="52" t="str">
        <f t="shared" si="10"/>
        <v>N/A</v>
      </c>
    </row>
    <row r="201" spans="1:15" ht="90.75" hidden="1" thickBot="1" x14ac:dyDescent="0.3">
      <c r="A201" s="49">
        <v>19</v>
      </c>
      <c r="B201" s="49" t="s">
        <v>1124</v>
      </c>
      <c r="C201" s="49" t="s">
        <v>1042</v>
      </c>
      <c r="D201" s="49" t="s">
        <v>1042</v>
      </c>
      <c r="E201" s="50" t="s">
        <v>1125</v>
      </c>
      <c r="F201" s="50" t="s">
        <v>1126</v>
      </c>
      <c r="G201" s="49"/>
      <c r="H201" s="45" t="str">
        <f t="shared" si="11"/>
        <v/>
      </c>
      <c r="I201" s="49" t="s">
        <v>6</v>
      </c>
      <c r="J201" s="45">
        <f t="shared" si="12"/>
        <v>1</v>
      </c>
      <c r="K201" s="49" t="s">
        <v>6</v>
      </c>
      <c r="L201" s="45">
        <f t="shared" si="13"/>
        <v>1</v>
      </c>
      <c r="M201" s="51">
        <f>IF(ISBLANK(B201),"",COUNTIF(Ubuntu1804CIS!Q$7:$Q$291,"O,*;"&amp;B201&amp;";*"))</f>
        <v>0</v>
      </c>
      <c r="N201" s="47">
        <f>IF(ISBLANK(B201),"",COUNTIF(Ubuntu1804CIS!$J$7:$J$291,"*;"&amp;B201&amp;";*"))</f>
        <v>0</v>
      </c>
      <c r="O201" s="52" t="str">
        <f t="shared" si="10"/>
        <v>N/A</v>
      </c>
    </row>
    <row r="202" spans="1:15" ht="45.75" hidden="1" thickBot="1" x14ac:dyDescent="0.3">
      <c r="A202" s="53">
        <v>19</v>
      </c>
      <c r="B202" s="53" t="s">
        <v>1127</v>
      </c>
      <c r="C202" s="53" t="s">
        <v>1042</v>
      </c>
      <c r="D202" s="53" t="s">
        <v>1042</v>
      </c>
      <c r="E202" s="54" t="s">
        <v>1128</v>
      </c>
      <c r="F202" s="54" t="s">
        <v>1129</v>
      </c>
      <c r="G202" s="53"/>
      <c r="H202" s="55" t="str">
        <f t="shared" si="11"/>
        <v/>
      </c>
      <c r="I202" s="53"/>
      <c r="J202" s="55" t="str">
        <f t="shared" si="12"/>
        <v/>
      </c>
      <c r="K202" s="53" t="s">
        <v>6</v>
      </c>
      <c r="L202" s="55">
        <f t="shared" si="13"/>
        <v>1</v>
      </c>
      <c r="M202" s="56">
        <f>IF(ISBLANK(B202),"",COUNTIF(Ubuntu1804CIS!Q$7:$Q$291,"O,*;"&amp;B202&amp;";*"))</f>
        <v>0</v>
      </c>
      <c r="N202" s="57">
        <f>IF(ISBLANK(B202),"",COUNTIF(Ubuntu1804CIS!$J$7:$J$291,"*;"&amp;B202&amp;";*"))</f>
        <v>0</v>
      </c>
      <c r="O202" s="58" t="str">
        <f t="shared" si="10"/>
        <v>N/A</v>
      </c>
    </row>
    <row r="203" spans="1:15" ht="15.75" x14ac:dyDescent="0.25">
      <c r="A203" s="118">
        <v>20</v>
      </c>
      <c r="B203" s="60"/>
      <c r="C203" s="60"/>
      <c r="D203" s="60"/>
      <c r="E203" s="38" t="s">
        <v>1130</v>
      </c>
      <c r="F203" s="39"/>
      <c r="G203" s="60"/>
      <c r="H203" s="37" t="str">
        <f t="shared" si="11"/>
        <v/>
      </c>
      <c r="I203" s="60"/>
      <c r="J203" s="37" t="str">
        <f t="shared" si="12"/>
        <v/>
      </c>
      <c r="K203" s="60"/>
      <c r="L203" s="37" t="str">
        <f t="shared" si="13"/>
        <v/>
      </c>
      <c r="M203" s="40" t="str">
        <f>IF(ISBLANK(B203),"",COUNTIF(Ubuntu1804CIS!Q$7:$Q$291,"O,*;"&amp;B203&amp;";*"))</f>
        <v/>
      </c>
      <c r="N203" s="40" t="str">
        <f>IF(ISBLANK(B203),"",COUNTIF(Ubuntu1804CIS!$J$7:$J$291,"*;"&amp;B203&amp;";*"))</f>
        <v/>
      </c>
      <c r="O203" s="61" t="str">
        <f t="shared" si="10"/>
        <v/>
      </c>
    </row>
    <row r="204" spans="1:15" ht="50.25" customHeight="1" thickBot="1" x14ac:dyDescent="0.3">
      <c r="A204" s="119"/>
      <c r="B204" s="62"/>
      <c r="C204" s="62"/>
      <c r="D204" s="62"/>
      <c r="E204" s="120" t="s">
        <v>1131</v>
      </c>
      <c r="F204" s="120"/>
      <c r="G204" s="62"/>
      <c r="H204" s="42" t="str">
        <f t="shared" si="11"/>
        <v/>
      </c>
      <c r="I204" s="62"/>
      <c r="J204" s="42" t="str">
        <f t="shared" si="12"/>
        <v/>
      </c>
      <c r="K204" s="62"/>
      <c r="L204" s="42" t="str">
        <f t="shared" si="13"/>
        <v/>
      </c>
      <c r="M204" s="43" t="str">
        <f>IF(ISBLANK(B204),"",COUNTIF(Ubuntu1804CIS!Q$7:$Q$291,"O,*;"&amp;B204&amp;";*"))</f>
        <v/>
      </c>
      <c r="N204" s="43" t="str">
        <f>IF(ISBLANK(B204),"",COUNTIF(Ubuntu1804CIS!$J$7:$J$291,"*;"&amp;B204&amp;";*"))</f>
        <v/>
      </c>
      <c r="O204" s="63" t="str">
        <f t="shared" si="10"/>
        <v/>
      </c>
    </row>
    <row r="205" spans="1:15" ht="45" hidden="1" x14ac:dyDescent="0.25">
      <c r="A205" s="45">
        <v>20</v>
      </c>
      <c r="B205" s="45" t="s">
        <v>1132</v>
      </c>
      <c r="C205" s="45" t="s">
        <v>1042</v>
      </c>
      <c r="D205" s="45" t="s">
        <v>1042</v>
      </c>
      <c r="E205" s="46" t="s">
        <v>1133</v>
      </c>
      <c r="F205" s="46" t="s">
        <v>1134</v>
      </c>
      <c r="G205" s="45"/>
      <c r="H205" s="45" t="str">
        <f t="shared" si="11"/>
        <v/>
      </c>
      <c r="I205" s="45" t="s">
        <v>6</v>
      </c>
      <c r="J205" s="45">
        <f t="shared" si="12"/>
        <v>1</v>
      </c>
      <c r="K205" s="45" t="s">
        <v>6</v>
      </c>
      <c r="L205" s="45">
        <f t="shared" si="13"/>
        <v>1</v>
      </c>
      <c r="M205" s="47">
        <f>IF(ISBLANK(B205),"",COUNTIF(Ubuntu1804CIS!Q$7:$Q$291,"O,*;"&amp;B205&amp;";*"))</f>
        <v>0</v>
      </c>
      <c r="N205" s="47">
        <f>IF(ISBLANK(B205),"",COUNTIF(Ubuntu1804CIS!$J$7:$J$291,"*;"&amp;B205&amp;";*"))</f>
        <v>0</v>
      </c>
      <c r="O205" s="48" t="str">
        <f t="shared" si="10"/>
        <v>N/A</v>
      </c>
    </row>
    <row r="206" spans="1:15" ht="45" hidden="1" x14ac:dyDescent="0.25">
      <c r="A206" s="49">
        <v>20</v>
      </c>
      <c r="B206" s="49" t="s">
        <v>1135</v>
      </c>
      <c r="C206" s="49" t="s">
        <v>1042</v>
      </c>
      <c r="D206" s="49" t="s">
        <v>1042</v>
      </c>
      <c r="E206" s="50" t="s">
        <v>1136</v>
      </c>
      <c r="F206" s="50" t="s">
        <v>1137</v>
      </c>
      <c r="G206" s="49"/>
      <c r="H206" s="45" t="str">
        <f t="shared" si="11"/>
        <v/>
      </c>
      <c r="I206" s="49" t="s">
        <v>6</v>
      </c>
      <c r="J206" s="45">
        <f t="shared" si="12"/>
        <v>1</v>
      </c>
      <c r="K206" s="49" t="s">
        <v>6</v>
      </c>
      <c r="L206" s="45">
        <f t="shared" si="13"/>
        <v>1</v>
      </c>
      <c r="M206" s="51">
        <f>IF(ISBLANK(B206),"",COUNTIF(Ubuntu1804CIS!Q$7:$Q$291,"O,*;"&amp;B206&amp;";*"))</f>
        <v>0</v>
      </c>
      <c r="N206" s="47">
        <f>IF(ISBLANK(B206),"",COUNTIF(Ubuntu1804CIS!$J$7:$J$291,"*;"&amp;B206&amp;";*"))</f>
        <v>0</v>
      </c>
      <c r="O206" s="52" t="str">
        <f t="shared" si="10"/>
        <v>N/A</v>
      </c>
    </row>
    <row r="207" spans="1:15" ht="45" hidden="1" x14ac:dyDescent="0.25">
      <c r="A207" s="49">
        <v>20</v>
      </c>
      <c r="B207" s="49" t="s">
        <v>1138</v>
      </c>
      <c r="C207" s="49" t="s">
        <v>1042</v>
      </c>
      <c r="D207" s="49" t="s">
        <v>1042</v>
      </c>
      <c r="E207" s="50" t="s">
        <v>1139</v>
      </c>
      <c r="F207" s="50" t="s">
        <v>1140</v>
      </c>
      <c r="G207" s="49"/>
      <c r="H207" s="45" t="str">
        <f t="shared" si="11"/>
        <v/>
      </c>
      <c r="I207" s="49"/>
      <c r="J207" s="45" t="str">
        <f t="shared" si="12"/>
        <v/>
      </c>
      <c r="K207" s="49" t="s">
        <v>6</v>
      </c>
      <c r="L207" s="45">
        <f t="shared" si="13"/>
        <v>1</v>
      </c>
      <c r="M207" s="51">
        <f>IF(ISBLANK(B207),"",COUNTIF(Ubuntu1804CIS!Q$7:$Q$291,"O,*;"&amp;B207&amp;";*"))</f>
        <v>0</v>
      </c>
      <c r="N207" s="47">
        <f>IF(ISBLANK(B207),"",COUNTIF(Ubuntu1804CIS!$J$7:$J$291,"*;"&amp;B207&amp;";*"))</f>
        <v>0</v>
      </c>
      <c r="O207" s="52" t="str">
        <f t="shared" si="10"/>
        <v>N/A</v>
      </c>
    </row>
    <row r="208" spans="1:15" ht="75" hidden="1" x14ac:dyDescent="0.25">
      <c r="A208" s="49">
        <v>20</v>
      </c>
      <c r="B208" s="49" t="s">
        <v>1141</v>
      </c>
      <c r="C208" s="49" t="s">
        <v>1042</v>
      </c>
      <c r="D208" s="49" t="s">
        <v>1042</v>
      </c>
      <c r="E208" s="50" t="s">
        <v>1142</v>
      </c>
      <c r="F208" s="50" t="s">
        <v>1143</v>
      </c>
      <c r="G208" s="49"/>
      <c r="H208" s="45" t="str">
        <f t="shared" si="11"/>
        <v/>
      </c>
      <c r="I208" s="49" t="s">
        <v>6</v>
      </c>
      <c r="J208" s="45">
        <f t="shared" si="12"/>
        <v>1</v>
      </c>
      <c r="K208" s="49" t="s">
        <v>6</v>
      </c>
      <c r="L208" s="45">
        <f t="shared" si="13"/>
        <v>1</v>
      </c>
      <c r="M208" s="51">
        <f>IF(ISBLANK(B208),"",COUNTIF(Ubuntu1804CIS!Q$7:$Q$291,"O,*;"&amp;B208&amp;";*"))</f>
        <v>0</v>
      </c>
      <c r="N208" s="47">
        <f>IF(ISBLANK(B208),"",COUNTIF(Ubuntu1804CIS!$J$7:$J$291,"*;"&amp;B208&amp;";*"))</f>
        <v>0</v>
      </c>
      <c r="O208" s="52" t="str">
        <f t="shared" si="10"/>
        <v>N/A</v>
      </c>
    </row>
    <row r="209" spans="1:15" ht="75" hidden="1" x14ac:dyDescent="0.25">
      <c r="A209" s="49">
        <v>20</v>
      </c>
      <c r="B209" s="49" t="s">
        <v>1144</v>
      </c>
      <c r="C209" s="49" t="s">
        <v>1042</v>
      </c>
      <c r="D209" s="49" t="s">
        <v>1042</v>
      </c>
      <c r="E209" s="50" t="s">
        <v>1145</v>
      </c>
      <c r="F209" s="50" t="s">
        <v>1146</v>
      </c>
      <c r="G209" s="49"/>
      <c r="H209" s="45" t="str">
        <f t="shared" si="11"/>
        <v/>
      </c>
      <c r="I209" s="49" t="s">
        <v>6</v>
      </c>
      <c r="J209" s="45">
        <f t="shared" si="12"/>
        <v>1</v>
      </c>
      <c r="K209" s="49" t="s">
        <v>6</v>
      </c>
      <c r="L209" s="45">
        <f t="shared" si="13"/>
        <v>1</v>
      </c>
      <c r="M209" s="51">
        <f>IF(ISBLANK(B209),"",COUNTIF(Ubuntu1804CIS!Q$7:$Q$291,"O,*;"&amp;B209&amp;";*"))</f>
        <v>0</v>
      </c>
      <c r="N209" s="47">
        <f>IF(ISBLANK(B209),"",COUNTIF(Ubuntu1804CIS!$J$7:$J$291,"*;"&amp;B209&amp;";*"))</f>
        <v>0</v>
      </c>
      <c r="O209" s="52" t="str">
        <f t="shared" si="10"/>
        <v>N/A</v>
      </c>
    </row>
    <row r="210" spans="1:15" ht="60" hidden="1" x14ac:dyDescent="0.25">
      <c r="A210" s="49">
        <v>20</v>
      </c>
      <c r="B210" s="49" t="s">
        <v>1147</v>
      </c>
      <c r="C210" s="49" t="s">
        <v>1042</v>
      </c>
      <c r="D210" s="49" t="s">
        <v>1042</v>
      </c>
      <c r="E210" s="50" t="s">
        <v>1148</v>
      </c>
      <c r="F210" s="50" t="s">
        <v>1149</v>
      </c>
      <c r="G210" s="49"/>
      <c r="H210" s="45" t="str">
        <f t="shared" si="11"/>
        <v/>
      </c>
      <c r="I210" s="49" t="s">
        <v>6</v>
      </c>
      <c r="J210" s="45">
        <f t="shared" si="12"/>
        <v>1</v>
      </c>
      <c r="K210" s="49" t="s">
        <v>6</v>
      </c>
      <c r="L210" s="45">
        <f t="shared" si="13"/>
        <v>1</v>
      </c>
      <c r="M210" s="51">
        <f>IF(ISBLANK(B210),"",COUNTIF(Ubuntu1804CIS!Q$7:$Q$291,"O,*;"&amp;B210&amp;";*"))</f>
        <v>0</v>
      </c>
      <c r="N210" s="47">
        <f>IF(ISBLANK(B210),"",COUNTIF(Ubuntu1804CIS!$J$7:$J$291,"*;"&amp;B210&amp;";*"))</f>
        <v>0</v>
      </c>
      <c r="O210" s="52" t="str">
        <f t="shared" si="10"/>
        <v>N/A</v>
      </c>
    </row>
    <row r="211" spans="1:15" ht="60" hidden="1" x14ac:dyDescent="0.25">
      <c r="A211" s="49">
        <v>20</v>
      </c>
      <c r="B211" s="49" t="s">
        <v>1150</v>
      </c>
      <c r="C211" s="49" t="s">
        <v>1042</v>
      </c>
      <c r="D211" s="49" t="s">
        <v>1042</v>
      </c>
      <c r="E211" s="50" t="s">
        <v>1151</v>
      </c>
      <c r="F211" s="50" t="s">
        <v>1152</v>
      </c>
      <c r="G211" s="49"/>
      <c r="H211" s="45" t="str">
        <f t="shared" si="11"/>
        <v/>
      </c>
      <c r="I211" s="49"/>
      <c r="J211" s="45" t="str">
        <f t="shared" si="12"/>
        <v/>
      </c>
      <c r="K211" s="49" t="s">
        <v>6</v>
      </c>
      <c r="L211" s="45">
        <f t="shared" si="13"/>
        <v>1</v>
      </c>
      <c r="M211" s="51">
        <f>IF(ISBLANK(B211),"",COUNTIF(Ubuntu1804CIS!Q$7:$Q$291,"O,*;"&amp;B211&amp;";*"))</f>
        <v>0</v>
      </c>
      <c r="N211" s="47">
        <f>IF(ISBLANK(B211),"",COUNTIF(Ubuntu1804CIS!$J$7:$J$291,"*;"&amp;B211&amp;";*"))</f>
        <v>0</v>
      </c>
      <c r="O211" s="52" t="str">
        <f t="shared" si="10"/>
        <v>N/A</v>
      </c>
    </row>
    <row r="212" spans="1:15" ht="60" hidden="1" x14ac:dyDescent="0.25">
      <c r="A212" s="49">
        <v>20</v>
      </c>
      <c r="B212" s="49" t="s">
        <v>1153</v>
      </c>
      <c r="C212" s="49" t="s">
        <v>1042</v>
      </c>
      <c r="D212" s="49" t="s">
        <v>1042</v>
      </c>
      <c r="E212" s="50" t="s">
        <v>1154</v>
      </c>
      <c r="F212" s="50" t="s">
        <v>1155</v>
      </c>
      <c r="G212" s="53"/>
      <c r="H212" s="55" t="str">
        <f t="shared" si="11"/>
        <v/>
      </c>
      <c r="I212" s="53" t="s">
        <v>6</v>
      </c>
      <c r="J212" s="55">
        <f t="shared" si="12"/>
        <v>1</v>
      </c>
      <c r="K212" s="53" t="s">
        <v>6</v>
      </c>
      <c r="L212" s="45">
        <f t="shared" si="13"/>
        <v>1</v>
      </c>
      <c r="M212" s="51">
        <f>IF(ISBLANK(B212),"",COUNTIF(Ubuntu1804CIS!Q$7:$Q$291,"O,*;"&amp;B212&amp;";*"))</f>
        <v>0</v>
      </c>
      <c r="N212" s="47">
        <f>IF(ISBLANK(B212),"",COUNTIF(Ubuntu1804CIS!$J$7:$J$291,"*;"&amp;B212&amp;";*"))</f>
        <v>0</v>
      </c>
      <c r="O212" s="52" t="str">
        <f t="shared" si="10"/>
        <v>N/A</v>
      </c>
    </row>
    <row r="213" spans="1:15" ht="15.75" x14ac:dyDescent="0.25">
      <c r="G213" s="17" t="str">
        <f>SUMPRODUCT(H4:H212,$M$4:$M$212)&amp;"/"&amp;SUMPRODUCT(H4:H212,$N$4:$N$212)</f>
        <v>91/152</v>
      </c>
      <c r="H213" s="16"/>
      <c r="I213" s="17" t="str">
        <f>SUMPRODUCT(J4:J212,$M$4:$M$212)&amp;"/"&amp;SUMPRODUCT(J4:J212,$N$4:$N$212)</f>
        <v>136/248</v>
      </c>
      <c r="J213" s="16"/>
      <c r="K213" s="17" t="str">
        <f>SUMPRODUCT(L4:L212,$M$4:$M$212)&amp;"/"&amp;SUMPRODUCT(L4:L212,$N$4:$N$212)</f>
        <v>140/259</v>
      </c>
      <c r="L213" s="64"/>
      <c r="M213" s="65">
        <f>SUM(M4:M212)</f>
        <v>141</v>
      </c>
      <c r="N213" s="65">
        <f>SUM(N3:N212)</f>
        <v>268</v>
      </c>
    </row>
  </sheetData>
  <autoFilter ref="A1:O213" xr:uid="{B6AD68F4-6B58-40FC-AA33-16751E6BADDA}">
    <filterColumn colId="14">
      <filters blank="1">
        <filter val="0,00%"/>
      </filters>
    </filterColumn>
  </autoFilter>
  <mergeCells count="46">
    <mergeCell ref="A51:A52"/>
    <mergeCell ref="E51:F51"/>
    <mergeCell ref="E52:F52"/>
    <mergeCell ref="A2:A3"/>
    <mergeCell ref="E3:F3"/>
    <mergeCell ref="A12:A13"/>
    <mergeCell ref="E13:F13"/>
    <mergeCell ref="A24:A25"/>
    <mergeCell ref="E25:F25"/>
    <mergeCell ref="A33:A34"/>
    <mergeCell ref="E34:F34"/>
    <mergeCell ref="A44:A45"/>
    <mergeCell ref="E44:F44"/>
    <mergeCell ref="E45:F45"/>
    <mergeCell ref="A61:A62"/>
    <mergeCell ref="E62:F62"/>
    <mergeCell ref="A73:A74"/>
    <mergeCell ref="E74:F74"/>
    <mergeCell ref="A83:A84"/>
    <mergeCell ref="E83:F83"/>
    <mergeCell ref="E84:F84"/>
    <mergeCell ref="A142:A143"/>
    <mergeCell ref="E143:F143"/>
    <mergeCell ref="A90:A91"/>
    <mergeCell ref="E91:F91"/>
    <mergeCell ref="A97:A98"/>
    <mergeCell ref="E97:F97"/>
    <mergeCell ref="E98:F98"/>
    <mergeCell ref="A106:A107"/>
    <mergeCell ref="E107:F107"/>
    <mergeCell ref="A120:A121"/>
    <mergeCell ref="E121:F121"/>
    <mergeCell ref="A131:A132"/>
    <mergeCell ref="E131:F131"/>
    <mergeCell ref="E132:F132"/>
    <mergeCell ref="A193:A194"/>
    <mergeCell ref="E194:F194"/>
    <mergeCell ref="A203:A204"/>
    <mergeCell ref="E204:F204"/>
    <mergeCell ref="A154:A155"/>
    <mergeCell ref="E155:F155"/>
    <mergeCell ref="A169:A170"/>
    <mergeCell ref="E169:F169"/>
    <mergeCell ref="E170:F170"/>
    <mergeCell ref="A180:A181"/>
    <mergeCell ref="E181:F181"/>
  </mergeCells>
  <conditionalFormatting sqref="O3:O212">
    <cfRule type="cellIs" dxfId="1" priority="1" operator="equal">
      <formula>1</formula>
    </cfRule>
    <cfRule type="cellIs" dxfId="0" priority="2" operator="equal">
      <formula>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LICENSE</vt:lpstr>
      <vt:lpstr>Ubuntu1804CIS</vt:lpstr>
      <vt:lpstr>CISControlsV7</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 Redondo</dc:creator>
  <cp:lastModifiedBy>Rosa García López</cp:lastModifiedBy>
  <dcterms:created xsi:type="dcterms:W3CDTF">2020-06-15T18:29:10Z</dcterms:created>
  <dcterms:modified xsi:type="dcterms:W3CDTF">2024-07-09T17:35:40Z</dcterms:modified>
</cp:coreProperties>
</file>