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spaldo\Rosa\TRABAJO\transfihermanos\automatizacion\automatizacion-binance-transfi\"/>
    </mc:Choice>
  </mc:AlternateContent>
  <xr:revisionPtr revIDLastSave="0" documentId="13_ncr:1_{FC4C529C-6956-44C8-BD0C-48543337A4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J10" i="1"/>
  <c r="B10" i="1"/>
  <c r="D5" i="1"/>
  <c r="F5" i="1" s="1"/>
  <c r="L4" i="1"/>
  <c r="D9" i="1" s="1"/>
  <c r="F9" i="1" s="1"/>
  <c r="E4" i="1"/>
  <c r="G4" i="1" s="1"/>
  <c r="D4" i="1"/>
  <c r="F4" i="1" s="1"/>
  <c r="O3" i="1"/>
  <c r="P3" i="1" s="1"/>
  <c r="N6" i="1" s="1"/>
  <c r="O6" i="1" s="1"/>
  <c r="P6" i="1" s="1"/>
  <c r="D3" i="1"/>
  <c r="F3" i="1" s="1"/>
  <c r="F16" i="1" l="1"/>
  <c r="H16" i="1" s="1"/>
  <c r="K10" i="1"/>
  <c r="D2" i="1"/>
  <c r="F2" i="1" s="1"/>
  <c r="F10" i="1" s="1"/>
  <c r="E15" i="1" s="1"/>
  <c r="F15" i="1" s="1"/>
  <c r="H15" i="1" s="1"/>
  <c r="D8" i="1"/>
  <c r="F8" i="1" s="1"/>
  <c r="D6" i="1"/>
  <c r="F6" i="1" s="1"/>
  <c r="D7" i="1"/>
  <c r="F7" i="1" s="1"/>
</calcChain>
</file>

<file path=xl/sharedStrings.xml><?xml version="1.0" encoding="utf-8"?>
<sst xmlns="http://schemas.openxmlformats.org/spreadsheetml/2006/main" count="54" uniqueCount="44">
  <si>
    <t xml:space="preserve">casa de cambio </t>
  </si>
  <si>
    <t>tasa cop a bs</t>
  </si>
  <si>
    <t>tasa bs a cop</t>
  </si>
  <si>
    <t>63500 cop a bs</t>
  </si>
  <si>
    <t>1000 bs a cop</t>
  </si>
  <si>
    <t>%ganancia cop</t>
  </si>
  <si>
    <t>%ganancia bs</t>
  </si>
  <si>
    <t xml:space="preserve">Binance </t>
  </si>
  <si>
    <t>bs a pesos</t>
  </si>
  <si>
    <t>siremesa</t>
  </si>
  <si>
    <t>bs</t>
  </si>
  <si>
    <t>pesos</t>
  </si>
  <si>
    <t>dolar</t>
  </si>
  <si>
    <t>remesaselrey</t>
  </si>
  <si>
    <t>tucambioseguro.jr</t>
  </si>
  <si>
    <t>pesos a bs</t>
  </si>
  <si>
    <t>cambiosrya</t>
  </si>
  <si>
    <t>cambios joal</t>
  </si>
  <si>
    <t>transfi</t>
  </si>
  <si>
    <t>girosmas58</t>
  </si>
  <si>
    <t>jgcambios</t>
  </si>
  <si>
    <t>tasas</t>
  </si>
  <si>
    <t>cambios2m</t>
  </si>
  <si>
    <t>% ganancia</t>
  </si>
  <si>
    <t>bs a usdt</t>
  </si>
  <si>
    <t>usdt a cop</t>
  </si>
  <si>
    <t>promedio % cop</t>
  </si>
  <si>
    <t>tasa puesta</t>
  </si>
  <si>
    <t>cop a usdt</t>
  </si>
  <si>
    <t xml:space="preserve">usdt a bs </t>
  </si>
  <si>
    <t>gastos mensuales</t>
  </si>
  <si>
    <t>saldar gastos</t>
  </si>
  <si>
    <t>sueldo</t>
  </si>
  <si>
    <t>$</t>
  </si>
  <si>
    <t>mensual</t>
  </si>
  <si>
    <t>semanal</t>
  </si>
  <si>
    <t>cuenta vzla</t>
  </si>
  <si>
    <t>prom</t>
  </si>
  <si>
    <t>13millones</t>
  </si>
  <si>
    <t>3.5millones</t>
  </si>
  <si>
    <t>tasa p</t>
  </si>
  <si>
    <t>11.3millones</t>
  </si>
  <si>
    <t>3millones</t>
  </si>
  <si>
    <t>holaaaaa coca estoy editado juas juas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</si>
</sst>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/>
  </cellStyleXfs>
  <cellXfs count="46">
    <xf numFmtId="0" fontId="0" fillId="0" borderId="0" xfId="0"/>
    <xf numFmtId="0" fontId="0" fillId="0" borderId="1" xfId="0" applyBorder="1"/>
    <xf numFmtId="10" fontId="0" fillId="0" borderId="3" xfId="0" applyNumberFormat="1" applyBorder="1"/>
    <xf numFmtId="10" fontId="0" fillId="0" borderId="4" xfId="0" applyNumberFormat="1" applyBorder="1"/>
    <xf numFmtId="0" fontId="0" fillId="0" borderId="5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1" xfId="0" applyNumberFormat="1" applyBorder="1"/>
    <xf numFmtId="9" fontId="0" fillId="0" borderId="1" xfId="1" applyFont="1" applyBorder="1"/>
    <xf numFmtId="1" fontId="0" fillId="0" borderId="8" xfId="0" applyNumberFormat="1" applyBorder="1"/>
    <xf numFmtId="2" fontId="0" fillId="0" borderId="8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9" fontId="0" fillId="2" borderId="9" xfId="1" applyFont="1" applyFill="1" applyBorder="1"/>
    <xf numFmtId="2" fontId="0" fillId="2" borderId="3" xfId="0" applyNumberFormat="1" applyFill="1" applyBorder="1"/>
    <xf numFmtId="9" fontId="0" fillId="0" borderId="6" xfId="1" applyFont="1" applyBorder="1"/>
    <xf numFmtId="2" fontId="0" fillId="0" borderId="10" xfId="0" applyNumberFormat="1" applyBorder="1"/>
    <xf numFmtId="9" fontId="0" fillId="0" borderId="7" xfId="1" applyFont="1" applyBorder="1"/>
    <xf numFmtId="2" fontId="0" fillId="0" borderId="0" xfId="1" applyNumberFormat="1" applyFont="1"/>
    <xf numFmtId="3" fontId="0" fillId="0" borderId="0" xfId="0" applyNumberFormat="1"/>
    <xf numFmtId="0" fontId="0" fillId="5" borderId="11" xfId="0" applyFill="1" applyBorder="1"/>
    <xf numFmtId="9" fontId="0" fillId="0" borderId="12" xfId="1" applyFont="1" applyBorder="1"/>
    <xf numFmtId="0" fontId="0" fillId="0" borderId="13" xfId="1" applyNumberFormat="1" applyFont="1" applyBorder="1"/>
    <xf numFmtId="0" fontId="0" fillId="0" borderId="14" xfId="1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9" xfId="0" applyNumberFormat="1" applyBorder="1"/>
    <xf numFmtId="1" fontId="0" fillId="0" borderId="0" xfId="0" applyNumberFormat="1" applyAlignment="1">
      <alignment horizontal="right"/>
    </xf>
    <xf numFmtId="3" fontId="0" fillId="0" borderId="1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3" fillId="4" borderId="1" xfId="0" applyFont="1" applyFill="1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D1" workbookViewId="0">
      <selection activeCell="N13" sqref="N13"/>
    </sheetView>
  </sheetViews>
  <sheetFormatPr baseColWidth="10" defaultRowHeight="14.5" x14ac:dyDescent="0.35"/>
  <cols>
    <col min="1" max="1" width="14.08984375" style="38" customWidth="1"/>
    <col min="2" max="2" width="13.81640625" style="38" customWidth="1"/>
    <col min="3" max="3" width="12.26953125" style="38" customWidth="1"/>
    <col min="4" max="4" width="13.6328125" style="9" customWidth="1"/>
    <col min="5" max="5" width="14.54296875" style="8" customWidth="1"/>
    <col min="6" max="6" width="16.08984375" style="10" customWidth="1"/>
    <col min="7" max="7" width="13.26953125" style="10" customWidth="1"/>
    <col min="8" max="8" width="16.6328125" style="38" customWidth="1"/>
    <col min="11" max="11" width="13.81640625" style="38" bestFit="1" customWidth="1"/>
  </cols>
  <sheetData>
    <row r="1" spans="1:16" x14ac:dyDescent="0.35">
      <c r="A1" s="15" t="s">
        <v>0</v>
      </c>
      <c r="B1" s="15" t="s">
        <v>1</v>
      </c>
      <c r="C1" s="15" t="s">
        <v>2</v>
      </c>
      <c r="D1" s="16" t="s">
        <v>3</v>
      </c>
      <c r="E1" s="18" t="s">
        <v>4</v>
      </c>
      <c r="F1" s="17" t="s">
        <v>5</v>
      </c>
      <c r="G1" s="17" t="s">
        <v>6</v>
      </c>
      <c r="J1" s="41" t="s">
        <v>7</v>
      </c>
      <c r="K1" s="42"/>
      <c r="L1" s="40"/>
      <c r="O1" t="s">
        <v>8</v>
      </c>
    </row>
    <row r="2" spans="1:16" x14ac:dyDescent="0.35">
      <c r="A2" s="4" t="s">
        <v>9</v>
      </c>
      <c r="B2" s="37">
        <v>94.3</v>
      </c>
      <c r="C2" s="37"/>
      <c r="D2" s="13">
        <f>L4/B2</f>
        <v>689.27889713679747</v>
      </c>
      <c r="E2" s="14"/>
      <c r="F2" s="12">
        <f>(((K4)-(D2))/K4)</f>
        <v>0.27444326617179216</v>
      </c>
      <c r="G2" s="12"/>
      <c r="J2" s="1"/>
      <c r="K2" s="7" t="s">
        <v>10</v>
      </c>
      <c r="L2" s="7" t="s">
        <v>11</v>
      </c>
      <c r="N2" t="s">
        <v>10</v>
      </c>
      <c r="O2" t="s">
        <v>12</v>
      </c>
      <c r="P2" t="s">
        <v>11</v>
      </c>
    </row>
    <row r="3" spans="1:16" x14ac:dyDescent="0.35">
      <c r="A3" s="4" t="s">
        <v>13</v>
      </c>
      <c r="B3" s="37">
        <v>99.9</v>
      </c>
      <c r="C3" s="37"/>
      <c r="D3" s="13">
        <f>L4/B3</f>
        <v>650.64064064064064</v>
      </c>
      <c r="E3" s="14"/>
      <c r="F3" s="12">
        <f>(((K3)-(D3))/K3)</f>
        <v>0.34935935935935936</v>
      </c>
      <c r="G3" s="12"/>
      <c r="J3" s="7" t="s">
        <v>8</v>
      </c>
      <c r="K3" s="1">
        <v>1000</v>
      </c>
      <c r="L3" s="35">
        <v>64999</v>
      </c>
      <c r="N3">
        <v>1000</v>
      </c>
      <c r="O3">
        <f>N3/N10</f>
        <v>15.337423312883434</v>
      </c>
      <c r="P3" s="23">
        <f>O3*O10</f>
        <v>65398.619631901827</v>
      </c>
    </row>
    <row r="4" spans="1:16" x14ac:dyDescent="0.35">
      <c r="A4" s="4" t="s">
        <v>14</v>
      </c>
      <c r="B4" s="37">
        <v>72.7</v>
      </c>
      <c r="C4" s="37">
        <v>62</v>
      </c>
      <c r="D4" s="13">
        <f>L4/B4</f>
        <v>894.07152682255844</v>
      </c>
      <c r="E4" s="13">
        <f>C4*K3</f>
        <v>62000</v>
      </c>
      <c r="F4" s="12">
        <f>(((K4)-(D4))/K4)</f>
        <v>5.8872077028885854E-2</v>
      </c>
      <c r="G4" s="12">
        <f>(((L3)-(E4))/L3)</f>
        <v>4.6139171371867259E-2</v>
      </c>
      <c r="J4" s="7" t="s">
        <v>15</v>
      </c>
      <c r="K4" s="1">
        <v>950</v>
      </c>
      <c r="L4" s="1">
        <f>L3</f>
        <v>64999</v>
      </c>
      <c r="O4" t="s">
        <v>15</v>
      </c>
    </row>
    <row r="5" spans="1:16" x14ac:dyDescent="0.35">
      <c r="A5" s="4" t="s">
        <v>16</v>
      </c>
      <c r="B5" s="37">
        <v>73</v>
      </c>
      <c r="C5" s="37"/>
      <c r="D5" s="13">
        <f>L4/B5</f>
        <v>890.39726027397262</v>
      </c>
      <c r="E5" s="14"/>
      <c r="F5" s="12">
        <f>(((K4)-(D5))/K4)</f>
        <v>6.2739726027397247E-2</v>
      </c>
      <c r="G5" s="12"/>
      <c r="N5" t="s">
        <v>11</v>
      </c>
      <c r="O5" t="s">
        <v>12</v>
      </c>
      <c r="P5" t="s">
        <v>10</v>
      </c>
    </row>
    <row r="6" spans="1:16" x14ac:dyDescent="0.35">
      <c r="A6" s="4" t="s">
        <v>17</v>
      </c>
      <c r="B6" s="37">
        <v>76</v>
      </c>
      <c r="C6" s="37">
        <v>63</v>
      </c>
      <c r="D6" s="13">
        <f>L4/B6</f>
        <v>855.25</v>
      </c>
      <c r="E6" s="14"/>
      <c r="F6" s="12">
        <f>(((K4)-(D6))/K4)</f>
        <v>9.9736842105263152E-2</v>
      </c>
      <c r="G6" s="12"/>
      <c r="J6" s="39" t="s">
        <v>18</v>
      </c>
      <c r="K6" s="40"/>
      <c r="N6" s="23">
        <f>P3</f>
        <v>65398.619631901827</v>
      </c>
      <c r="O6">
        <f>N6/N12</f>
        <v>10899.769938650305</v>
      </c>
      <c r="P6">
        <f>O6*O12</f>
        <v>695732.31518404896</v>
      </c>
    </row>
    <row r="7" spans="1:16" x14ac:dyDescent="0.35">
      <c r="A7" s="4" t="s">
        <v>19</v>
      </c>
      <c r="B7" s="37">
        <v>72</v>
      </c>
      <c r="C7" s="37"/>
      <c r="D7" s="13">
        <f>L4/B7</f>
        <v>902.76388888888891</v>
      </c>
      <c r="E7" s="14"/>
      <c r="F7" s="12">
        <f>(((K4)-(D7))/K4)</f>
        <v>4.9722222222222195E-2</v>
      </c>
      <c r="G7" s="12"/>
      <c r="J7" s="5" t="s">
        <v>10</v>
      </c>
      <c r="K7" s="6" t="s">
        <v>11</v>
      </c>
    </row>
    <row r="8" spans="1:16" x14ac:dyDescent="0.35">
      <c r="A8" s="4" t="s">
        <v>20</v>
      </c>
      <c r="B8" s="37">
        <v>71.7</v>
      </c>
      <c r="C8" s="37"/>
      <c r="D8" s="13">
        <f>L4/B8</f>
        <v>906.54114365411431</v>
      </c>
      <c r="E8" s="14"/>
      <c r="F8" s="12">
        <f>(((K4)-(D8))/K4)</f>
        <v>4.574616457461652E-2</v>
      </c>
      <c r="G8" s="12"/>
      <c r="J8" s="1">
        <v>60</v>
      </c>
      <c r="K8" s="36">
        <v>92</v>
      </c>
      <c r="N8" s="43" t="s">
        <v>21</v>
      </c>
      <c r="O8" s="44"/>
    </row>
    <row r="9" spans="1:16" x14ac:dyDescent="0.35">
      <c r="A9" s="4" t="s">
        <v>22</v>
      </c>
      <c r="B9" s="37">
        <v>97</v>
      </c>
      <c r="C9" s="37"/>
      <c r="D9" s="13">
        <f>L4/B9</f>
        <v>670.09278350515467</v>
      </c>
      <c r="E9" s="20"/>
      <c r="F9" s="21">
        <f>(((K4)-(D9))/K4)</f>
        <v>0.29463917525773192</v>
      </c>
      <c r="G9" s="12"/>
      <c r="J9" s="45" t="s">
        <v>23</v>
      </c>
      <c r="K9" s="40"/>
      <c r="N9" t="s">
        <v>24</v>
      </c>
      <c r="O9" t="s">
        <v>25</v>
      </c>
    </row>
    <row r="10" spans="1:16" x14ac:dyDescent="0.35">
      <c r="B10" s="1">
        <f>AVERAGE(B2:B9)</f>
        <v>82.075000000000003</v>
      </c>
      <c r="E10" s="11" t="s">
        <v>26</v>
      </c>
      <c r="F10" s="19">
        <f>AVERAGE(F2:F9)</f>
        <v>0.15440735409340856</v>
      </c>
      <c r="J10" s="2">
        <f>(((L3)-(K3*J8))/L3)</f>
        <v>7.6908875521161865E-2</v>
      </c>
      <c r="K10" s="3">
        <f>(((K4)-(L4/K8))/K4)</f>
        <v>0.25630434782608696</v>
      </c>
      <c r="N10" s="23">
        <v>65.2</v>
      </c>
      <c r="O10">
        <v>4263.99</v>
      </c>
    </row>
    <row r="11" spans="1:16" x14ac:dyDescent="0.35">
      <c r="E11" s="8" t="s">
        <v>27</v>
      </c>
      <c r="F11" s="10">
        <v>0.18</v>
      </c>
      <c r="N11" t="s">
        <v>28</v>
      </c>
      <c r="O11" t="s">
        <v>29</v>
      </c>
    </row>
    <row r="12" spans="1:16" x14ac:dyDescent="0.35">
      <c r="N12">
        <v>6</v>
      </c>
      <c r="O12" s="23">
        <v>63.83</v>
      </c>
    </row>
    <row r="13" spans="1:16" ht="15" customHeight="1" thickBot="1" x14ac:dyDescent="0.4">
      <c r="C13" t="s">
        <v>30</v>
      </c>
      <c r="E13" s="31" t="s">
        <v>31</v>
      </c>
      <c r="I13" s="8"/>
    </row>
    <row r="14" spans="1:16" x14ac:dyDescent="0.35">
      <c r="B14" t="s">
        <v>32</v>
      </c>
      <c r="C14">
        <v>440</v>
      </c>
      <c r="E14" s="32" t="s">
        <v>33</v>
      </c>
      <c r="F14" s="10" t="s">
        <v>11</v>
      </c>
      <c r="G14" s="25" t="s">
        <v>34</v>
      </c>
      <c r="I14" s="28" t="s">
        <v>35</v>
      </c>
    </row>
    <row r="15" spans="1:16" ht="15" customHeight="1" thickBot="1" x14ac:dyDescent="0.4">
      <c r="B15" t="s">
        <v>36</v>
      </c>
      <c r="C15">
        <v>30</v>
      </c>
      <c r="D15" s="34" t="s">
        <v>37</v>
      </c>
      <c r="E15" s="32">
        <f>C16/F10</f>
        <v>3043.8964695663008</v>
      </c>
      <c r="F15" s="22">
        <f>(E15*(N6/O6))</f>
        <v>18263.378817397803</v>
      </c>
      <c r="G15" s="26" t="s">
        <v>38</v>
      </c>
      <c r="H15">
        <f>F15/4</f>
        <v>4565.8447043494507</v>
      </c>
      <c r="I15" s="29" t="s">
        <v>39</v>
      </c>
    </row>
    <row r="16" spans="1:16" ht="15" customHeight="1" thickBot="1" x14ac:dyDescent="0.4">
      <c r="C16" s="24">
        <f>SUM(C14:C15)</f>
        <v>470</v>
      </c>
      <c r="D16" s="34" t="s">
        <v>40</v>
      </c>
      <c r="E16" s="33">
        <f>C16/F11</f>
        <v>2611.1111111111113</v>
      </c>
      <c r="F16" s="22">
        <f>(E16*(N6/O6))</f>
        <v>15666.666666666668</v>
      </c>
      <c r="G16" s="27" t="s">
        <v>41</v>
      </c>
      <c r="H16">
        <f>F16/4</f>
        <v>3916.666666666667</v>
      </c>
      <c r="I16" s="30" t="s">
        <v>42</v>
      </c>
    </row>
    <row r="19" spans="4:4" x14ac:dyDescent="0.35">
      <c r="D19" s="9" t="s">
        <v>43</v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C4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Rosanny Malavé</dc:creator>
  <cp:lastModifiedBy>Rosanny Malavé</cp:lastModifiedBy>
  <dcterms:created xsi:type="dcterms:W3CDTF">2025-01-16T12:36:10Z</dcterms:created>
  <dcterms:modified xsi:type="dcterms:W3CDTF">2025-01-20T15:29:43Z</dcterms:modified>
</cp:coreProperties>
</file>