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1" autoFilterDateGrouping="1"/>
  </bookViews>
  <sheets>
    <sheet name="Hoja1" sheetId="1" state="visible" r:id="rId1"/>
    <sheet name="tasa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9" fontId="1" fillId="0" borderId="0"/>
  </cellStyleXfs>
  <cellXfs count="44">
    <xf numFmtId="0" fontId="0" fillId="0" borderId="0" pivotButton="0" quotePrefix="0" xfId="0"/>
    <xf numFmtId="0" fontId="0" fillId="0" borderId="1" pivotButton="0" quotePrefix="0" xfId="0"/>
    <xf numFmtId="10" fontId="0" fillId="0" borderId="3" pivotButton="0" quotePrefix="0" xfId="0"/>
    <xf numFmtId="10" fontId="0" fillId="0" borderId="4" pivotButton="0" quotePrefix="0" xfId="0"/>
    <xf numFmtId="0" fontId="0" fillId="0" borderId="5" pivotButton="0" quotePrefix="0" xfId="0"/>
    <xf numFmtId="0" fontId="0" fillId="2" borderId="7" pivotButton="0" quotePrefix="0" xfId="0"/>
    <xf numFmtId="0" fontId="0" fillId="2" borderId="2" pivotButton="0" quotePrefix="0" xfId="0"/>
    <xf numFmtId="0" fontId="0" fillId="2" borderId="1" pivotButton="0" quotePrefix="0" xfId="0"/>
    <xf numFmtId="2" fontId="0" fillId="0" borderId="0" pivotButton="0" quotePrefix="0" xfId="0"/>
    <xf numFmtId="1" fontId="0" fillId="0" borderId="0" pivotButton="0" quotePrefix="0" xfId="0"/>
    <xf numFmtId="9" fontId="0" fillId="0" borderId="0" pivotButton="0" quotePrefix="0" xfId="1"/>
    <xf numFmtId="2" fontId="0" fillId="0" borderId="1" pivotButton="0" quotePrefix="0" xfId="0"/>
    <xf numFmtId="9" fontId="0" fillId="0" borderId="1" pivotButton="0" quotePrefix="0" xfId="1"/>
    <xf numFmtId="1" fontId="0" fillId="0" borderId="8" pivotButton="0" quotePrefix="0" xfId="0"/>
    <xf numFmtId="2" fontId="0" fillId="0" borderId="8" pivotButton="0" quotePrefix="0" xfId="0"/>
    <xf numFmtId="0" fontId="0" fillId="2" borderId="9" pivotButton="0" quotePrefix="0" xfId="0"/>
    <xf numFmtId="1" fontId="0" fillId="2" borderId="9" pivotButton="0" quotePrefix="0" xfId="0"/>
    <xf numFmtId="9" fontId="0" fillId="2" borderId="9" pivotButton="0" quotePrefix="0" xfId="1"/>
    <xf numFmtId="2" fontId="0" fillId="2" borderId="3" pivotButton="0" quotePrefix="0" xfId="0"/>
    <xf numFmtId="9" fontId="0" fillId="0" borderId="6" pivotButton="0" quotePrefix="0" xfId="1"/>
    <xf numFmtId="2" fontId="0" fillId="0" borderId="10" pivotButton="0" quotePrefix="0" xfId="0"/>
    <xf numFmtId="9" fontId="0" fillId="0" borderId="7" pivotButton="0" quotePrefix="0" xfId="1"/>
    <xf numFmtId="2" fontId="0" fillId="0" borderId="0" pivotButton="0" quotePrefix="0" xfId="1"/>
    <xf numFmtId="0" fontId="0" fillId="5" borderId="11" pivotButton="0" quotePrefix="0" xfId="0"/>
    <xf numFmtId="9" fontId="0" fillId="0" borderId="12" pivotButton="0" quotePrefix="0" xfId="1"/>
    <xf numFmtId="0" fontId="0" fillId="0" borderId="13" pivotButton="0" quotePrefix="0" xfId="1"/>
    <xf numFmtId="0" fontId="0" fillId="0" borderId="14" pivotButton="0" quotePrefix="0" xfId="1"/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2" fontId="0" fillId="0" borderId="7" pivotButton="0" quotePrefix="0" xfId="0"/>
    <xf numFmtId="2" fontId="0" fillId="0" borderId="15" pivotButton="0" quotePrefix="0" xfId="0"/>
    <xf numFmtId="2" fontId="0" fillId="0" borderId="9" pivotButton="0" quotePrefix="0" xfId="0"/>
    <xf numFmtId="1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0" fillId="0" borderId="6" pivotButton="0" quotePrefix="0" xfId="0"/>
    <xf numFmtId="0" fontId="0" fillId="0" borderId="8" pivotButton="0" quotePrefix="0" xfId="0"/>
    <xf numFmtId="0" fontId="2" fillId="3" borderId="1" applyAlignment="1" pivotButton="0" quotePrefix="0" xfId="0">
      <alignment horizontal="center"/>
    </xf>
    <xf numFmtId="0" fontId="0" fillId="0" borderId="6" pivotButton="0" quotePrefix="0" xfId="0"/>
    <xf numFmtId="0" fontId="3" fillId="4" borderId="1" applyAlignment="1" pivotButton="0" quotePrefix="0" xfId="0">
      <alignment horizontal="center"/>
    </xf>
    <xf numFmtId="0" fontId="0" fillId="0" borderId="8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2" borderId="1" applyAlignment="1" pivotButton="0" quotePrefix="0" xfId="0">
      <alignment horizontal="center"/>
    </xf>
  </cellXfs>
  <cellStyles count="2">
    <cellStyle name="Normal" xfId="0" builtinId="0"/>
    <cellStyle name="Porcentaje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2"/>
  <sheetViews>
    <sheetView workbookViewId="0">
      <selection activeCell="B1" sqref="B1"/>
    </sheetView>
  </sheetViews>
  <sheetFormatPr baseColWidth="10" defaultRowHeight="14.5" outlineLevelCol="0"/>
  <cols>
    <col width="9.6328125" customWidth="1" style="42" min="1" max="1"/>
  </cols>
  <sheetData>
    <row r="1" ht="409.5" customHeight="1" s="42">
      <c r="A1" s="34" t="inlineStr">
        <is>
          <t>Conversión del día 💰
✅ Dólar paralelo: 68
Binance
✅ 1000 Bs = 3.92 = 15073.17 pesos
✅ 15073.17 pesos = 3.9 = 927.16 Bs
Promedio competencia
✅ Tasa pesos: 20
✅ Tasa Bs: 20
✅ % Ganancia: 20%</t>
        </is>
      </c>
      <c r="B1" t="inlineStr">
        <is>
          <t>conversion</t>
        </is>
      </c>
    </row>
    <row r="10">
      <c r="N10" t="n">
        <v>65.39</v>
      </c>
      <c r="O10" t="n">
        <v>4242</v>
      </c>
    </row>
    <row r="12">
      <c r="N12" t="n">
        <v>4244.99</v>
      </c>
      <c r="O12" t="n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6"/>
  <sheetViews>
    <sheetView tabSelected="1" workbookViewId="0">
      <selection activeCell="F11" sqref="F11"/>
    </sheetView>
  </sheetViews>
  <sheetFormatPr baseColWidth="10" defaultRowHeight="14.5" outlineLevelCol="0"/>
  <cols>
    <col width="14.08984375" customWidth="1" style="42" min="1" max="1"/>
    <col width="13.81640625" customWidth="1" style="42" min="2" max="2"/>
    <col width="12.26953125" customWidth="1" style="42" min="3" max="3"/>
    <col width="13.6328125" customWidth="1" style="9" min="4" max="4"/>
    <col width="14.54296875" customWidth="1" style="8" min="5" max="5"/>
    <col width="16.08984375" customWidth="1" style="10" min="6" max="6"/>
    <col width="13.26953125" customWidth="1" style="10" min="7" max="7"/>
    <col width="16.6328125" customWidth="1" style="42" min="8" max="8"/>
    <col width="11.1796875" bestFit="1" customWidth="1" style="42" min="10" max="10"/>
    <col width="13.81640625" bestFit="1" customWidth="1" style="42" min="11" max="11"/>
  </cols>
  <sheetData>
    <row r="1">
      <c r="A1" s="15" t="inlineStr">
        <is>
          <t xml:space="preserve">casa de cambio </t>
        </is>
      </c>
      <c r="B1" s="15" t="inlineStr">
        <is>
          <t>tasa cop a bs</t>
        </is>
      </c>
      <c r="C1" s="15" t="inlineStr">
        <is>
          <t>tasa bs a cop</t>
        </is>
      </c>
      <c r="D1" s="16" t="inlineStr">
        <is>
          <t>63500 cop a bs</t>
        </is>
      </c>
      <c r="E1" s="18" t="inlineStr">
        <is>
          <t>1000 bs a cop</t>
        </is>
      </c>
      <c r="F1" s="17" t="inlineStr">
        <is>
          <t>%ganancia cop</t>
        </is>
      </c>
      <c r="G1" s="17" t="inlineStr">
        <is>
          <t>%ganancia bs</t>
        </is>
      </c>
      <c r="J1" s="39" t="inlineStr">
        <is>
          <t xml:space="preserve">Binance </t>
        </is>
      </c>
      <c r="K1" s="40" t="n"/>
      <c r="L1" s="38" t="n"/>
      <c r="O1" t="inlineStr">
        <is>
          <t>bs a pesos</t>
        </is>
      </c>
    </row>
    <row r="2">
      <c r="A2" s="4" t="inlineStr">
        <is>
          <t>siremesa</t>
        </is>
      </c>
      <c r="B2" s="40" t="n">
        <v>59.9</v>
      </c>
      <c r="C2" s="40" t="n"/>
      <c r="D2" s="13">
        <f>L4/B2</f>
        <v/>
      </c>
      <c r="E2" s="14" t="n"/>
      <c r="F2" s="12">
        <f>(((K4)-(D2))/K4)</f>
        <v/>
      </c>
      <c r="G2" s="12" t="n"/>
      <c r="J2" s="1" t="n"/>
      <c r="K2" s="7" t="inlineStr">
        <is>
          <t>bs</t>
        </is>
      </c>
      <c r="L2" s="7" t="inlineStr">
        <is>
          <t>pesos</t>
        </is>
      </c>
      <c r="N2" t="inlineStr">
        <is>
          <t>bs</t>
        </is>
      </c>
      <c r="O2" t="inlineStr">
        <is>
          <t>dolar</t>
        </is>
      </c>
      <c r="P2" t="inlineStr">
        <is>
          <t>pesos</t>
        </is>
      </c>
    </row>
    <row r="3">
      <c r="A3" s="4" t="inlineStr">
        <is>
          <t>tucambioseguro.jr</t>
        </is>
      </c>
      <c r="B3" s="40" t="n">
        <v>63</v>
      </c>
      <c r="C3" s="40" t="n">
        <v>52</v>
      </c>
      <c r="D3" s="13">
        <f>L4/B3</f>
        <v/>
      </c>
      <c r="E3" s="13">
        <f>C3*K3</f>
        <v/>
      </c>
      <c r="F3" s="12">
        <f>(((K4)-(D3))/K4)</f>
        <v/>
      </c>
      <c r="G3" s="12">
        <f>(((L3)-(E3))/L3)</f>
        <v/>
      </c>
      <c r="J3" s="7" t="inlineStr">
        <is>
          <t>bs a pesos</t>
        </is>
      </c>
      <c r="K3" s="11" t="n">
        <v>1000</v>
      </c>
      <c r="L3" s="11">
        <f>P3</f>
        <v/>
      </c>
      <c r="N3" s="8" t="n">
        <v>1000</v>
      </c>
      <c r="O3" s="8">
        <f>(N3/N10)-0.05</f>
        <v/>
      </c>
      <c r="P3" s="8">
        <f>O3*O10</f>
        <v/>
      </c>
    </row>
    <row r="4">
      <c r="A4" s="4" t="inlineStr">
        <is>
          <t>cambiosrya</t>
        </is>
      </c>
      <c r="B4" s="40" t="n">
        <v>63</v>
      </c>
      <c r="C4" s="40" t="n"/>
      <c r="D4" s="13">
        <f>L4/B4</f>
        <v/>
      </c>
      <c r="E4" s="14" t="n"/>
      <c r="F4" s="12">
        <f>(((K4)-(D4))/K4)</f>
        <v/>
      </c>
      <c r="G4" s="12" t="n"/>
      <c r="J4" s="7" t="inlineStr">
        <is>
          <t>pesos a bs</t>
        </is>
      </c>
      <c r="K4" s="11">
        <f>P6</f>
        <v/>
      </c>
      <c r="L4" s="11">
        <f>L3</f>
        <v/>
      </c>
      <c r="O4" t="inlineStr">
        <is>
          <t>pesos a bs</t>
        </is>
      </c>
    </row>
    <row r="5">
      <c r="A5" s="4" t="inlineStr">
        <is>
          <t>cambios joal</t>
        </is>
      </c>
      <c r="B5" s="40" t="n">
        <v>66</v>
      </c>
      <c r="C5" s="40" t="n">
        <v>52</v>
      </c>
      <c r="D5" s="13">
        <f>L4/B5</f>
        <v/>
      </c>
      <c r="E5" s="14" t="n"/>
      <c r="F5" s="12">
        <f>(((K4)-(D5))/K4)</f>
        <v/>
      </c>
      <c r="G5" s="12" t="n"/>
      <c r="N5" t="inlineStr">
        <is>
          <t>pesos</t>
        </is>
      </c>
      <c r="O5" t="inlineStr">
        <is>
          <t>dolar</t>
        </is>
      </c>
      <c r="P5" t="inlineStr">
        <is>
          <t>bs</t>
        </is>
      </c>
    </row>
    <row r="6">
      <c r="A6" s="4" t="inlineStr">
        <is>
          <t>girosmas58</t>
        </is>
      </c>
      <c r="B6" s="40" t="n">
        <v>63</v>
      </c>
      <c r="C6" s="40" t="n"/>
      <c r="D6" s="13">
        <f>L4/B6</f>
        <v/>
      </c>
      <c r="E6" s="14" t="n"/>
      <c r="F6" s="12">
        <f>(((K4)-(D6))/K4)</f>
        <v/>
      </c>
      <c r="G6" s="12" t="n"/>
      <c r="J6" s="37" t="inlineStr">
        <is>
          <t>transfi</t>
        </is>
      </c>
      <c r="K6" s="38" t="n"/>
      <c r="N6" s="8">
        <f>P3</f>
        <v/>
      </c>
      <c r="O6" s="8">
        <f>(N6/N12)-0.05</f>
        <v/>
      </c>
      <c r="P6" s="8">
        <f>O6*O12</f>
        <v/>
      </c>
    </row>
    <row r="7">
      <c r="A7" s="4" t="inlineStr">
        <is>
          <t>jgcambios</t>
        </is>
      </c>
      <c r="B7" s="40" t="n">
        <v>62</v>
      </c>
      <c r="C7" s="40" t="n"/>
      <c r="D7" s="13">
        <f>L4/B7</f>
        <v/>
      </c>
      <c r="E7" s="14" t="n"/>
      <c r="F7" s="12">
        <f>(((K4)-(D7))/K4)</f>
        <v/>
      </c>
      <c r="G7" s="12" t="n"/>
      <c r="J7" s="5" t="inlineStr">
        <is>
          <t>bs</t>
        </is>
      </c>
      <c r="K7" s="6" t="inlineStr">
        <is>
          <t>pesos</t>
        </is>
      </c>
    </row>
    <row r="8">
      <c r="J8" s="1">
        <f>C10</f>
        <v/>
      </c>
      <c r="K8" s="38">
        <f>IF(F10&lt;F11, ROUNDUP(B11,0), ROUNDUP(B10,0))</f>
        <v/>
      </c>
      <c r="N8" s="41" t="inlineStr">
        <is>
          <t>tasas</t>
        </is>
      </c>
    </row>
    <row r="9">
      <c r="A9" s="4" t="n"/>
      <c r="B9" s="40" t="n"/>
      <c r="C9" s="40" t="n"/>
      <c r="D9" s="13" t="n"/>
      <c r="E9" s="20" t="n"/>
      <c r="F9" s="21" t="n"/>
      <c r="G9" s="12" t="n"/>
      <c r="J9" s="43" t="inlineStr">
        <is>
          <t>% ganancia</t>
        </is>
      </c>
      <c r="K9" s="38" t="n"/>
      <c r="N9" t="inlineStr">
        <is>
          <t>bs a usdt</t>
        </is>
      </c>
      <c r="O9" t="inlineStr">
        <is>
          <t>usdt a cop</t>
        </is>
      </c>
    </row>
    <row r="10">
      <c r="B10" s="1">
        <f>AVERAGE(B2:B9)</f>
        <v/>
      </c>
      <c r="C10">
        <f>AVERAGE(C2:C9)</f>
        <v/>
      </c>
      <c r="E10" s="11" t="inlineStr">
        <is>
          <t>promedio % cop</t>
        </is>
      </c>
      <c r="F10" s="19">
        <f>AVERAGE(F2:F9)</f>
        <v/>
      </c>
      <c r="J10" s="2">
        <f>(((L3)-(K3*J8))/L3)</f>
        <v/>
      </c>
      <c r="K10" s="3">
        <f>(((K4)-(L4/K8))/K4)</f>
        <v/>
      </c>
      <c r="N10" s="8" t="n">
        <v>254.89</v>
      </c>
      <c r="O10" s="8" t="n">
        <v>3842</v>
      </c>
    </row>
    <row r="11">
      <c r="B11">
        <f>N10*(1+(F11/100))</f>
        <v/>
      </c>
      <c r="E11" s="8" t="inlineStr">
        <is>
          <t>tasa puesta</t>
        </is>
      </c>
      <c r="F11" s="10" t="n">
        <v>0.15</v>
      </c>
      <c r="N11" t="inlineStr">
        <is>
          <t>cop a usdt</t>
        </is>
      </c>
      <c r="O11" t="inlineStr">
        <is>
          <t xml:space="preserve">usdt a bs </t>
        </is>
      </c>
    </row>
    <row r="12">
      <c r="J12">
        <f>ROUNDUP(70.45,10)</f>
        <v/>
      </c>
      <c r="N12" s="8" t="n">
        <v>3869.27</v>
      </c>
      <c r="O12" s="8" t="n">
        <v>238</v>
      </c>
    </row>
    <row r="13" ht="15" customHeight="1" s="42" thickBot="1">
      <c r="C13" t="inlineStr">
        <is>
          <t>gastos mensuales</t>
        </is>
      </c>
      <c r="E13" s="30" t="inlineStr">
        <is>
          <t>saldar gastos</t>
        </is>
      </c>
      <c r="I13" s="8" t="n"/>
    </row>
    <row r="14">
      <c r="B14" t="inlineStr">
        <is>
          <t>sueldo</t>
        </is>
      </c>
      <c r="C14" t="n">
        <v>440</v>
      </c>
      <c r="E14" s="31" t="inlineStr">
        <is>
          <t>$</t>
        </is>
      </c>
      <c r="F14" s="10" t="inlineStr">
        <is>
          <t>pesos</t>
        </is>
      </c>
      <c r="G14" s="24" t="inlineStr">
        <is>
          <t>mensual</t>
        </is>
      </c>
      <c r="I14" s="27" t="inlineStr">
        <is>
          <t>semanal</t>
        </is>
      </c>
    </row>
    <row r="15" ht="15" customHeight="1" s="42" thickBot="1">
      <c r="B15" t="inlineStr">
        <is>
          <t>cuenta vzla</t>
        </is>
      </c>
      <c r="C15" t="n">
        <v>30</v>
      </c>
      <c r="D15" s="33" t="inlineStr">
        <is>
          <t>prom</t>
        </is>
      </c>
      <c r="E15" s="31">
        <f>C16/F10</f>
        <v/>
      </c>
      <c r="F15" s="22">
        <f>(E15*(N6/O6))</f>
        <v/>
      </c>
      <c r="G15" s="25" t="inlineStr">
        <is>
          <t>13millones</t>
        </is>
      </c>
      <c r="H15">
        <f>F15/4</f>
        <v/>
      </c>
      <c r="I15" s="28" t="inlineStr">
        <is>
          <t>3.5millones</t>
        </is>
      </c>
    </row>
    <row r="16" ht="15" customHeight="1" s="42" thickBot="1">
      <c r="C16" s="23">
        <f>SUM(C14:C15)</f>
        <v/>
      </c>
      <c r="D16" s="33" t="inlineStr">
        <is>
          <t>tasa p</t>
        </is>
      </c>
      <c r="E16" s="32">
        <f>C16/F11</f>
        <v/>
      </c>
      <c r="F16" s="22">
        <f>(E16*(N6/O6))</f>
        <v/>
      </c>
      <c r="G16" s="26" t="inlineStr">
        <is>
          <t>11.3millones</t>
        </is>
      </c>
      <c r="H16">
        <f>F16/4</f>
        <v/>
      </c>
      <c r="I16" s="29" t="inlineStr">
        <is>
          <t>3millones</t>
        </is>
      </c>
    </row>
  </sheetData>
  <mergeCells count="4">
    <mergeCell ref="J6:K6"/>
    <mergeCell ref="J1:L1"/>
    <mergeCell ref="N8:O8"/>
    <mergeCell ref="J9:K9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Rosanny Malavé</dc:creator>
  <dcterms:created xsi:type="dcterms:W3CDTF">2025-01-16T12:36:10Z</dcterms:created>
  <dcterms:modified xsi:type="dcterms:W3CDTF">2025-09-14T12:50:11Z</dcterms:modified>
  <cp:lastModifiedBy>Rosanny Malavé</cp:lastModifiedBy>
</cp:coreProperties>
</file>