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27"/>
  <workbookPr/>
  <xr:revisionPtr revIDLastSave="0" documentId="8_{874D5180-8759-44A5-A70E-3CA9D4F3405C}" xr6:coauthVersionLast="47" xr6:coauthVersionMax="47" xr10:uidLastSave="{00000000-0000-0000-0000-000000000000}"/>
  <bookViews>
    <workbookView xWindow="240" yWindow="105" windowWidth="14805" windowHeight="8010" firstSheet="1" xr2:uid="{00000000-000D-0000-FFFF-FFFF00000000}"/>
  </bookViews>
  <sheets>
    <sheet name="Produtos" sheetId="1" r:id="rId1"/>
    <sheet name="Tabela de Produtos" sheetId="2" r:id="rId2"/>
    <sheet name="Meu gráfico" sheetId="3" r:id="rId3"/>
  </sheets>
  <calcPr calcId="191028"/>
  <pivotCaches>
    <pivotCache cacheId="1806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D42" i="2"/>
  <c r="E4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G4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" i="1"/>
  <c r="D44" i="1"/>
  <c r="F44" i="1"/>
  <c r="E4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" i="1"/>
  <c r="G42" i="2" l="1"/>
  <c r="F42" i="2"/>
</calcChain>
</file>

<file path=xl/sharedStrings.xml><?xml version="1.0" encoding="utf-8"?>
<sst xmlns="http://schemas.openxmlformats.org/spreadsheetml/2006/main" count="262" uniqueCount="38">
  <si>
    <t>E-commerce</t>
  </si>
  <si>
    <t>Produtos</t>
  </si>
  <si>
    <t>Tamanho</t>
  </si>
  <si>
    <t>Categoria</t>
  </si>
  <si>
    <t>Preço Unitário</t>
  </si>
  <si>
    <t>Quantidade</t>
  </si>
  <si>
    <t>Valor Total</t>
  </si>
  <si>
    <t>Valor de Desconto</t>
  </si>
  <si>
    <t>Camiseta Lisa</t>
  </si>
  <si>
    <t>P</t>
  </si>
  <si>
    <t>Vestuário</t>
  </si>
  <si>
    <t>M</t>
  </si>
  <si>
    <t>G</t>
  </si>
  <si>
    <t>Camiseta Estampada</t>
  </si>
  <si>
    <t>Óculos redondo</t>
  </si>
  <si>
    <t>Único</t>
  </si>
  <si>
    <t>Acessórios</t>
  </si>
  <si>
    <t>Óculos quadrado</t>
  </si>
  <si>
    <t>Jaqueta jeans</t>
  </si>
  <si>
    <t>Jaqueta couro</t>
  </si>
  <si>
    <t>Calça jeans</t>
  </si>
  <si>
    <t>Vestido longo</t>
  </si>
  <si>
    <t>Vestido curto</t>
  </si>
  <si>
    <t>Bermuda</t>
  </si>
  <si>
    <t>Calça legging</t>
  </si>
  <si>
    <t>Tênis Nika</t>
  </si>
  <si>
    <t>Calçado</t>
  </si>
  <si>
    <t>Tênis Atitas</t>
  </si>
  <si>
    <t>Bolsa de couro</t>
  </si>
  <si>
    <t>Bolsa coringa</t>
  </si>
  <si>
    <t>Boné</t>
  </si>
  <si>
    <t>Cinto</t>
  </si>
  <si>
    <t>Total</t>
  </si>
  <si>
    <t>Desconto</t>
  </si>
  <si>
    <t>Valor de desconto</t>
  </si>
  <si>
    <t xml:space="preserve">Camiseta Lisa </t>
  </si>
  <si>
    <t>Soma de Quantidade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</si>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</sst>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4">
    <font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" fontId="0" fillId="0" borderId="0" xfId="0" applyNumberFormat="1"/>
    <xf numFmtId="0" fontId="2" fillId="0" borderId="0" xfId="0" applyFont="1"/>
    <xf numFmtId="0" fontId="1" fillId="6" borderId="1" xfId="0" applyFont="1" applyFill="1" applyBorder="1"/>
    <xf numFmtId="0" fontId="2" fillId="0" borderId="0" xfId="0" applyFont="1" applyAlignment="1">
      <alignment horizontal="center"/>
    </xf>
    <xf numFmtId="8" fontId="2" fillId="0" borderId="0" xfId="0" applyNumberFormat="1" applyFont="1"/>
    <xf numFmtId="1" fontId="2" fillId="0" borderId="0" xfId="0" applyNumberFormat="1" applyFont="1" applyAlignment="1">
      <alignment horizontal="center"/>
    </xf>
    <xf numFmtId="9" fontId="2" fillId="7" borderId="1" xfId="0" applyNumberFormat="1" applyFont="1" applyFill="1" applyBorder="1"/>
    <xf numFmtId="164" fontId="2" fillId="0" borderId="0" xfId="0" applyNumberFormat="1" applyFont="1"/>
    <xf numFmtId="0" fontId="2" fillId="3" borderId="0" xfId="0" applyFont="1" applyFill="1"/>
    <xf numFmtId="0" fontId="3" fillId="4" borderId="1" xfId="0" applyFont="1" applyFill="1" applyBorder="1"/>
    <xf numFmtId="0" fontId="3" fillId="4" borderId="8" xfId="0" applyFont="1" applyFill="1" applyBorder="1"/>
    <xf numFmtId="0" fontId="2" fillId="0" borderId="3" xfId="0" applyFont="1" applyBorder="1"/>
    <xf numFmtId="8" fontId="2" fillId="0" borderId="3" xfId="0" applyNumberFormat="1" applyFont="1" applyBorder="1"/>
    <xf numFmtId="1" fontId="2" fillId="0" borderId="4" xfId="0" applyNumberFormat="1" applyFont="1" applyBorder="1" applyAlignment="1">
      <alignment horizontal="center"/>
    </xf>
    <xf numFmtId="8" fontId="2" fillId="0" borderId="4" xfId="0" applyNumberFormat="1" applyFont="1" applyBorder="1"/>
    <xf numFmtId="8" fontId="2" fillId="0" borderId="1" xfId="0" applyNumberFormat="1" applyFont="1" applyBorder="1"/>
    <xf numFmtId="0" fontId="2" fillId="0" borderId="1" xfId="0" applyFont="1" applyBorder="1"/>
    <xf numFmtId="1" fontId="2" fillId="0" borderId="2" xfId="0" applyNumberFormat="1" applyFont="1" applyBorder="1" applyAlignment="1">
      <alignment horizontal="center"/>
    </xf>
    <xf numFmtId="8" fontId="2" fillId="0" borderId="2" xfId="0" applyNumberFormat="1" applyFont="1" applyBorder="1"/>
    <xf numFmtId="164" fontId="2" fillId="0" borderId="8" xfId="0" applyNumberFormat="1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9" fontId="2" fillId="0" borderId="1" xfId="0" applyNumberFormat="1" applyFont="1" applyBorder="1"/>
    <xf numFmtId="0" fontId="0" fillId="0" borderId="0" xfId="0" pivotButton="1"/>
    <xf numFmtId="0" fontId="2" fillId="5" borderId="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7">
    <dxf>
      <font>
        <sz val="20"/>
      </font>
      <numFmt numFmtId="12" formatCode="&quot;R$&quot;\ #,##0.00;[Red]\-&quot;R$&quot;\ #,##0.00"/>
    </dxf>
    <dxf>
      <font>
        <sz val="20"/>
      </font>
      <numFmt numFmtId="164" formatCode="&quot;R$&quot;\ #,##0.00"/>
    </dxf>
    <dxf>
      <font>
        <sz val="20"/>
      </font>
      <numFmt numFmtId="12" formatCode="&quot;R$&quot;\ #,##0.00;[Red]\-&quot;R$&quot;\ #,##0.00"/>
    </dxf>
    <dxf>
      <font>
        <sz val="20"/>
      </font>
      <numFmt numFmtId="12" formatCode="&quot;R$&quot;\ #,##0.00;[Red]\-&quot;R$&quot;\ #,##0.00"/>
    </dxf>
    <dxf>
      <font>
        <sz val="20"/>
      </font>
      <numFmt numFmtId="1" formatCode="0"/>
      <alignment horizontal="center" vertical="bottom" textRotation="0" wrapText="0" indent="0" justifyLastLine="0" shrinkToFit="0" readingOrder="0"/>
    </dxf>
    <dxf>
      <font>
        <sz val="20"/>
      </font>
      <alignment horizontal="center" vertical="bottom" textRotation="0" wrapText="0" indent="0" justifyLastLine="0" shrinkToFit="0" readingOrder="0"/>
    </dxf>
    <dxf>
      <font>
        <sz val="20"/>
      </font>
      <numFmt numFmtId="12" formatCode="&quot;R$&quot;\ #,##0.00;[Red]\-&quot;R$&quot;\ #,##0.00"/>
    </dxf>
    <dxf>
      <font>
        <sz val="20"/>
      </font>
      <numFmt numFmtId="164" formatCode="&quot;R$&quot;\ #,##0.00"/>
    </dxf>
    <dxf>
      <font>
        <sz val="20"/>
      </font>
    </dxf>
    <dxf>
      <font>
        <sz val="20"/>
      </font>
    </dxf>
    <dxf>
      <font>
        <sz val="20"/>
      </font>
      <alignment horizontal="center"/>
    </dxf>
    <dxf>
      <font>
        <sz val="20"/>
      </font>
      <alignment horizontal="center" vertical="bottom" textRotation="0" wrapText="0" indent="0" justifyLastLine="0" shrinkToFit="0" readingOrder="0"/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[cursoExcelAula3.xlsx]Meu gráfico!Tabela dinâmica1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E87331"/>
          </a:solidFill>
          <a:ln>
            <a:solidFill>
              <a:srgbClr val="E87331"/>
            </a:solidFill>
            <a:prstDash val="solid"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'Meu 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E87331"/>
            </a:solidFill>
            <a:ln>
              <a:solidFill>
                <a:srgbClr val="E87331"/>
              </a:solidFill>
              <a:prstDash val="solid"/>
            </a:ln>
            <a:effectLst/>
          </c:spPr>
          <c:invertIfNegative val="0"/>
          <c:cat>
            <c:strRef>
              <c:f>'Meu gráfico'!$A$4:$A$21</c:f>
              <c:strCache>
                <c:ptCount val="17"/>
                <c:pt idx="0">
                  <c:v>Bermuda</c:v>
                </c:pt>
                <c:pt idx="1">
                  <c:v>Bolsa coringa</c:v>
                </c:pt>
                <c:pt idx="2">
                  <c:v>Bolsa de couro</c:v>
                </c:pt>
                <c:pt idx="3">
                  <c:v>Boné</c:v>
                </c:pt>
                <c:pt idx="4">
                  <c:v>Calça jeans</c:v>
                </c:pt>
                <c:pt idx="5">
                  <c:v>Calça legging</c:v>
                </c:pt>
                <c:pt idx="6">
                  <c:v>Camiseta Estampada</c:v>
                </c:pt>
                <c:pt idx="7">
                  <c:v>Camiseta Lisa</c:v>
                </c:pt>
                <c:pt idx="8">
                  <c:v>Cinto</c:v>
                </c:pt>
                <c:pt idx="9">
                  <c:v>Jaqueta couro</c:v>
                </c:pt>
                <c:pt idx="10">
                  <c:v>Jaqueta jeans</c:v>
                </c:pt>
                <c:pt idx="11">
                  <c:v>Óculos quadrado</c:v>
                </c:pt>
                <c:pt idx="12">
                  <c:v>Óculos redondo</c:v>
                </c:pt>
                <c:pt idx="13">
                  <c:v>Tênis Atitas</c:v>
                </c:pt>
                <c:pt idx="14">
                  <c:v>Tênis Nika</c:v>
                </c:pt>
                <c:pt idx="15">
                  <c:v>Vestido curto</c:v>
                </c:pt>
                <c:pt idx="16">
                  <c:v>Vestido longo</c:v>
                </c:pt>
              </c:strCache>
            </c:strRef>
          </c:cat>
          <c:val>
            <c:numRef>
              <c:f>'Meu gráfico'!$B$4:$B$21</c:f>
              <c:numCache>
                <c:formatCode>0</c:formatCode>
                <c:ptCount val="17"/>
                <c:pt idx="0">
                  <c:v>40</c:v>
                </c:pt>
                <c:pt idx="1">
                  <c:v>2</c:v>
                </c:pt>
                <c:pt idx="2">
                  <c:v>1</c:v>
                </c:pt>
                <c:pt idx="3">
                  <c:v>11</c:v>
                </c:pt>
                <c:pt idx="4">
                  <c:v>19</c:v>
                </c:pt>
                <c:pt idx="5">
                  <c:v>10</c:v>
                </c:pt>
                <c:pt idx="6">
                  <c:v>28</c:v>
                </c:pt>
                <c:pt idx="7">
                  <c:v>28</c:v>
                </c:pt>
                <c:pt idx="8">
                  <c:v>21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9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9-4713-BF83-D5999F0A9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059720"/>
        <c:axId val="1354986504"/>
      </c:barChart>
      <c:catAx>
        <c:axId val="1395059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6504"/>
        <c:crosses val="autoZero"/>
        <c:auto val="1"/>
        <c:lblAlgn val="ctr"/>
        <c:lblOffset val="100"/>
        <c:noMultiLvlLbl val="0"/>
      </c:catAx>
      <c:valAx>
        <c:axId val="1354986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05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2</xdr:row>
      <xdr:rowOff>161925</xdr:rowOff>
    </xdr:from>
    <xdr:to>
      <xdr:col>15</xdr:col>
      <xdr:colOff>200025</xdr:colOff>
      <xdr:row>28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426D9C-DC14-5BA8-401D-FEC0A5587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8.787041203701" createdVersion="8" refreshedVersion="8" minRefreshableVersion="3" recordCount="39" xr:uid="{6559FBD2-0D8C-47B8-8567-35F64DA59EA1}">
  <cacheSource type="worksheet">
    <worksheetSource ref="A3:G42" sheet="Produtos"/>
  </cacheSource>
  <cacheFields count="7">
    <cacheField name="Produtos" numFmtId="0">
      <sharedItems count="18">
        <s v="Camiseta Lisa"/>
        <s v="Camiseta Estampada"/>
        <s v="Óculos redondo"/>
        <s v="Óculos quadrado"/>
        <s v="Jaqueta jeans"/>
        <s v="Jaqueta couro"/>
        <s v="Calça jeans"/>
        <s v="Vestido longo"/>
        <s v="Vestido curto"/>
        <s v="Bermuda"/>
        <s v="Calça legging"/>
        <s v="Tênis Nika"/>
        <s v="Tênis Atitas"/>
        <s v="Bolsa de couro"/>
        <s v="Bolsa coringa"/>
        <s v="Boné"/>
        <s v="Cinto"/>
        <s v="Camiseta Lisa " u="1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8">
      <sharedItems containsSemiMixedTypes="0" containsString="0" containsNumber="1" minValue="25.9" maxValue="399.9"/>
    </cacheField>
    <cacheField name="Quantidade" numFmtId="1">
      <sharedItems containsSemiMixedTypes="0" containsString="0" containsNumber="1" containsInteger="1" minValue="0" maxValue="21"/>
    </cacheField>
    <cacheField name="Valor Total" numFmtId="8">
      <sharedItems containsSemiMixedTypes="0" containsString="0" containsNumber="1" minValue="0" maxValue="1249.5"/>
    </cacheField>
    <cacheField name="Valor de Desconto" numFmtId="8">
      <sharedItems containsSemiMixedTypes="0" containsString="0" containsNumber="1" minValue="1.2949999999999999" maxValue="19.995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x v="0"/>
    <s v="P"/>
    <s v="Vestuário"/>
    <n v="25.9"/>
    <n v="12"/>
    <n v="310.79999999999995"/>
    <n v="1.2949999999999999"/>
  </r>
  <r>
    <x v="0"/>
    <s v="M"/>
    <s v="Vestuário"/>
    <n v="29.9"/>
    <n v="10"/>
    <n v="299"/>
    <n v="1.4950000000000001"/>
  </r>
  <r>
    <x v="0"/>
    <s v="G"/>
    <s v="Vestuário"/>
    <n v="32.9"/>
    <n v="6"/>
    <n v="197.39999999999998"/>
    <n v="1.645"/>
  </r>
  <r>
    <x v="1"/>
    <s v="P"/>
    <s v="Vestuário"/>
    <n v="39.9"/>
    <n v="12"/>
    <n v="478.79999999999995"/>
    <n v="1.9950000000000001"/>
  </r>
  <r>
    <x v="1"/>
    <s v="M"/>
    <s v="Vestuário"/>
    <n v="39.9"/>
    <n v="10"/>
    <n v="399"/>
    <n v="1.9950000000000001"/>
  </r>
  <r>
    <x v="1"/>
    <s v="G"/>
    <s v="Vestuário"/>
    <n v="42.5"/>
    <n v="6"/>
    <n v="255"/>
    <n v="2.125"/>
  </r>
  <r>
    <x v="2"/>
    <s v="Único"/>
    <s v="Acessórios"/>
    <n v="399.9"/>
    <n v="3"/>
    <n v="1199.6999999999998"/>
    <n v="19.995000000000001"/>
  </r>
  <r>
    <x v="3"/>
    <s v="Único"/>
    <s v="Acessórios"/>
    <n v="349.9"/>
    <n v="0"/>
    <n v="0"/>
    <n v="17.495000000000001"/>
  </r>
  <r>
    <x v="4"/>
    <s v="P"/>
    <s v="Vestuário"/>
    <n v="249.9"/>
    <n v="1"/>
    <n v="249.9"/>
    <n v="12.495000000000001"/>
  </r>
  <r>
    <x v="4"/>
    <s v="M"/>
    <s v="Vestuário"/>
    <n v="259.89999999999998"/>
    <n v="2"/>
    <n v="519.79999999999995"/>
    <n v="12.994999999999999"/>
  </r>
  <r>
    <x v="4"/>
    <s v="G"/>
    <s v="Vestuário"/>
    <n v="299.89999999999998"/>
    <n v="1"/>
    <n v="299.89999999999998"/>
    <n v="14.994999999999999"/>
  </r>
  <r>
    <x v="5"/>
    <s v="P"/>
    <s v="Vestuário"/>
    <n v="300"/>
    <n v="1"/>
    <n v="300"/>
    <n v="15"/>
  </r>
  <r>
    <x v="5"/>
    <s v="M"/>
    <s v="Vestuário"/>
    <n v="302.89999999999998"/>
    <n v="2"/>
    <n v="605.79999999999995"/>
    <n v="15.145"/>
  </r>
  <r>
    <x v="5"/>
    <s v="G"/>
    <s v="Vestuário"/>
    <n v="299.89999999999998"/>
    <n v="1"/>
    <n v="299.89999999999998"/>
    <n v="14.994999999999999"/>
  </r>
  <r>
    <x v="6"/>
    <s v="P"/>
    <s v="Vestuário"/>
    <n v="85.9"/>
    <n v="8"/>
    <n v="687.2"/>
    <n v="4.2950000000000008"/>
  </r>
  <r>
    <x v="6"/>
    <s v="M"/>
    <s v="Vestuário"/>
    <n v="89.9"/>
    <n v="5"/>
    <n v="449.5"/>
    <n v="4.4950000000000001"/>
  </r>
  <r>
    <x v="6"/>
    <s v="G"/>
    <s v="Vestuário"/>
    <n v="92.9"/>
    <n v="6"/>
    <n v="557.40000000000009"/>
    <n v="4.6450000000000005"/>
  </r>
  <r>
    <x v="7"/>
    <s v="P"/>
    <s v="Vestuário"/>
    <n v="140"/>
    <n v="2"/>
    <n v="280"/>
    <n v="7"/>
  </r>
  <r>
    <x v="7"/>
    <s v="M"/>
    <s v="Vestuário"/>
    <n v="142.9"/>
    <n v="2"/>
    <n v="285.8"/>
    <n v="7.1450000000000005"/>
  </r>
  <r>
    <x v="7"/>
    <s v="G"/>
    <s v="Vestuário"/>
    <n v="146"/>
    <n v="2"/>
    <n v="292"/>
    <n v="7.3000000000000007"/>
  </r>
  <r>
    <x v="8"/>
    <s v="P"/>
    <s v="Vestuário"/>
    <n v="89.9"/>
    <n v="3"/>
    <n v="269.70000000000005"/>
    <n v="4.4950000000000001"/>
  </r>
  <r>
    <x v="8"/>
    <s v="M"/>
    <s v="Vestuário"/>
    <n v="91.4"/>
    <n v="0"/>
    <n v="0"/>
    <n v="4.57"/>
  </r>
  <r>
    <x v="8"/>
    <s v="G"/>
    <s v="Vestuário"/>
    <n v="93.5"/>
    <n v="2"/>
    <n v="187"/>
    <n v="4.6749999999999998"/>
  </r>
  <r>
    <x v="9"/>
    <s v="P"/>
    <s v="Vestuário"/>
    <n v="65.900000000000006"/>
    <n v="12"/>
    <n v="790.80000000000007"/>
    <n v="3.2950000000000004"/>
  </r>
  <r>
    <x v="9"/>
    <s v="M"/>
    <s v="Vestuário"/>
    <n v="69.900000000000006"/>
    <n v="15"/>
    <n v="1048.5"/>
    <n v="3.4950000000000006"/>
  </r>
  <r>
    <x v="9"/>
    <s v="G"/>
    <s v="Vestuário"/>
    <n v="70.900000000000006"/>
    <n v="13"/>
    <n v="921.7"/>
    <n v="3.5450000000000004"/>
  </r>
  <r>
    <x v="10"/>
    <s v="P"/>
    <s v="Vestuário"/>
    <n v="44.9"/>
    <n v="5"/>
    <n v="224.5"/>
    <n v="2.2450000000000001"/>
  </r>
  <r>
    <x v="10"/>
    <s v="M"/>
    <s v="Vestuário"/>
    <n v="46.9"/>
    <n v="3"/>
    <n v="140.69999999999999"/>
    <n v="2.3450000000000002"/>
  </r>
  <r>
    <x v="10"/>
    <s v="G"/>
    <s v="Vestuário"/>
    <n v="48.9"/>
    <n v="2"/>
    <n v="97.8"/>
    <n v="2.4450000000000003"/>
  </r>
  <r>
    <x v="11"/>
    <n v="36"/>
    <s v="Calçado"/>
    <n v="199.9"/>
    <n v="0"/>
    <n v="0"/>
    <n v="9.995000000000001"/>
  </r>
  <r>
    <x v="11"/>
    <n v="37"/>
    <s v="Calçado"/>
    <n v="249.9"/>
    <n v="1"/>
    <n v="249.9"/>
    <n v="12.495000000000001"/>
  </r>
  <r>
    <x v="11"/>
    <n v="38"/>
    <s v="Calçado"/>
    <n v="259.89999999999998"/>
    <n v="0"/>
    <n v="0"/>
    <n v="12.994999999999999"/>
  </r>
  <r>
    <x v="12"/>
    <n v="36"/>
    <s v="Calçado"/>
    <n v="249.9"/>
    <n v="5"/>
    <n v="1249.5"/>
    <n v="12.495000000000001"/>
  </r>
  <r>
    <x v="12"/>
    <n v="37"/>
    <s v="Calçado"/>
    <n v="255"/>
    <n v="3"/>
    <n v="765"/>
    <n v="12.75"/>
  </r>
  <r>
    <x v="12"/>
    <n v="38"/>
    <s v="Calçado"/>
    <n v="259.89999999999998"/>
    <n v="1"/>
    <n v="259.89999999999998"/>
    <n v="12.994999999999999"/>
  </r>
  <r>
    <x v="13"/>
    <s v="Único"/>
    <s v="Acessórios"/>
    <n v="259.89999999999998"/>
    <n v="1"/>
    <n v="259.89999999999998"/>
    <n v="12.994999999999999"/>
  </r>
  <r>
    <x v="14"/>
    <s v="Único"/>
    <s v="Acessórios"/>
    <n v="145"/>
    <n v="2"/>
    <n v="290"/>
    <n v="7.25"/>
  </r>
  <r>
    <x v="15"/>
    <s v="Único"/>
    <s v="Acessórios"/>
    <n v="39.9"/>
    <n v="11"/>
    <n v="438.9"/>
    <n v="1.9950000000000001"/>
  </r>
  <r>
    <x v="16"/>
    <s v="Único"/>
    <s v="Acessórios"/>
    <n v="49.9"/>
    <n v="21"/>
    <n v="1047.8999999999999"/>
    <n v="2.495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CD5F3-A7B9-4C29-922F-9FF33D0FC29D}" name="Tabela dinâmica1" cacheId="180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">
  <location ref="A3:B21" firstHeaderRow="1" firstDataRow="1" firstDataCol="1"/>
  <pivotFields count="7">
    <pivotField axis="axisRow" compact="0" outline="0" showAll="0">
      <items count="19">
        <item x="9"/>
        <item x="14"/>
        <item x="13"/>
        <item x="15"/>
        <item x="6"/>
        <item x="10"/>
        <item x="1"/>
        <item x="0"/>
        <item m="1" x="17"/>
        <item x="16"/>
        <item x="5"/>
        <item x="4"/>
        <item x="3"/>
        <item x="2"/>
        <item x="12"/>
        <item x="11"/>
        <item x="8"/>
        <item x="7"/>
        <item t="default"/>
      </items>
    </pivotField>
    <pivotField compact="0" outline="0" showAll="0"/>
    <pivotField compact="0" outline="0" showAll="0"/>
    <pivotField compact="0" numFmtId="8" outline="0" showAll="0"/>
    <pivotField dataField="1" compact="0" numFmtId="1" outline="0" showAll="0"/>
    <pivotField compact="0" numFmtId="8" outline="0" showAll="0"/>
    <pivotField compact="0" numFmtId="8" outline="0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oma de Quantidade" fld="4" baseField="0" baseItem="0" numFmtId="1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6F5C08-9A04-4939-BA94-8B20197E8137}" name="Tabela1" displayName="Tabela1" ref="A2:G42" totalsRowCount="1" headerRowDxfId="16" dataDxfId="15" totalsRowDxfId="14">
  <autoFilter ref="A2:G41" xr:uid="{216F5C08-9A04-4939-BA94-8B20197E8137}"/>
  <tableColumns count="7">
    <tableColumn id="1" xr3:uid="{581EF47E-3FD3-47F2-A6D9-43AD3152621D}" name="Produtos" totalsRowLabel="Total" dataDxfId="12" totalsRowDxfId="13"/>
    <tableColumn id="2" xr3:uid="{4267FB45-E2B2-47B9-A0FC-F123301E65DA}" name="Tamanho" dataDxfId="10" totalsRowDxfId="11"/>
    <tableColumn id="3" xr3:uid="{9B45C14F-4346-48EB-BAE1-2468B442A1A3}" name="Categoria" dataDxfId="8" totalsRowDxfId="9"/>
    <tableColumn id="4" xr3:uid="{6DBA4183-2C7A-4B07-821D-261BDA9480A2}" name="Preço Unitário" totalsRowFunction="custom" dataDxfId="6" totalsRowDxfId="7">
      <totalsRowFormula>SUBTOTAL(109,D3:D41)</totalsRowFormula>
    </tableColumn>
    <tableColumn id="5" xr3:uid="{14BD3BDD-61B7-4059-8FDE-A4567B4F3987}" name="Quantidade" totalsRowFunction="custom" dataDxfId="4" totalsRowDxfId="5">
      <totalsRowFormula>SUBTOTAL(109,E3:E41)</totalsRowFormula>
    </tableColumn>
    <tableColumn id="6" xr3:uid="{76F5B9CC-B469-42B3-8E9F-414C98A99E9B}" name="Valor Total" totalsRowFunction="sum" dataDxfId="2" totalsRowDxfId="3">
      <calculatedColumnFormula>Tabela1[[#This Row],[Preço Unitário]]*Tabela1[[#This Row],[Quantidade]]</calculatedColumnFormula>
    </tableColumn>
    <tableColumn id="7" xr3:uid="{9464BFCC-A1C2-4C78-B9AB-F5B27F40F156}" name="Valor de desconto" totalsRowFunction="custom" dataDxfId="0" totalsRowDxfId="1">
      <calculatedColumnFormula>Tabela1[[#This Row],[Preço Unitário]]*$I$3</calculatedColumnFormula>
      <totalsRowFormula>SUBTOTAL(109,G3:G41)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tabSelected="1" topLeftCell="A31" workbookViewId="0">
      <selection activeCell="A6" sqref="A6"/>
    </sheetView>
  </sheetViews>
  <sheetFormatPr defaultRowHeight="26.25"/>
  <cols>
    <col min="1" max="1" width="34.42578125" style="2" bestFit="1" customWidth="1"/>
    <col min="2" max="2" width="15.7109375" style="2" bestFit="1" customWidth="1"/>
    <col min="3" max="3" width="18.140625" style="2" bestFit="1" customWidth="1"/>
    <col min="4" max="4" width="23.140625" style="2" bestFit="1" customWidth="1"/>
    <col min="5" max="5" width="19.5703125" style="2" bestFit="1" customWidth="1"/>
    <col min="6" max="6" width="22" style="2" bestFit="1" customWidth="1"/>
    <col min="7" max="7" width="29.5703125" style="2" bestFit="1" customWidth="1"/>
    <col min="8" max="16384" width="9.140625" style="2"/>
  </cols>
  <sheetData>
    <row r="1" spans="1:7">
      <c r="A1" s="29" t="s">
        <v>0</v>
      </c>
      <c r="B1" s="29"/>
      <c r="C1" s="29"/>
      <c r="D1" s="29"/>
      <c r="E1" s="29"/>
      <c r="F1" s="29"/>
      <c r="G1" s="29"/>
    </row>
    <row r="2" spans="1:7" ht="8.25" customHeight="1">
      <c r="A2" s="9"/>
      <c r="B2" s="9"/>
      <c r="C2" s="9"/>
      <c r="D2" s="9"/>
      <c r="E2" s="9"/>
      <c r="F2" s="9"/>
      <c r="G2" s="9"/>
    </row>
    <row r="3" spans="1:7">
      <c r="A3" s="10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0" t="s">
        <v>6</v>
      </c>
      <c r="G3" s="11" t="s">
        <v>7</v>
      </c>
    </row>
    <row r="4" spans="1:7">
      <c r="A4" s="12" t="s">
        <v>8</v>
      </c>
      <c r="B4" s="12" t="s">
        <v>9</v>
      </c>
      <c r="C4" s="12" t="s">
        <v>10</v>
      </c>
      <c r="D4" s="13">
        <v>25.9</v>
      </c>
      <c r="E4" s="14">
        <v>12</v>
      </c>
      <c r="F4" s="15">
        <f>D4*E4</f>
        <v>310.79999999999995</v>
      </c>
      <c r="G4" s="16">
        <f>D4*$D$45</f>
        <v>1.2949999999999999</v>
      </c>
    </row>
    <row r="5" spans="1:7">
      <c r="A5" s="17" t="s">
        <v>8</v>
      </c>
      <c r="B5" s="17" t="s">
        <v>11</v>
      </c>
      <c r="C5" s="17" t="s">
        <v>10</v>
      </c>
      <c r="D5" s="16">
        <v>29.9</v>
      </c>
      <c r="E5" s="18">
        <v>10</v>
      </c>
      <c r="F5" s="19">
        <f t="shared" ref="F5:F42" si="0">D5*E5</f>
        <v>299</v>
      </c>
      <c r="G5" s="16">
        <f t="shared" ref="G5:G42" si="1">D5*$D$45</f>
        <v>1.4950000000000001</v>
      </c>
    </row>
    <row r="6" spans="1:7">
      <c r="A6" s="17" t="s">
        <v>8</v>
      </c>
      <c r="B6" s="17" t="s">
        <v>12</v>
      </c>
      <c r="C6" s="17" t="s">
        <v>10</v>
      </c>
      <c r="D6" s="16">
        <v>32.9</v>
      </c>
      <c r="E6" s="18">
        <v>6</v>
      </c>
      <c r="F6" s="19">
        <f t="shared" si="0"/>
        <v>197.39999999999998</v>
      </c>
      <c r="G6" s="16">
        <f t="shared" si="1"/>
        <v>1.645</v>
      </c>
    </row>
    <row r="7" spans="1:7">
      <c r="A7" s="17" t="s">
        <v>13</v>
      </c>
      <c r="B7" s="17" t="s">
        <v>9</v>
      </c>
      <c r="C7" s="17" t="s">
        <v>10</v>
      </c>
      <c r="D7" s="16">
        <v>39.9</v>
      </c>
      <c r="E7" s="18">
        <v>12</v>
      </c>
      <c r="F7" s="19">
        <f t="shared" si="0"/>
        <v>478.79999999999995</v>
      </c>
      <c r="G7" s="16">
        <f t="shared" si="1"/>
        <v>1.9950000000000001</v>
      </c>
    </row>
    <row r="8" spans="1:7">
      <c r="A8" s="17" t="s">
        <v>13</v>
      </c>
      <c r="B8" s="17" t="s">
        <v>11</v>
      </c>
      <c r="C8" s="17" t="s">
        <v>10</v>
      </c>
      <c r="D8" s="16">
        <v>39.9</v>
      </c>
      <c r="E8" s="18">
        <v>10</v>
      </c>
      <c r="F8" s="19">
        <f t="shared" si="0"/>
        <v>399</v>
      </c>
      <c r="G8" s="16">
        <f t="shared" si="1"/>
        <v>1.9950000000000001</v>
      </c>
    </row>
    <row r="9" spans="1:7">
      <c r="A9" s="17" t="s">
        <v>13</v>
      </c>
      <c r="B9" s="17" t="s">
        <v>12</v>
      </c>
      <c r="C9" s="17" t="s">
        <v>10</v>
      </c>
      <c r="D9" s="16">
        <v>42.5</v>
      </c>
      <c r="E9" s="18">
        <v>6</v>
      </c>
      <c r="F9" s="19">
        <f t="shared" si="0"/>
        <v>255</v>
      </c>
      <c r="G9" s="16">
        <f t="shared" si="1"/>
        <v>2.125</v>
      </c>
    </row>
    <row r="10" spans="1:7">
      <c r="A10" s="17" t="s">
        <v>14</v>
      </c>
      <c r="B10" s="17" t="s">
        <v>15</v>
      </c>
      <c r="C10" s="17" t="s">
        <v>16</v>
      </c>
      <c r="D10" s="16">
        <v>399.9</v>
      </c>
      <c r="E10" s="18">
        <v>3</v>
      </c>
      <c r="F10" s="19">
        <f t="shared" si="0"/>
        <v>1199.6999999999998</v>
      </c>
      <c r="G10" s="16">
        <f t="shared" si="1"/>
        <v>19.995000000000001</v>
      </c>
    </row>
    <row r="11" spans="1:7">
      <c r="A11" s="17" t="s">
        <v>17</v>
      </c>
      <c r="B11" s="17" t="s">
        <v>15</v>
      </c>
      <c r="C11" s="17" t="s">
        <v>16</v>
      </c>
      <c r="D11" s="16">
        <v>349.9</v>
      </c>
      <c r="E11" s="18">
        <v>0</v>
      </c>
      <c r="F11" s="19">
        <f t="shared" si="0"/>
        <v>0</v>
      </c>
      <c r="G11" s="16">
        <f t="shared" si="1"/>
        <v>17.495000000000001</v>
      </c>
    </row>
    <row r="12" spans="1:7">
      <c r="A12" s="17" t="s">
        <v>18</v>
      </c>
      <c r="B12" s="17" t="s">
        <v>9</v>
      </c>
      <c r="C12" s="17" t="s">
        <v>10</v>
      </c>
      <c r="D12" s="16">
        <v>249.9</v>
      </c>
      <c r="E12" s="18">
        <v>1</v>
      </c>
      <c r="F12" s="19">
        <f t="shared" si="0"/>
        <v>249.9</v>
      </c>
      <c r="G12" s="16">
        <f t="shared" si="1"/>
        <v>12.495000000000001</v>
      </c>
    </row>
    <row r="13" spans="1:7">
      <c r="A13" s="17" t="s">
        <v>18</v>
      </c>
      <c r="B13" s="17" t="s">
        <v>11</v>
      </c>
      <c r="C13" s="17" t="s">
        <v>10</v>
      </c>
      <c r="D13" s="16">
        <v>259.89999999999998</v>
      </c>
      <c r="E13" s="18">
        <v>2</v>
      </c>
      <c r="F13" s="19">
        <f t="shared" si="0"/>
        <v>519.79999999999995</v>
      </c>
      <c r="G13" s="16">
        <f t="shared" si="1"/>
        <v>12.994999999999999</v>
      </c>
    </row>
    <row r="14" spans="1:7">
      <c r="A14" s="17" t="s">
        <v>18</v>
      </c>
      <c r="B14" s="17" t="s">
        <v>12</v>
      </c>
      <c r="C14" s="17" t="s">
        <v>10</v>
      </c>
      <c r="D14" s="16">
        <v>299.89999999999998</v>
      </c>
      <c r="E14" s="18">
        <v>1</v>
      </c>
      <c r="F14" s="19">
        <f t="shared" si="0"/>
        <v>299.89999999999998</v>
      </c>
      <c r="G14" s="16">
        <f t="shared" si="1"/>
        <v>14.994999999999999</v>
      </c>
    </row>
    <row r="15" spans="1:7">
      <c r="A15" s="17" t="s">
        <v>19</v>
      </c>
      <c r="B15" s="17" t="s">
        <v>9</v>
      </c>
      <c r="C15" s="17" t="s">
        <v>10</v>
      </c>
      <c r="D15" s="16">
        <v>300</v>
      </c>
      <c r="E15" s="18">
        <v>1</v>
      </c>
      <c r="F15" s="19">
        <f t="shared" si="0"/>
        <v>300</v>
      </c>
      <c r="G15" s="16">
        <f t="shared" si="1"/>
        <v>15</v>
      </c>
    </row>
    <row r="16" spans="1:7">
      <c r="A16" s="17" t="s">
        <v>19</v>
      </c>
      <c r="B16" s="17" t="s">
        <v>11</v>
      </c>
      <c r="C16" s="17" t="s">
        <v>10</v>
      </c>
      <c r="D16" s="16">
        <v>302.89999999999998</v>
      </c>
      <c r="E16" s="18">
        <v>2</v>
      </c>
      <c r="F16" s="19">
        <f t="shared" si="0"/>
        <v>605.79999999999995</v>
      </c>
      <c r="G16" s="16">
        <f t="shared" si="1"/>
        <v>15.145</v>
      </c>
    </row>
    <row r="17" spans="1:7">
      <c r="A17" s="17" t="s">
        <v>19</v>
      </c>
      <c r="B17" s="17" t="s">
        <v>12</v>
      </c>
      <c r="C17" s="17" t="s">
        <v>10</v>
      </c>
      <c r="D17" s="16">
        <v>299.89999999999998</v>
      </c>
      <c r="E17" s="18">
        <v>1</v>
      </c>
      <c r="F17" s="19">
        <f t="shared" si="0"/>
        <v>299.89999999999998</v>
      </c>
      <c r="G17" s="16">
        <f t="shared" si="1"/>
        <v>14.994999999999999</v>
      </c>
    </row>
    <row r="18" spans="1:7">
      <c r="A18" s="17" t="s">
        <v>20</v>
      </c>
      <c r="B18" s="17" t="s">
        <v>9</v>
      </c>
      <c r="C18" s="17" t="s">
        <v>10</v>
      </c>
      <c r="D18" s="16">
        <v>85.9</v>
      </c>
      <c r="E18" s="18">
        <v>8</v>
      </c>
      <c r="F18" s="19">
        <f t="shared" si="0"/>
        <v>687.2</v>
      </c>
      <c r="G18" s="16">
        <f t="shared" si="1"/>
        <v>4.2950000000000008</v>
      </c>
    </row>
    <row r="19" spans="1:7">
      <c r="A19" s="17" t="s">
        <v>20</v>
      </c>
      <c r="B19" s="17" t="s">
        <v>11</v>
      </c>
      <c r="C19" s="17" t="s">
        <v>10</v>
      </c>
      <c r="D19" s="16">
        <v>89.9</v>
      </c>
      <c r="E19" s="18">
        <v>5</v>
      </c>
      <c r="F19" s="19">
        <f t="shared" si="0"/>
        <v>449.5</v>
      </c>
      <c r="G19" s="16">
        <f t="shared" si="1"/>
        <v>4.4950000000000001</v>
      </c>
    </row>
    <row r="20" spans="1:7">
      <c r="A20" s="17" t="s">
        <v>20</v>
      </c>
      <c r="B20" s="17" t="s">
        <v>12</v>
      </c>
      <c r="C20" s="17" t="s">
        <v>10</v>
      </c>
      <c r="D20" s="16">
        <v>92.9</v>
      </c>
      <c r="E20" s="18">
        <v>6</v>
      </c>
      <c r="F20" s="19">
        <f t="shared" si="0"/>
        <v>557.40000000000009</v>
      </c>
      <c r="G20" s="16">
        <f t="shared" si="1"/>
        <v>4.6450000000000005</v>
      </c>
    </row>
    <row r="21" spans="1:7">
      <c r="A21" s="17" t="s">
        <v>21</v>
      </c>
      <c r="B21" s="17" t="s">
        <v>9</v>
      </c>
      <c r="C21" s="17" t="s">
        <v>10</v>
      </c>
      <c r="D21" s="16">
        <v>140</v>
      </c>
      <c r="E21" s="18">
        <v>2</v>
      </c>
      <c r="F21" s="19">
        <f t="shared" si="0"/>
        <v>280</v>
      </c>
      <c r="G21" s="16">
        <f t="shared" si="1"/>
        <v>7</v>
      </c>
    </row>
    <row r="22" spans="1:7">
      <c r="A22" s="17" t="s">
        <v>21</v>
      </c>
      <c r="B22" s="17" t="s">
        <v>11</v>
      </c>
      <c r="C22" s="17" t="s">
        <v>10</v>
      </c>
      <c r="D22" s="16">
        <v>142.9</v>
      </c>
      <c r="E22" s="18">
        <v>2</v>
      </c>
      <c r="F22" s="19">
        <f t="shared" si="0"/>
        <v>285.8</v>
      </c>
      <c r="G22" s="16">
        <f t="shared" si="1"/>
        <v>7.1450000000000005</v>
      </c>
    </row>
    <row r="23" spans="1:7">
      <c r="A23" s="17" t="s">
        <v>21</v>
      </c>
      <c r="B23" s="17" t="s">
        <v>12</v>
      </c>
      <c r="C23" s="17" t="s">
        <v>10</v>
      </c>
      <c r="D23" s="16">
        <v>146</v>
      </c>
      <c r="E23" s="18">
        <v>2</v>
      </c>
      <c r="F23" s="19">
        <f t="shared" si="0"/>
        <v>292</v>
      </c>
      <c r="G23" s="16">
        <f t="shared" si="1"/>
        <v>7.3000000000000007</v>
      </c>
    </row>
    <row r="24" spans="1:7">
      <c r="A24" s="17" t="s">
        <v>22</v>
      </c>
      <c r="B24" s="17" t="s">
        <v>9</v>
      </c>
      <c r="C24" s="17" t="s">
        <v>10</v>
      </c>
      <c r="D24" s="16">
        <v>89.9</v>
      </c>
      <c r="E24" s="18">
        <v>3</v>
      </c>
      <c r="F24" s="19">
        <f t="shared" si="0"/>
        <v>269.70000000000005</v>
      </c>
      <c r="G24" s="16">
        <f t="shared" si="1"/>
        <v>4.4950000000000001</v>
      </c>
    </row>
    <row r="25" spans="1:7">
      <c r="A25" s="17" t="s">
        <v>22</v>
      </c>
      <c r="B25" s="17" t="s">
        <v>11</v>
      </c>
      <c r="C25" s="17" t="s">
        <v>10</v>
      </c>
      <c r="D25" s="16">
        <v>91.4</v>
      </c>
      <c r="E25" s="18">
        <v>0</v>
      </c>
      <c r="F25" s="19">
        <f t="shared" si="0"/>
        <v>0</v>
      </c>
      <c r="G25" s="16">
        <f t="shared" si="1"/>
        <v>4.57</v>
      </c>
    </row>
    <row r="26" spans="1:7">
      <c r="A26" s="17" t="s">
        <v>22</v>
      </c>
      <c r="B26" s="17" t="s">
        <v>12</v>
      </c>
      <c r="C26" s="17" t="s">
        <v>10</v>
      </c>
      <c r="D26" s="16">
        <v>93.5</v>
      </c>
      <c r="E26" s="18">
        <v>2</v>
      </c>
      <c r="F26" s="19">
        <f t="shared" si="0"/>
        <v>187</v>
      </c>
      <c r="G26" s="16">
        <f t="shared" si="1"/>
        <v>4.6749999999999998</v>
      </c>
    </row>
    <row r="27" spans="1:7">
      <c r="A27" s="17" t="s">
        <v>23</v>
      </c>
      <c r="B27" s="17" t="s">
        <v>9</v>
      </c>
      <c r="C27" s="17" t="s">
        <v>10</v>
      </c>
      <c r="D27" s="16">
        <v>65.900000000000006</v>
      </c>
      <c r="E27" s="18">
        <v>12</v>
      </c>
      <c r="F27" s="19">
        <f t="shared" si="0"/>
        <v>790.80000000000007</v>
      </c>
      <c r="G27" s="16">
        <f t="shared" si="1"/>
        <v>3.2950000000000004</v>
      </c>
    </row>
    <row r="28" spans="1:7">
      <c r="A28" s="17" t="s">
        <v>23</v>
      </c>
      <c r="B28" s="17" t="s">
        <v>11</v>
      </c>
      <c r="C28" s="17" t="s">
        <v>10</v>
      </c>
      <c r="D28" s="16">
        <v>69.900000000000006</v>
      </c>
      <c r="E28" s="18">
        <v>15</v>
      </c>
      <c r="F28" s="19">
        <f t="shared" si="0"/>
        <v>1048.5</v>
      </c>
      <c r="G28" s="16">
        <f t="shared" si="1"/>
        <v>3.4950000000000006</v>
      </c>
    </row>
    <row r="29" spans="1:7">
      <c r="A29" s="17" t="s">
        <v>23</v>
      </c>
      <c r="B29" s="17" t="s">
        <v>12</v>
      </c>
      <c r="C29" s="17" t="s">
        <v>10</v>
      </c>
      <c r="D29" s="16">
        <v>70.900000000000006</v>
      </c>
      <c r="E29" s="18">
        <v>13</v>
      </c>
      <c r="F29" s="19">
        <f t="shared" si="0"/>
        <v>921.7</v>
      </c>
      <c r="G29" s="16">
        <f t="shared" si="1"/>
        <v>3.5450000000000004</v>
      </c>
    </row>
    <row r="30" spans="1:7">
      <c r="A30" s="17" t="s">
        <v>24</v>
      </c>
      <c r="B30" s="17" t="s">
        <v>9</v>
      </c>
      <c r="C30" s="17" t="s">
        <v>10</v>
      </c>
      <c r="D30" s="16">
        <v>44.9</v>
      </c>
      <c r="E30" s="18">
        <v>5</v>
      </c>
      <c r="F30" s="19">
        <f t="shared" si="0"/>
        <v>224.5</v>
      </c>
      <c r="G30" s="16">
        <f t="shared" si="1"/>
        <v>2.2450000000000001</v>
      </c>
    </row>
    <row r="31" spans="1:7">
      <c r="A31" s="17" t="s">
        <v>24</v>
      </c>
      <c r="B31" s="17" t="s">
        <v>11</v>
      </c>
      <c r="C31" s="17" t="s">
        <v>10</v>
      </c>
      <c r="D31" s="16">
        <v>46.9</v>
      </c>
      <c r="E31" s="18">
        <v>3</v>
      </c>
      <c r="F31" s="19">
        <f t="shared" si="0"/>
        <v>140.69999999999999</v>
      </c>
      <c r="G31" s="16">
        <f t="shared" si="1"/>
        <v>2.3450000000000002</v>
      </c>
    </row>
    <row r="32" spans="1:7">
      <c r="A32" s="17" t="s">
        <v>24</v>
      </c>
      <c r="B32" s="17" t="s">
        <v>12</v>
      </c>
      <c r="C32" s="17" t="s">
        <v>10</v>
      </c>
      <c r="D32" s="16">
        <v>48.9</v>
      </c>
      <c r="E32" s="18">
        <v>2</v>
      </c>
      <c r="F32" s="19">
        <f t="shared" si="0"/>
        <v>97.8</v>
      </c>
      <c r="G32" s="16">
        <f t="shared" si="1"/>
        <v>2.4450000000000003</v>
      </c>
    </row>
    <row r="33" spans="1:7">
      <c r="A33" s="17" t="s">
        <v>25</v>
      </c>
      <c r="B33" s="17">
        <v>36</v>
      </c>
      <c r="C33" s="17" t="s">
        <v>26</v>
      </c>
      <c r="D33" s="16">
        <v>199.9</v>
      </c>
      <c r="E33" s="18">
        <v>0</v>
      </c>
      <c r="F33" s="19">
        <f t="shared" si="0"/>
        <v>0</v>
      </c>
      <c r="G33" s="16">
        <f t="shared" si="1"/>
        <v>9.995000000000001</v>
      </c>
    </row>
    <row r="34" spans="1:7">
      <c r="A34" s="17" t="s">
        <v>25</v>
      </c>
      <c r="B34" s="17">
        <v>37</v>
      </c>
      <c r="C34" s="17" t="s">
        <v>26</v>
      </c>
      <c r="D34" s="16">
        <v>249.9</v>
      </c>
      <c r="E34" s="18">
        <v>1</v>
      </c>
      <c r="F34" s="19">
        <f t="shared" si="0"/>
        <v>249.9</v>
      </c>
      <c r="G34" s="16">
        <f t="shared" si="1"/>
        <v>12.495000000000001</v>
      </c>
    </row>
    <row r="35" spans="1:7">
      <c r="A35" s="17" t="s">
        <v>25</v>
      </c>
      <c r="B35" s="17">
        <v>38</v>
      </c>
      <c r="C35" s="17" t="s">
        <v>26</v>
      </c>
      <c r="D35" s="16">
        <v>259.89999999999998</v>
      </c>
      <c r="E35" s="18">
        <v>0</v>
      </c>
      <c r="F35" s="19">
        <f t="shared" si="0"/>
        <v>0</v>
      </c>
      <c r="G35" s="16">
        <f t="shared" si="1"/>
        <v>12.994999999999999</v>
      </c>
    </row>
    <row r="36" spans="1:7">
      <c r="A36" s="17" t="s">
        <v>27</v>
      </c>
      <c r="B36" s="17">
        <v>36</v>
      </c>
      <c r="C36" s="17" t="s">
        <v>26</v>
      </c>
      <c r="D36" s="16">
        <v>249.9</v>
      </c>
      <c r="E36" s="18">
        <v>5</v>
      </c>
      <c r="F36" s="19">
        <f t="shared" si="0"/>
        <v>1249.5</v>
      </c>
      <c r="G36" s="16">
        <f t="shared" si="1"/>
        <v>12.495000000000001</v>
      </c>
    </row>
    <row r="37" spans="1:7">
      <c r="A37" s="17" t="s">
        <v>27</v>
      </c>
      <c r="B37" s="17">
        <v>37</v>
      </c>
      <c r="C37" s="17" t="s">
        <v>26</v>
      </c>
      <c r="D37" s="16">
        <v>255</v>
      </c>
      <c r="E37" s="18">
        <v>3</v>
      </c>
      <c r="F37" s="19">
        <f t="shared" si="0"/>
        <v>765</v>
      </c>
      <c r="G37" s="16">
        <f t="shared" si="1"/>
        <v>12.75</v>
      </c>
    </row>
    <row r="38" spans="1:7">
      <c r="A38" s="17" t="s">
        <v>27</v>
      </c>
      <c r="B38" s="17">
        <v>38</v>
      </c>
      <c r="C38" s="17" t="s">
        <v>26</v>
      </c>
      <c r="D38" s="16">
        <v>259.89999999999998</v>
      </c>
      <c r="E38" s="18">
        <v>1</v>
      </c>
      <c r="F38" s="19">
        <f t="shared" si="0"/>
        <v>259.89999999999998</v>
      </c>
      <c r="G38" s="16">
        <f t="shared" si="1"/>
        <v>12.994999999999999</v>
      </c>
    </row>
    <row r="39" spans="1:7">
      <c r="A39" s="17" t="s">
        <v>28</v>
      </c>
      <c r="B39" s="17" t="s">
        <v>15</v>
      </c>
      <c r="C39" s="17" t="s">
        <v>16</v>
      </c>
      <c r="D39" s="16">
        <v>259.89999999999998</v>
      </c>
      <c r="E39" s="18">
        <v>1</v>
      </c>
      <c r="F39" s="19">
        <f t="shared" si="0"/>
        <v>259.89999999999998</v>
      </c>
      <c r="G39" s="16">
        <f t="shared" si="1"/>
        <v>12.994999999999999</v>
      </c>
    </row>
    <row r="40" spans="1:7">
      <c r="A40" s="17" t="s">
        <v>29</v>
      </c>
      <c r="B40" s="17" t="s">
        <v>15</v>
      </c>
      <c r="C40" s="17" t="s">
        <v>16</v>
      </c>
      <c r="D40" s="16">
        <v>145</v>
      </c>
      <c r="E40" s="18">
        <v>2</v>
      </c>
      <c r="F40" s="19">
        <f t="shared" si="0"/>
        <v>290</v>
      </c>
      <c r="G40" s="16">
        <f t="shared" si="1"/>
        <v>7.25</v>
      </c>
    </row>
    <row r="41" spans="1:7">
      <c r="A41" s="17" t="s">
        <v>30</v>
      </c>
      <c r="B41" s="17" t="s">
        <v>15</v>
      </c>
      <c r="C41" s="17" t="s">
        <v>16</v>
      </c>
      <c r="D41" s="16">
        <v>39.9</v>
      </c>
      <c r="E41" s="18">
        <v>11</v>
      </c>
      <c r="F41" s="19">
        <f t="shared" si="0"/>
        <v>438.9</v>
      </c>
      <c r="G41" s="16">
        <f t="shared" si="1"/>
        <v>1.9950000000000001</v>
      </c>
    </row>
    <row r="42" spans="1:7">
      <c r="A42" s="17" t="s">
        <v>31</v>
      </c>
      <c r="B42" s="17" t="s">
        <v>15</v>
      </c>
      <c r="C42" s="17" t="s">
        <v>16</v>
      </c>
      <c r="D42" s="16">
        <v>49.9</v>
      </c>
      <c r="E42" s="18">
        <v>21</v>
      </c>
      <c r="F42" s="19">
        <f t="shared" si="0"/>
        <v>1047.8999999999999</v>
      </c>
      <c r="G42" s="16">
        <f t="shared" si="1"/>
        <v>2.4950000000000001</v>
      </c>
    </row>
    <row r="43" spans="1:7" ht="9.75" customHeight="1">
      <c r="A43" s="9"/>
      <c r="B43" s="9"/>
      <c r="C43" s="9"/>
      <c r="D43" s="9"/>
      <c r="E43" s="9"/>
      <c r="F43" s="9"/>
      <c r="G43" s="9"/>
    </row>
    <row r="44" spans="1:7">
      <c r="A44" s="25" t="s">
        <v>32</v>
      </c>
      <c r="B44" s="26"/>
      <c r="C44" s="27"/>
      <c r="D44" s="20">
        <f>SUM(D4:D43)</f>
        <v>5962.2999999999984</v>
      </c>
      <c r="E44" s="21">
        <f>SUM(E4:E43)</f>
        <v>192</v>
      </c>
      <c r="F44" s="22">
        <f>SUM(F4:F43)</f>
        <v>16208.599999999997</v>
      </c>
      <c r="G44" s="22">
        <f>SUM(G4:G43)</f>
        <v>298.11500000000007</v>
      </c>
    </row>
    <row r="45" spans="1:7">
      <c r="A45" s="28" t="s">
        <v>33</v>
      </c>
      <c r="B45" s="28"/>
      <c r="C45" s="28"/>
      <c r="D45" s="23">
        <v>0.05</v>
      </c>
    </row>
  </sheetData>
  <mergeCells count="3">
    <mergeCell ref="A44:C44"/>
    <mergeCell ref="A45:C45"/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F5FD-C545-4AA8-B29C-76D9324E5288}">
  <dimension ref="A1:I42"/>
  <sheetViews>
    <sheetView topLeftCell="A3" workbookViewId="0">
      <selection activeCell="D7" sqref="D7"/>
    </sheetView>
  </sheetViews>
  <sheetFormatPr defaultRowHeight="26.25"/>
  <cols>
    <col min="1" max="1" width="34.42578125" style="2" bestFit="1" customWidth="1"/>
    <col min="2" max="2" width="18.42578125" style="2" bestFit="1" customWidth="1"/>
    <col min="3" max="3" width="19.28515625" style="2" bestFit="1" customWidth="1"/>
    <col min="4" max="4" width="26.42578125" style="2" bestFit="1" customWidth="1"/>
    <col min="5" max="5" width="22.42578125" style="2" bestFit="1" customWidth="1"/>
    <col min="6" max="6" width="22" style="2" bestFit="1" customWidth="1"/>
    <col min="7" max="7" width="32.42578125" style="2" bestFit="1" customWidth="1"/>
    <col min="8" max="8" width="9.140625" style="2"/>
    <col min="9" max="9" width="16.7109375" style="2" bestFit="1" customWidth="1"/>
    <col min="10" max="16384" width="9.140625" style="2"/>
  </cols>
  <sheetData>
    <row r="1" spans="1:9">
      <c r="A1" s="30" t="s">
        <v>0</v>
      </c>
      <c r="B1" s="30"/>
      <c r="C1" s="30"/>
      <c r="D1" s="30"/>
      <c r="E1" s="30"/>
      <c r="F1" s="30"/>
      <c r="G1" s="30"/>
    </row>
    <row r="2" spans="1:9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34</v>
      </c>
      <c r="I2" s="3" t="s">
        <v>33</v>
      </c>
    </row>
    <row r="3" spans="1:9">
      <c r="A3" s="2" t="s">
        <v>35</v>
      </c>
      <c r="B3" s="4" t="s">
        <v>9</v>
      </c>
      <c r="C3" s="2" t="s">
        <v>10</v>
      </c>
      <c r="D3" s="5">
        <v>25.9</v>
      </c>
      <c r="E3" s="6">
        <v>12</v>
      </c>
      <c r="F3" s="5">
        <f>Tabela1[[#This Row],[Preço Unitário]]*Tabela1[[#This Row],[Quantidade]]</f>
        <v>310.79999999999995</v>
      </c>
      <c r="G3" s="5">
        <f>Tabela1[[#This Row],[Preço Unitário]]*$I$3</f>
        <v>1.2949999999999999</v>
      </c>
      <c r="I3" s="7">
        <v>0.05</v>
      </c>
    </row>
    <row r="4" spans="1:9">
      <c r="A4" s="2" t="s">
        <v>35</v>
      </c>
      <c r="B4" s="4" t="s">
        <v>11</v>
      </c>
      <c r="C4" s="2" t="s">
        <v>10</v>
      </c>
      <c r="D4" s="5">
        <v>29.9</v>
      </c>
      <c r="E4" s="6">
        <v>10</v>
      </c>
      <c r="F4" s="5">
        <f>Tabela1[[#This Row],[Preço Unitário]]*Tabela1[[#This Row],[Quantidade]]</f>
        <v>299</v>
      </c>
      <c r="G4" s="5">
        <f>Tabela1[[#This Row],[Preço Unitário]]*$I$3</f>
        <v>1.4950000000000001</v>
      </c>
    </row>
    <row r="5" spans="1:9">
      <c r="A5" s="2" t="s">
        <v>8</v>
      </c>
      <c r="B5" s="4" t="s">
        <v>12</v>
      </c>
      <c r="C5" s="2" t="s">
        <v>10</v>
      </c>
      <c r="D5" s="5">
        <v>32.9</v>
      </c>
      <c r="E5" s="6">
        <v>6</v>
      </c>
      <c r="F5" s="5">
        <f>Tabela1[[#This Row],[Preço Unitário]]*Tabela1[[#This Row],[Quantidade]]</f>
        <v>197.39999999999998</v>
      </c>
      <c r="G5" s="5">
        <f>Tabela1[[#This Row],[Preço Unitário]]*$I$3</f>
        <v>1.645</v>
      </c>
    </row>
    <row r="6" spans="1:9">
      <c r="A6" s="2" t="s">
        <v>13</v>
      </c>
      <c r="B6" s="4" t="s">
        <v>9</v>
      </c>
      <c r="C6" s="2" t="s">
        <v>10</v>
      </c>
      <c r="D6" s="5">
        <v>39.9</v>
      </c>
      <c r="E6" s="6">
        <v>12</v>
      </c>
      <c r="F6" s="5">
        <f>Tabela1[[#This Row],[Preço Unitário]]*Tabela1[[#This Row],[Quantidade]]</f>
        <v>478.79999999999995</v>
      </c>
      <c r="G6" s="5">
        <f>Tabela1[[#This Row],[Preço Unitário]]*$I$3</f>
        <v>1.9950000000000001</v>
      </c>
    </row>
    <row r="7" spans="1:9">
      <c r="A7" s="2" t="s">
        <v>13</v>
      </c>
      <c r="B7" s="4" t="s">
        <v>11</v>
      </c>
      <c r="C7" s="2" t="s">
        <v>10</v>
      </c>
      <c r="D7" s="5">
        <v>39.9</v>
      </c>
      <c r="E7" s="6">
        <v>10</v>
      </c>
      <c r="F7" s="5">
        <f>Tabela1[[#This Row],[Preço Unitário]]*Tabela1[[#This Row],[Quantidade]]</f>
        <v>399</v>
      </c>
      <c r="G7" s="5">
        <f>Tabela1[[#This Row],[Preço Unitário]]*$I$3</f>
        <v>1.9950000000000001</v>
      </c>
    </row>
    <row r="8" spans="1:9">
      <c r="A8" s="2" t="s">
        <v>13</v>
      </c>
      <c r="B8" s="4" t="s">
        <v>12</v>
      </c>
      <c r="C8" s="2" t="s">
        <v>10</v>
      </c>
      <c r="D8" s="5">
        <v>42.5</v>
      </c>
      <c r="E8" s="6">
        <v>6</v>
      </c>
      <c r="F8" s="5">
        <f>Tabela1[[#This Row],[Preço Unitário]]*Tabela1[[#This Row],[Quantidade]]</f>
        <v>255</v>
      </c>
      <c r="G8" s="5">
        <f>Tabela1[[#This Row],[Preço Unitário]]*$I$3</f>
        <v>2.125</v>
      </c>
    </row>
    <row r="9" spans="1:9">
      <c r="A9" s="2" t="s">
        <v>14</v>
      </c>
      <c r="B9" s="4" t="s">
        <v>15</v>
      </c>
      <c r="C9" s="2" t="s">
        <v>16</v>
      </c>
      <c r="D9" s="5">
        <v>399.9</v>
      </c>
      <c r="E9" s="6">
        <v>3</v>
      </c>
      <c r="F9" s="5">
        <f>Tabela1[[#This Row],[Preço Unitário]]*Tabela1[[#This Row],[Quantidade]]</f>
        <v>1199.6999999999998</v>
      </c>
      <c r="G9" s="5">
        <f>Tabela1[[#This Row],[Preço Unitário]]*$I$3</f>
        <v>19.995000000000001</v>
      </c>
    </row>
    <row r="10" spans="1:9">
      <c r="A10" s="2" t="s">
        <v>17</v>
      </c>
      <c r="B10" s="4" t="s">
        <v>15</v>
      </c>
      <c r="C10" s="2" t="s">
        <v>16</v>
      </c>
      <c r="D10" s="5">
        <v>349.9</v>
      </c>
      <c r="E10" s="6">
        <v>0</v>
      </c>
      <c r="F10" s="5">
        <f>Tabela1[[#This Row],[Preço Unitário]]*Tabela1[[#This Row],[Quantidade]]</f>
        <v>0</v>
      </c>
      <c r="G10" s="5">
        <f>Tabela1[[#This Row],[Preço Unitário]]*$I$3</f>
        <v>17.495000000000001</v>
      </c>
    </row>
    <row r="11" spans="1:9">
      <c r="A11" s="2" t="s">
        <v>18</v>
      </c>
      <c r="B11" s="4" t="s">
        <v>9</v>
      </c>
      <c r="C11" s="2" t="s">
        <v>10</v>
      </c>
      <c r="D11" s="5">
        <v>249.9</v>
      </c>
      <c r="E11" s="6">
        <v>1</v>
      </c>
      <c r="F11" s="5">
        <f>Tabela1[[#This Row],[Preço Unitário]]*Tabela1[[#This Row],[Quantidade]]</f>
        <v>249.9</v>
      </c>
      <c r="G11" s="5">
        <f>Tabela1[[#This Row],[Preço Unitário]]*$I$3</f>
        <v>12.495000000000001</v>
      </c>
    </row>
    <row r="12" spans="1:9">
      <c r="A12" s="2" t="s">
        <v>18</v>
      </c>
      <c r="B12" s="4" t="s">
        <v>11</v>
      </c>
      <c r="C12" s="2" t="s">
        <v>10</v>
      </c>
      <c r="D12" s="5">
        <v>259.89999999999998</v>
      </c>
      <c r="E12" s="6">
        <v>2</v>
      </c>
      <c r="F12" s="5">
        <f>Tabela1[[#This Row],[Preço Unitário]]*Tabela1[[#This Row],[Quantidade]]</f>
        <v>519.79999999999995</v>
      </c>
      <c r="G12" s="5">
        <f>Tabela1[[#This Row],[Preço Unitário]]*$I$3</f>
        <v>12.994999999999999</v>
      </c>
    </row>
    <row r="13" spans="1:9">
      <c r="A13" s="2" t="s">
        <v>18</v>
      </c>
      <c r="B13" s="4" t="s">
        <v>12</v>
      </c>
      <c r="C13" s="2" t="s">
        <v>10</v>
      </c>
      <c r="D13" s="5">
        <v>299.89999999999998</v>
      </c>
      <c r="E13" s="6">
        <v>1</v>
      </c>
      <c r="F13" s="5">
        <f>Tabela1[[#This Row],[Preço Unitário]]*Tabela1[[#This Row],[Quantidade]]</f>
        <v>299.89999999999998</v>
      </c>
      <c r="G13" s="5">
        <f>Tabela1[[#This Row],[Preço Unitário]]*$I$3</f>
        <v>14.994999999999999</v>
      </c>
    </row>
    <row r="14" spans="1:9">
      <c r="A14" s="2" t="s">
        <v>19</v>
      </c>
      <c r="B14" s="4" t="s">
        <v>9</v>
      </c>
      <c r="C14" s="2" t="s">
        <v>10</v>
      </c>
      <c r="D14" s="5">
        <v>300</v>
      </c>
      <c r="E14" s="6">
        <v>1</v>
      </c>
      <c r="F14" s="5">
        <f>Tabela1[[#This Row],[Preço Unitário]]*Tabela1[[#This Row],[Quantidade]]</f>
        <v>300</v>
      </c>
      <c r="G14" s="5">
        <f>Tabela1[[#This Row],[Preço Unitário]]*$I$3</f>
        <v>15</v>
      </c>
    </row>
    <row r="15" spans="1:9">
      <c r="A15" s="2" t="s">
        <v>19</v>
      </c>
      <c r="B15" s="4" t="s">
        <v>11</v>
      </c>
      <c r="C15" s="2" t="s">
        <v>10</v>
      </c>
      <c r="D15" s="5">
        <v>302.89999999999998</v>
      </c>
      <c r="E15" s="6">
        <v>2</v>
      </c>
      <c r="F15" s="5">
        <f>Tabela1[[#This Row],[Preço Unitário]]*Tabela1[[#This Row],[Quantidade]]</f>
        <v>605.79999999999995</v>
      </c>
      <c r="G15" s="5">
        <f>Tabela1[[#This Row],[Preço Unitário]]*$I$3</f>
        <v>15.145</v>
      </c>
    </row>
    <row r="16" spans="1:9">
      <c r="A16" s="2" t="s">
        <v>19</v>
      </c>
      <c r="B16" s="4" t="s">
        <v>12</v>
      </c>
      <c r="C16" s="2" t="s">
        <v>10</v>
      </c>
      <c r="D16" s="5">
        <v>299.89999999999998</v>
      </c>
      <c r="E16" s="6">
        <v>1</v>
      </c>
      <c r="F16" s="5">
        <f>Tabela1[[#This Row],[Preço Unitário]]*Tabela1[[#This Row],[Quantidade]]</f>
        <v>299.89999999999998</v>
      </c>
      <c r="G16" s="5">
        <f>Tabela1[[#This Row],[Preço Unitário]]*$I$3</f>
        <v>14.994999999999999</v>
      </c>
    </row>
    <row r="17" spans="1:7">
      <c r="A17" s="2" t="s">
        <v>20</v>
      </c>
      <c r="B17" s="4" t="s">
        <v>9</v>
      </c>
      <c r="C17" s="2" t="s">
        <v>10</v>
      </c>
      <c r="D17" s="5">
        <v>85.9</v>
      </c>
      <c r="E17" s="6">
        <v>8</v>
      </c>
      <c r="F17" s="5">
        <f>Tabela1[[#This Row],[Preço Unitário]]*Tabela1[[#This Row],[Quantidade]]</f>
        <v>687.2</v>
      </c>
      <c r="G17" s="5">
        <f>Tabela1[[#This Row],[Preço Unitário]]*$I$3</f>
        <v>4.2950000000000008</v>
      </c>
    </row>
    <row r="18" spans="1:7">
      <c r="A18" s="2" t="s">
        <v>20</v>
      </c>
      <c r="B18" s="4" t="s">
        <v>11</v>
      </c>
      <c r="C18" s="2" t="s">
        <v>10</v>
      </c>
      <c r="D18" s="5">
        <v>89.9</v>
      </c>
      <c r="E18" s="6">
        <v>5</v>
      </c>
      <c r="F18" s="5">
        <f>Tabela1[[#This Row],[Preço Unitário]]*Tabela1[[#This Row],[Quantidade]]</f>
        <v>449.5</v>
      </c>
      <c r="G18" s="5">
        <f>Tabela1[[#This Row],[Preço Unitário]]*$I$3</f>
        <v>4.4950000000000001</v>
      </c>
    </row>
    <row r="19" spans="1:7">
      <c r="A19" s="2" t="s">
        <v>20</v>
      </c>
      <c r="B19" s="4" t="s">
        <v>12</v>
      </c>
      <c r="C19" s="2" t="s">
        <v>10</v>
      </c>
      <c r="D19" s="5">
        <v>92.9</v>
      </c>
      <c r="E19" s="6">
        <v>6</v>
      </c>
      <c r="F19" s="5">
        <f>Tabela1[[#This Row],[Preço Unitário]]*Tabela1[[#This Row],[Quantidade]]</f>
        <v>557.40000000000009</v>
      </c>
      <c r="G19" s="5">
        <f>Tabela1[[#This Row],[Preço Unitário]]*$I$3</f>
        <v>4.6450000000000005</v>
      </c>
    </row>
    <row r="20" spans="1:7">
      <c r="A20" s="2" t="s">
        <v>21</v>
      </c>
      <c r="B20" s="4" t="s">
        <v>9</v>
      </c>
      <c r="C20" s="2" t="s">
        <v>10</v>
      </c>
      <c r="D20" s="5">
        <v>140</v>
      </c>
      <c r="E20" s="6">
        <v>2</v>
      </c>
      <c r="F20" s="5">
        <f>Tabela1[[#This Row],[Preço Unitário]]*Tabela1[[#This Row],[Quantidade]]</f>
        <v>280</v>
      </c>
      <c r="G20" s="5">
        <f>Tabela1[[#This Row],[Preço Unitário]]*$I$3</f>
        <v>7</v>
      </c>
    </row>
    <row r="21" spans="1:7">
      <c r="A21" s="2" t="s">
        <v>21</v>
      </c>
      <c r="B21" s="4" t="s">
        <v>11</v>
      </c>
      <c r="C21" s="2" t="s">
        <v>10</v>
      </c>
      <c r="D21" s="5">
        <v>142.9</v>
      </c>
      <c r="E21" s="6">
        <v>2</v>
      </c>
      <c r="F21" s="5">
        <f>Tabela1[[#This Row],[Preço Unitário]]*Tabela1[[#This Row],[Quantidade]]</f>
        <v>285.8</v>
      </c>
      <c r="G21" s="5">
        <f>Tabela1[[#This Row],[Preço Unitário]]*$I$3</f>
        <v>7.1450000000000005</v>
      </c>
    </row>
    <row r="22" spans="1:7">
      <c r="A22" s="2" t="s">
        <v>21</v>
      </c>
      <c r="B22" s="4" t="s">
        <v>12</v>
      </c>
      <c r="C22" s="2" t="s">
        <v>10</v>
      </c>
      <c r="D22" s="5">
        <v>146</v>
      </c>
      <c r="E22" s="6">
        <v>2</v>
      </c>
      <c r="F22" s="5">
        <f>Tabela1[[#This Row],[Preço Unitário]]*Tabela1[[#This Row],[Quantidade]]</f>
        <v>292</v>
      </c>
      <c r="G22" s="5">
        <f>Tabela1[[#This Row],[Preço Unitário]]*$I$3</f>
        <v>7.3000000000000007</v>
      </c>
    </row>
    <row r="23" spans="1:7">
      <c r="A23" s="2" t="s">
        <v>22</v>
      </c>
      <c r="B23" s="4" t="s">
        <v>9</v>
      </c>
      <c r="C23" s="2" t="s">
        <v>10</v>
      </c>
      <c r="D23" s="5">
        <v>89.9</v>
      </c>
      <c r="E23" s="6">
        <v>3</v>
      </c>
      <c r="F23" s="5">
        <f>Tabela1[[#This Row],[Preço Unitário]]*Tabela1[[#This Row],[Quantidade]]</f>
        <v>269.70000000000005</v>
      </c>
      <c r="G23" s="5">
        <f>Tabela1[[#This Row],[Preço Unitário]]*$I$3</f>
        <v>4.4950000000000001</v>
      </c>
    </row>
    <row r="24" spans="1:7">
      <c r="A24" s="2" t="s">
        <v>22</v>
      </c>
      <c r="B24" s="4" t="s">
        <v>11</v>
      </c>
      <c r="C24" s="2" t="s">
        <v>10</v>
      </c>
      <c r="D24" s="5">
        <v>91.4</v>
      </c>
      <c r="E24" s="6">
        <v>0</v>
      </c>
      <c r="F24" s="5">
        <f>Tabela1[[#This Row],[Preço Unitário]]*Tabela1[[#This Row],[Quantidade]]</f>
        <v>0</v>
      </c>
      <c r="G24" s="5">
        <f>Tabela1[[#This Row],[Preço Unitário]]*$I$3</f>
        <v>4.57</v>
      </c>
    </row>
    <row r="25" spans="1:7">
      <c r="A25" s="2" t="s">
        <v>22</v>
      </c>
      <c r="B25" s="4" t="s">
        <v>12</v>
      </c>
      <c r="C25" s="2" t="s">
        <v>10</v>
      </c>
      <c r="D25" s="5">
        <v>93.5</v>
      </c>
      <c r="E25" s="6">
        <v>2</v>
      </c>
      <c r="F25" s="5">
        <f>Tabela1[[#This Row],[Preço Unitário]]*Tabela1[[#This Row],[Quantidade]]</f>
        <v>187</v>
      </c>
      <c r="G25" s="5">
        <f>Tabela1[[#This Row],[Preço Unitário]]*$I$3</f>
        <v>4.6749999999999998</v>
      </c>
    </row>
    <row r="26" spans="1:7">
      <c r="A26" s="2" t="s">
        <v>23</v>
      </c>
      <c r="B26" s="4" t="s">
        <v>9</v>
      </c>
      <c r="C26" s="2" t="s">
        <v>10</v>
      </c>
      <c r="D26" s="5">
        <v>65.900000000000006</v>
      </c>
      <c r="E26" s="6">
        <v>12</v>
      </c>
      <c r="F26" s="5">
        <f>Tabela1[[#This Row],[Preço Unitário]]*Tabela1[[#This Row],[Quantidade]]</f>
        <v>790.80000000000007</v>
      </c>
      <c r="G26" s="5">
        <f>Tabela1[[#This Row],[Preço Unitário]]*$I$3</f>
        <v>3.2950000000000004</v>
      </c>
    </row>
    <row r="27" spans="1:7">
      <c r="A27" s="2" t="s">
        <v>23</v>
      </c>
      <c r="B27" s="4" t="s">
        <v>11</v>
      </c>
      <c r="C27" s="2" t="s">
        <v>10</v>
      </c>
      <c r="D27" s="5">
        <v>69.900000000000006</v>
      </c>
      <c r="E27" s="6">
        <v>15</v>
      </c>
      <c r="F27" s="5">
        <f>Tabela1[[#This Row],[Preço Unitário]]*Tabela1[[#This Row],[Quantidade]]</f>
        <v>1048.5</v>
      </c>
      <c r="G27" s="5">
        <f>Tabela1[[#This Row],[Preço Unitário]]*$I$3</f>
        <v>3.4950000000000006</v>
      </c>
    </row>
    <row r="28" spans="1:7">
      <c r="A28" s="2" t="s">
        <v>23</v>
      </c>
      <c r="B28" s="4" t="s">
        <v>12</v>
      </c>
      <c r="C28" s="2" t="s">
        <v>10</v>
      </c>
      <c r="D28" s="5">
        <v>70.900000000000006</v>
      </c>
      <c r="E28" s="6">
        <v>13</v>
      </c>
      <c r="F28" s="5">
        <f>Tabela1[[#This Row],[Preço Unitário]]*Tabela1[[#This Row],[Quantidade]]</f>
        <v>921.7</v>
      </c>
      <c r="G28" s="5">
        <f>Tabela1[[#This Row],[Preço Unitário]]*$I$3</f>
        <v>3.5450000000000004</v>
      </c>
    </row>
    <row r="29" spans="1:7">
      <c r="A29" s="2" t="s">
        <v>24</v>
      </c>
      <c r="B29" s="4" t="s">
        <v>9</v>
      </c>
      <c r="C29" s="2" t="s">
        <v>10</v>
      </c>
      <c r="D29" s="5">
        <v>44.9</v>
      </c>
      <c r="E29" s="6">
        <v>5</v>
      </c>
      <c r="F29" s="5">
        <f>Tabela1[[#This Row],[Preço Unitário]]*Tabela1[[#This Row],[Quantidade]]</f>
        <v>224.5</v>
      </c>
      <c r="G29" s="5">
        <f>Tabela1[[#This Row],[Preço Unitário]]*$I$3</f>
        <v>2.2450000000000001</v>
      </c>
    </row>
    <row r="30" spans="1:7">
      <c r="A30" s="2" t="s">
        <v>24</v>
      </c>
      <c r="B30" s="4" t="s">
        <v>11</v>
      </c>
      <c r="C30" s="2" t="s">
        <v>10</v>
      </c>
      <c r="D30" s="5">
        <v>46.9</v>
      </c>
      <c r="E30" s="6">
        <v>3</v>
      </c>
      <c r="F30" s="5">
        <f>Tabela1[[#This Row],[Preço Unitário]]*Tabela1[[#This Row],[Quantidade]]</f>
        <v>140.69999999999999</v>
      </c>
      <c r="G30" s="5">
        <f>Tabela1[[#This Row],[Preço Unitário]]*$I$3</f>
        <v>2.3450000000000002</v>
      </c>
    </row>
    <row r="31" spans="1:7">
      <c r="A31" s="2" t="s">
        <v>24</v>
      </c>
      <c r="B31" s="4" t="s">
        <v>12</v>
      </c>
      <c r="C31" s="2" t="s">
        <v>10</v>
      </c>
      <c r="D31" s="5">
        <v>48.9</v>
      </c>
      <c r="E31" s="6">
        <v>2</v>
      </c>
      <c r="F31" s="5">
        <f>Tabela1[[#This Row],[Preço Unitário]]*Tabela1[[#This Row],[Quantidade]]</f>
        <v>97.8</v>
      </c>
      <c r="G31" s="5">
        <f>Tabela1[[#This Row],[Preço Unitário]]*$I$3</f>
        <v>2.4450000000000003</v>
      </c>
    </row>
    <row r="32" spans="1:7">
      <c r="A32" s="2" t="s">
        <v>25</v>
      </c>
      <c r="B32" s="4">
        <v>36</v>
      </c>
      <c r="C32" s="2" t="s">
        <v>26</v>
      </c>
      <c r="D32" s="5">
        <v>199.9</v>
      </c>
      <c r="E32" s="6">
        <v>0</v>
      </c>
      <c r="F32" s="5">
        <f>Tabela1[[#This Row],[Preço Unitário]]*Tabela1[[#This Row],[Quantidade]]</f>
        <v>0</v>
      </c>
      <c r="G32" s="5">
        <f>Tabela1[[#This Row],[Preço Unitário]]*$I$3</f>
        <v>9.995000000000001</v>
      </c>
    </row>
    <row r="33" spans="1:7">
      <c r="A33" s="2" t="s">
        <v>25</v>
      </c>
      <c r="B33" s="4">
        <v>37</v>
      </c>
      <c r="C33" s="2" t="s">
        <v>26</v>
      </c>
      <c r="D33" s="5">
        <v>249.9</v>
      </c>
      <c r="E33" s="6">
        <v>1</v>
      </c>
      <c r="F33" s="5">
        <f>Tabela1[[#This Row],[Preço Unitário]]*Tabela1[[#This Row],[Quantidade]]</f>
        <v>249.9</v>
      </c>
      <c r="G33" s="5">
        <f>Tabela1[[#This Row],[Preço Unitário]]*$I$3</f>
        <v>12.495000000000001</v>
      </c>
    </row>
    <row r="34" spans="1:7">
      <c r="A34" s="2" t="s">
        <v>25</v>
      </c>
      <c r="B34" s="4">
        <v>38</v>
      </c>
      <c r="C34" s="2" t="s">
        <v>26</v>
      </c>
      <c r="D34" s="5">
        <v>259.89999999999998</v>
      </c>
      <c r="E34" s="6">
        <v>0</v>
      </c>
      <c r="F34" s="5">
        <f>Tabela1[[#This Row],[Preço Unitário]]*Tabela1[[#This Row],[Quantidade]]</f>
        <v>0</v>
      </c>
      <c r="G34" s="5">
        <f>Tabela1[[#This Row],[Preço Unitário]]*$I$3</f>
        <v>12.994999999999999</v>
      </c>
    </row>
    <row r="35" spans="1:7">
      <c r="A35" s="2" t="s">
        <v>27</v>
      </c>
      <c r="B35" s="4">
        <v>36</v>
      </c>
      <c r="C35" s="2" t="s">
        <v>26</v>
      </c>
      <c r="D35" s="5">
        <v>249.9</v>
      </c>
      <c r="E35" s="6">
        <v>5</v>
      </c>
      <c r="F35" s="5">
        <f>Tabela1[[#This Row],[Preço Unitário]]*Tabela1[[#This Row],[Quantidade]]</f>
        <v>1249.5</v>
      </c>
      <c r="G35" s="5">
        <f>Tabela1[[#This Row],[Preço Unitário]]*$I$3</f>
        <v>12.495000000000001</v>
      </c>
    </row>
    <row r="36" spans="1:7">
      <c r="A36" s="2" t="s">
        <v>27</v>
      </c>
      <c r="B36" s="4">
        <v>37</v>
      </c>
      <c r="C36" s="2" t="s">
        <v>26</v>
      </c>
      <c r="D36" s="5">
        <v>255</v>
      </c>
      <c r="E36" s="6">
        <v>3</v>
      </c>
      <c r="F36" s="5">
        <f>Tabela1[[#This Row],[Preço Unitário]]*Tabela1[[#This Row],[Quantidade]]</f>
        <v>765</v>
      </c>
      <c r="G36" s="5">
        <f>Tabela1[[#This Row],[Preço Unitário]]*$I$3</f>
        <v>12.75</v>
      </c>
    </row>
    <row r="37" spans="1:7">
      <c r="A37" s="2" t="s">
        <v>27</v>
      </c>
      <c r="B37" s="4">
        <v>38</v>
      </c>
      <c r="C37" s="2" t="s">
        <v>26</v>
      </c>
      <c r="D37" s="5">
        <v>259.89999999999998</v>
      </c>
      <c r="E37" s="6">
        <v>1</v>
      </c>
      <c r="F37" s="5">
        <f>Tabela1[[#This Row],[Preço Unitário]]*Tabela1[[#This Row],[Quantidade]]</f>
        <v>259.89999999999998</v>
      </c>
      <c r="G37" s="5">
        <f>Tabela1[[#This Row],[Preço Unitário]]*$I$3</f>
        <v>12.994999999999999</v>
      </c>
    </row>
    <row r="38" spans="1:7">
      <c r="A38" s="2" t="s">
        <v>28</v>
      </c>
      <c r="B38" s="4" t="s">
        <v>15</v>
      </c>
      <c r="C38" s="2" t="s">
        <v>16</v>
      </c>
      <c r="D38" s="5">
        <v>259.89999999999998</v>
      </c>
      <c r="E38" s="6">
        <v>1</v>
      </c>
      <c r="F38" s="5">
        <f>Tabela1[[#This Row],[Preço Unitário]]*Tabela1[[#This Row],[Quantidade]]</f>
        <v>259.89999999999998</v>
      </c>
      <c r="G38" s="5">
        <f>Tabela1[[#This Row],[Preço Unitário]]*$I$3</f>
        <v>12.994999999999999</v>
      </c>
    </row>
    <row r="39" spans="1:7">
      <c r="A39" s="2" t="s">
        <v>29</v>
      </c>
      <c r="B39" s="4" t="s">
        <v>15</v>
      </c>
      <c r="C39" s="2" t="s">
        <v>16</v>
      </c>
      <c r="D39" s="5">
        <v>145</v>
      </c>
      <c r="E39" s="6">
        <v>2</v>
      </c>
      <c r="F39" s="5">
        <f>Tabela1[[#This Row],[Preço Unitário]]*Tabela1[[#This Row],[Quantidade]]</f>
        <v>290</v>
      </c>
      <c r="G39" s="5">
        <f>Tabela1[[#This Row],[Preço Unitário]]*$I$3</f>
        <v>7.25</v>
      </c>
    </row>
    <row r="40" spans="1:7">
      <c r="A40" s="2" t="s">
        <v>30</v>
      </c>
      <c r="B40" s="4" t="s">
        <v>15</v>
      </c>
      <c r="C40" s="2" t="s">
        <v>16</v>
      </c>
      <c r="D40" s="5">
        <v>39.9</v>
      </c>
      <c r="E40" s="6">
        <v>11</v>
      </c>
      <c r="F40" s="5">
        <f>Tabela1[[#This Row],[Preço Unitário]]*Tabela1[[#This Row],[Quantidade]]</f>
        <v>438.9</v>
      </c>
      <c r="G40" s="5">
        <f>Tabela1[[#This Row],[Preço Unitário]]*$I$3</f>
        <v>1.9950000000000001</v>
      </c>
    </row>
    <row r="41" spans="1:7">
      <c r="A41" s="2" t="s">
        <v>31</v>
      </c>
      <c r="B41" s="4" t="s">
        <v>15</v>
      </c>
      <c r="C41" s="2" t="s">
        <v>16</v>
      </c>
      <c r="D41" s="5">
        <v>49.9</v>
      </c>
      <c r="E41" s="6">
        <v>21</v>
      </c>
      <c r="F41" s="5">
        <f>Tabela1[[#This Row],[Preço Unitário]]*Tabela1[[#This Row],[Quantidade]]</f>
        <v>1047.8999999999999</v>
      </c>
      <c r="G41" s="5">
        <f>Tabela1[[#This Row],[Preço Unitário]]*$I$3</f>
        <v>2.4950000000000001</v>
      </c>
    </row>
    <row r="42" spans="1:7">
      <c r="A42" s="2" t="s">
        <v>32</v>
      </c>
      <c r="B42" s="4"/>
      <c r="D42" s="8">
        <f>SUBTOTAL(109,D3:D41)</f>
        <v>5962.2999999999984</v>
      </c>
      <c r="E42" s="4">
        <f>SUBTOTAL(109,E3:E41)</f>
        <v>192</v>
      </c>
      <c r="F42" s="5">
        <f>SUBTOTAL(109,Tabela1[Valor Total])</f>
        <v>16208.599999999997</v>
      </c>
      <c r="G42" s="8">
        <f>SUBTOTAL(109,G3:G41)</f>
        <v>298.11500000000007</v>
      </c>
    </row>
  </sheetData>
  <mergeCells count="1">
    <mergeCell ref="A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3355-57C3-4565-B5C2-FB6CDD3FAA83}">
  <dimension ref="A3:B21"/>
  <sheetViews>
    <sheetView workbookViewId="0">
      <selection activeCell="N27" sqref="N27"/>
    </sheetView>
  </sheetViews>
  <sheetFormatPr defaultRowHeight="15"/>
  <cols>
    <col min="1" max="1" width="19.140625" bestFit="1" customWidth="1"/>
    <col min="2" max="2" width="19.28515625" bestFit="1" customWidth="1"/>
  </cols>
  <sheetData>
    <row r="3" spans="1:2">
      <c r="A3" s="24" t="s">
        <v>1</v>
      </c>
      <c r="B3" t="s">
        <v>36</v>
      </c>
    </row>
    <row r="4" spans="1:2">
      <c r="A4" t="s">
        <v>23</v>
      </c>
      <c r="B4" s="1">
        <v>40</v>
      </c>
    </row>
    <row r="5" spans="1:2">
      <c r="A5" t="s">
        <v>29</v>
      </c>
      <c r="B5" s="1">
        <v>2</v>
      </c>
    </row>
    <row r="6" spans="1:2">
      <c r="A6" t="s">
        <v>28</v>
      </c>
      <c r="B6" s="1">
        <v>1</v>
      </c>
    </row>
    <row r="7" spans="1:2">
      <c r="A7" t="s">
        <v>30</v>
      </c>
      <c r="B7" s="1">
        <v>11</v>
      </c>
    </row>
    <row r="8" spans="1:2">
      <c r="A8" t="s">
        <v>20</v>
      </c>
      <c r="B8" s="1">
        <v>19</v>
      </c>
    </row>
    <row r="9" spans="1:2">
      <c r="A9" t="s">
        <v>24</v>
      </c>
      <c r="B9" s="1">
        <v>10</v>
      </c>
    </row>
    <row r="10" spans="1:2">
      <c r="A10" t="s">
        <v>13</v>
      </c>
      <c r="B10" s="1">
        <v>28</v>
      </c>
    </row>
    <row r="11" spans="1:2">
      <c r="A11" t="s">
        <v>8</v>
      </c>
      <c r="B11" s="1">
        <v>28</v>
      </c>
    </row>
    <row r="12" spans="1:2">
      <c r="A12" t="s">
        <v>31</v>
      </c>
      <c r="B12" s="1">
        <v>21</v>
      </c>
    </row>
    <row r="13" spans="1:2">
      <c r="A13" t="s">
        <v>19</v>
      </c>
      <c r="B13" s="1">
        <v>4</v>
      </c>
    </row>
    <row r="14" spans="1:2">
      <c r="A14" t="s">
        <v>18</v>
      </c>
      <c r="B14" s="1">
        <v>4</v>
      </c>
    </row>
    <row r="15" spans="1:2">
      <c r="A15" t="s">
        <v>17</v>
      </c>
      <c r="B15" s="1">
        <v>0</v>
      </c>
    </row>
    <row r="16" spans="1:2">
      <c r="A16" t="s">
        <v>14</v>
      </c>
      <c r="B16" s="1">
        <v>3</v>
      </c>
    </row>
    <row r="17" spans="1:2">
      <c r="A17" t="s">
        <v>27</v>
      </c>
      <c r="B17" s="1">
        <v>9</v>
      </c>
    </row>
    <row r="18" spans="1:2">
      <c r="A18" t="s">
        <v>25</v>
      </c>
      <c r="B18" s="1">
        <v>1</v>
      </c>
    </row>
    <row r="19" spans="1:2">
      <c r="A19" t="s">
        <v>22</v>
      </c>
      <c r="B19" s="1">
        <v>5</v>
      </c>
    </row>
    <row r="20" spans="1:2">
      <c r="A20" t="s">
        <v>21</v>
      </c>
      <c r="B20" s="1">
        <v>6</v>
      </c>
    </row>
    <row r="21" spans="1:2">
      <c r="A21" t="s">
        <v>37</v>
      </c>
      <c r="B21" s="1">
        <v>192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2025-09-08T20:15:09Z</dcterms:created>
  <dcterms:modified xsi:type="dcterms:W3CDTF">2025-09-08T23:53:01Z</dcterms:modified>
  <cp:category/>
  <cp:contentStatus/>
</cp:coreProperties>
</file>