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kyliesantos/Documents/Law School 2017-2018/Directed Research - Chao /"/>
    </mc:Choice>
  </mc:AlternateContent>
  <bookViews>
    <workbookView minimized="1" xWindow="60" yWindow="460" windowWidth="25600" windowHeight="14320" activeTab="3"/>
  </bookViews>
  <sheets>
    <sheet name="Rule 407 Final Data - First dra" sheetId="1" r:id="rId1"/>
    <sheet name="Explanations of decisions" sheetId="3" r:id="rId2"/>
    <sheet name="Expected Values tables" sheetId="2" r:id="rId3"/>
    <sheet name="Table of Results"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8" i="4" l="1"/>
  <c r="N18" i="4"/>
  <c r="M18" i="4"/>
  <c r="L18" i="4"/>
  <c r="K18" i="4"/>
  <c r="F33" i="2"/>
  <c r="E33" i="2"/>
  <c r="D33" i="2"/>
  <c r="C33" i="2"/>
  <c r="B33" i="2"/>
  <c r="B31" i="2"/>
  <c r="J17" i="2"/>
  <c r="H14" i="2"/>
  <c r="J14" i="2"/>
  <c r="J16" i="2"/>
  <c r="E5" i="4"/>
  <c r="E6" i="4"/>
  <c r="E7" i="4"/>
  <c r="E4" i="4"/>
  <c r="E3" i="4"/>
  <c r="F32" i="2"/>
  <c r="E32" i="2"/>
  <c r="D32" i="2"/>
  <c r="C32" i="2"/>
  <c r="B32" i="2"/>
  <c r="B14" i="2"/>
  <c r="D14" i="2"/>
  <c r="F14" i="2"/>
  <c r="L15" i="2"/>
  <c r="F31" i="2"/>
  <c r="E31" i="2"/>
  <c r="D31" i="2"/>
  <c r="C31" i="2"/>
  <c r="F30" i="2"/>
  <c r="E30" i="2"/>
  <c r="D30" i="2"/>
  <c r="C30" i="2"/>
  <c r="B30" i="2"/>
  <c r="F21" i="2"/>
  <c r="F18" i="2"/>
  <c r="BL975" i="1"/>
  <c r="BL976" i="1"/>
  <c r="BL977" i="1"/>
  <c r="BL978" i="1"/>
  <c r="BL979" i="1"/>
  <c r="BL980" i="1"/>
  <c r="BL981" i="1"/>
  <c r="BL982" i="1"/>
  <c r="F24" i="2"/>
  <c r="F27" i="2"/>
  <c r="F29" i="2"/>
  <c r="E21" i="2"/>
  <c r="E18" i="2"/>
  <c r="BL969" i="1"/>
  <c r="BL970" i="1"/>
  <c r="BL971" i="1"/>
  <c r="BL972" i="1"/>
  <c r="BL973" i="1"/>
  <c r="BL974" i="1"/>
  <c r="E24" i="2"/>
  <c r="E27" i="2"/>
  <c r="E29" i="2"/>
  <c r="D21" i="2"/>
  <c r="D18" i="2"/>
  <c r="BL960" i="1"/>
  <c r="BL961" i="1"/>
  <c r="BL962" i="1"/>
  <c r="BL963" i="1"/>
  <c r="BL964" i="1"/>
  <c r="BL965" i="1"/>
  <c r="BL966" i="1"/>
  <c r="BL967" i="1"/>
  <c r="BL968" i="1"/>
  <c r="D24" i="2"/>
  <c r="D27" i="2"/>
  <c r="D29" i="2"/>
  <c r="C21" i="2"/>
  <c r="C18" i="2"/>
  <c r="BL953" i="1"/>
  <c r="BL954" i="1"/>
  <c r="BL955" i="1"/>
  <c r="BL956" i="1"/>
  <c r="BL957" i="1"/>
  <c r="BL958" i="1"/>
  <c r="BL959" i="1"/>
  <c r="C24" i="2"/>
  <c r="C27" i="2"/>
  <c r="C29" i="2"/>
  <c r="B21" i="2"/>
  <c r="B18" i="2"/>
  <c r="BL945" i="1"/>
  <c r="BL946" i="1"/>
  <c r="BL947" i="1"/>
  <c r="BL948" i="1"/>
  <c r="BL949" i="1"/>
  <c r="BL950" i="1"/>
  <c r="BL951" i="1"/>
  <c r="BL952" i="1"/>
  <c r="B24" i="2"/>
  <c r="B27" i="2"/>
  <c r="B29" i="2"/>
  <c r="F28" i="2"/>
  <c r="E28" i="2"/>
  <c r="D28" i="2"/>
  <c r="C28" i="2"/>
  <c r="B28" i="2"/>
  <c r="C25" i="2"/>
  <c r="BJ983" i="1"/>
  <c r="B25" i="2"/>
  <c r="F19" i="2"/>
  <c r="E19" i="2"/>
  <c r="D19" i="2"/>
  <c r="C19" i="2"/>
  <c r="L13" i="2"/>
  <c r="L11" i="2"/>
  <c r="L12" i="2"/>
  <c r="L14" i="2"/>
  <c r="B19" i="2"/>
  <c r="B22" i="2"/>
  <c r="D25" i="2"/>
  <c r="E25" i="2"/>
  <c r="F25" i="2"/>
</calcChain>
</file>

<file path=xl/sharedStrings.xml><?xml version="1.0" encoding="utf-8"?>
<sst xmlns="http://schemas.openxmlformats.org/spreadsheetml/2006/main" count="33001" uniqueCount="3670">
  <si>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</si>
  <si>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</si>
  <si>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</si>
  <si>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</si>
  <si>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</si>
  <si>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</si>
  <si>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</si>
  <si>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</si>
  <si>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</si>
  <si>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</si>
  <si>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</si>
  <si>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</si>
  <si>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</si>
  <si>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</si>
  <si>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</si>
  <si>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</si>
  <si>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Q24</t>
  </si>
  <si>
    <t>Q1_Browser</t>
  </si>
  <si>
    <t>Q1_Version</t>
  </si>
  <si>
    <t>Q1_Operating System</t>
  </si>
  <si>
    <t>Q1_Resolution</t>
  </si>
  <si>
    <t>Q3</t>
  </si>
  <si>
    <t>Q4</t>
  </si>
  <si>
    <t>Q5</t>
  </si>
  <si>
    <t>Q6</t>
  </si>
  <si>
    <t>Q7</t>
  </si>
  <si>
    <t>Q29</t>
  </si>
  <si>
    <t>Q8</t>
  </si>
  <si>
    <t>Q9</t>
  </si>
  <si>
    <t>Q31</t>
  </si>
  <si>
    <t>Q10</t>
  </si>
  <si>
    <t>Q32_First Click</t>
  </si>
  <si>
    <t>Q32_Last Click</t>
  </si>
  <si>
    <t>Q32_Page Submit</t>
  </si>
  <si>
    <t>Q32_Click Count</t>
  </si>
  <si>
    <t>Q33_First Click</t>
  </si>
  <si>
    <t>Q33_Last Click</t>
  </si>
  <si>
    <t>Q33_Page Submit</t>
  </si>
  <si>
    <t>Q33_Click Count</t>
  </si>
  <si>
    <t>Q34_First Click</t>
  </si>
  <si>
    <t>Q34_Last Click</t>
  </si>
  <si>
    <t>Q34_Page Submit</t>
  </si>
  <si>
    <t>Q34_Click Count</t>
  </si>
  <si>
    <t>Q35_First Click</t>
  </si>
  <si>
    <t>Q35_Last Click</t>
  </si>
  <si>
    <t>Q35_Page Submit</t>
  </si>
  <si>
    <t>Q35_Click Count</t>
  </si>
  <si>
    <t>Q36_First Click</t>
  </si>
  <si>
    <t>Q36_Last Click</t>
  </si>
  <si>
    <t>Q36_Page Submit</t>
  </si>
  <si>
    <t>Q36_Click Count</t>
  </si>
  <si>
    <t>Q37</t>
  </si>
  <si>
    <t>Q30</t>
  </si>
  <si>
    <t>Q32</t>
  </si>
  <si>
    <t>Q33</t>
  </si>
  <si>
    <t>Q41</t>
  </si>
  <si>
    <t>Q36</t>
  </si>
  <si>
    <t>Q39</t>
  </si>
  <si>
    <t>Q27</t>
  </si>
  <si>
    <t>Q28</t>
  </si>
  <si>
    <t>Path</t>
  </si>
  <si>
    <t>Q32 - Topics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</si>
  <si>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</si>
  <si>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</si>
  <si>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</si>
  <si>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</si>
  <si>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</si>
  <si>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</si>
  <si>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</si>
  <si>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</si>
  <si>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</si>
  <si>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</si>
  <si>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</si>
  <si>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</si>
  <si>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</si>
  <si>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</si>
  <si>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Participation in this study is voluntary, and will take a little over 20 minutes of your time.  All information you provide is considered completely confidential and anonymous; your name or other identifying information will not be collected in the study. The web site is programmed to collect responses alone and will not collect any information that could potentially identify you (such as machine identifiers). 
You should know that there is an attention check and the failure to pay attention will disqualify your response. 
Thank you for your interest in our research and for your assistance with this project.</t>
  </si>
  <si>
    <t>Browser Meta Info - Browser</t>
  </si>
  <si>
    <t>Browser Meta Info - Version</t>
  </si>
  <si>
    <t>Browser Meta Info - Operating System</t>
  </si>
  <si>
    <t>Browser Meta Info - Resolution</t>
  </si>
  <si>
    <t>What number did you hear?</t>
  </si>
  <si>
    <t>What word did you see?</t>
  </si>
  <si>
    <t>What is your sex?</t>
  </si>
  <si>
    <t>How old are you?</t>
  </si>
  <si>
    <t>Which of the following best describes your ethnicity?</t>
  </si>
  <si>
    <t>Are you Spanish/Hispanic/Latino</t>
  </si>
  <si>
    <t>What is the highest degree or level of school you have completed?</t>
  </si>
  <si>
    <t>Which of the following best describes your total household income?</t>
  </si>
  <si>
    <t>Where would you place yourself on this scale?</t>
  </si>
  <si>
    <t>What is your zip code?</t>
  </si>
  <si>
    <t>Timing - First Click</t>
  </si>
  <si>
    <t>Timing - Last Click</t>
  </si>
  <si>
    <t>Timing - Page Submit</t>
  </si>
  <si>
    <t>Timing - Click Count</t>
  </si>
  <si>
    <t>Identify the statement that correctly describes the facts of this case. (This is the attention check)</t>
  </si>
  <si>
    <t>Was defendant Mesa Management negligent?</t>
  </si>
  <si>
    <t>Was Mesa Management's negligence a substantial factor in causing harm to  Mackenzie Dunn?</t>
  </si>
  <si>
    <t>What are the total damages that you find that MacKenzie Dunn sufferered?</t>
  </si>
  <si>
    <t>Please write your answer to the preceding damages question in words (quality check).</t>
  </si>
  <si>
    <t>Was MacKenzie Dunn negligent?</t>
  </si>
  <si>
    <t>Was Mackenzie Dunn's negligence a substantial factor in causing her own injuries?</t>
  </si>
  <si>
    <t>What percentage of responsibility for Mackenzie Dunn's injuries was each party responsible for? (Answers should add up to 100%) - Mesa Management Co</t>
  </si>
  <si>
    <t>What percentage of responsibility for Mackenzie Dunn's injuries was each party responsible for? (Answers should add up to 100%) - Mackenzie Dunn</t>
  </si>
  <si>
    <t>Please explain why you arrived at your decision? (50 character minimum)</t>
  </si>
  <si>
    <t>If the plaintiff were to recover damages, who do you think would ultimately be responsible for paying the award?</t>
  </si>
  <si>
    <t>When making your decision on this case, did you think about who would ultimately  be responsible for paying the award?</t>
  </si>
  <si>
    <t>Has answering the last two questions affected how you would have decided the case?</t>
  </si>
  <si>
    <t>If you answered yes to the preceding answer, can you explain how this might influence your decision?</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</si>
  <si>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</si>
  <si>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</si>
  <si>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</si>
  <si>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</si>
  <si>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</si>
  <si>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</si>
  <si>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</si>
  <si>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</si>
  <si>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</si>
  <si>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</si>
  <si>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</si>
  <si>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</si>
  <si>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</si>
  <si>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</si>
  <si>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</si>
  <si>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</si>
  <si>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</si>
  <si>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{"ImportId":"QID24"}</t>
  </si>
  <si>
    <t>{"ImportId":"QID15_BROWSER"}</t>
  </si>
  <si>
    <t>{"ImportId":"QID15_VERSION"}</t>
  </si>
  <si>
    <t>{"ImportId":"QID15_OS"}</t>
  </si>
  <si>
    <t>{"ImportId":"QID15_RESOLUTION"}</t>
  </si>
  <si>
    <t>{"ImportId":"QID16"}</t>
  </si>
  <si>
    <t>{"ImportId":"QID17"}</t>
  </si>
  <si>
    <t>{"ImportId":"QID1"}</t>
  </si>
  <si>
    <t>{"ImportId":"QID2_TEXT"}</t>
  </si>
  <si>
    <t>{"ImportId":"QID3"}</t>
  </si>
  <si>
    <t>{"ImportId":"QID43"}</t>
  </si>
  <si>
    <t>{"ImportId":"QID4"}</t>
  </si>
  <si>
    <t>{"ImportId":"QID5"}</t>
  </si>
  <si>
    <t>{"ImportId":"QID45"}</t>
  </si>
  <si>
    <t>{"ImportId":"QID6_TEXT"}</t>
  </si>
  <si>
    <t>{"ImportId":"QID46_FIRST_CLICK"}</t>
  </si>
  <si>
    <t>{"ImportId":"QID46_LAST_CLICK"}</t>
  </si>
  <si>
    <t>{"ImportId":"QID46_PAGE_SUBMIT"}</t>
  </si>
  <si>
    <t>{"ImportId":"QID46_CLICK_COUNT"}</t>
  </si>
  <si>
    <t>{"ImportId":"QID47_FIRST_CLICK"}</t>
  </si>
  <si>
    <t>{"ImportId":"QID47_LAST_CLICK"}</t>
  </si>
  <si>
    <t>{"ImportId":"QID47_PAGE_SUBMIT"}</t>
  </si>
  <si>
    <t>{"ImportId":"QID47_CLICK_COUNT"}</t>
  </si>
  <si>
    <t>{"ImportId":"QID48_FIRST_CLICK"}</t>
  </si>
  <si>
    <t>{"ImportId":"QID48_LAST_CLICK"}</t>
  </si>
  <si>
    <t>{"ImportId":"QID48_PAGE_SUBMIT"}</t>
  </si>
  <si>
    <t>{"ImportId":"QID48_CLICK_COUNT"}</t>
  </si>
  <si>
    <t>{"ImportId":"QID49_FIRST_CLICK"}</t>
  </si>
  <si>
    <t>{"ImportId":"QID49_LAST_CLICK"}</t>
  </si>
  <si>
    <t>{"ImportId":"QID49_PAGE_SUBMIT"}</t>
  </si>
  <si>
    <t>{"ImportId":"QID49_CLICK_COUNT"}</t>
  </si>
  <si>
    <t>{"ImportId":"QID50_FIRST_CLICK"}</t>
  </si>
  <si>
    <t>{"ImportId":"QID50_LAST_CLICK"}</t>
  </si>
  <si>
    <t>{"ImportId":"QID50_PAGE_SUBMIT"}</t>
  </si>
  <si>
    <t>{"ImportId":"QID50_CLICK_COUNT"}</t>
  </si>
  <si>
    <t>{"ImportId":"QID51"}</t>
  </si>
  <si>
    <t>{"ImportId":"QID30"}</t>
  </si>
  <si>
    <t>{"ImportId":"QID32"}</t>
  </si>
  <si>
    <t>{"ImportId":"QID33_TEXT"}</t>
  </si>
  <si>
    <t>{"ImportId":"QID55_TEXT"}</t>
  </si>
  <si>
    <t>{"ImportId":"QID36"}</t>
  </si>
  <si>
    <t>{"ImportId":"QID39"}</t>
  </si>
  <si>
    <t>{"ImportId":"QID38_1"}</t>
  </si>
  <si>
    <t>{"ImportId":"QID38_2"}</t>
  </si>
  <si>
    <t>{"ImportId":"QID42_TEXT"}</t>
  </si>
  <si>
    <t>{"ImportId":"QID27"}</t>
  </si>
  <si>
    <t>{"ImportId":"QID28"}</t>
  </si>
  <si>
    <t>{"ImportId":"QID29"}</t>
  </si>
  <si>
    <t>{"ImportId":"QID41_TEXT"}</t>
  </si>
  <si>
    <t>{"ImportId":"Path"}</t>
  </si>
  <si>
    <t>{"ImportId":"QID42_TEXT_d053058389a044a28e444d75Topics"}</t>
  </si>
  <si>
    <t>73.113.169.84</t>
  </si>
  <si>
    <t>R_2wBwM9jl05SirSQ</t>
  </si>
  <si>
    <t>anonymous</t>
  </si>
  <si>
    <t>EN</t>
  </si>
  <si>
    <t>Yes, I consent</t>
  </si>
  <si>
    <t>Chrome</t>
  </si>
  <si>
    <t>61.0.3163.100</t>
  </si>
  <si>
    <t>Windows NT 10.0</t>
  </si>
  <si>
    <t>1366x768</t>
  </si>
  <si>
    <t>Elephant</t>
  </si>
  <si>
    <t>R_WuIubmIbhtxQj61</t>
  </si>
  <si>
    <t>61.0.3163.98</t>
  </si>
  <si>
    <t>Android 7.0</t>
  </si>
  <si>
    <t>640x360</t>
  </si>
  <si>
    <t>76.30.119.122</t>
  </si>
  <si>
    <t>R_2X7pedqJgsbDpUF</t>
  </si>
  <si>
    <t>Windows NT 6.3</t>
  </si>
  <si>
    <t>1920x1080</t>
  </si>
  <si>
    <t>Female</t>
  </si>
  <si>
    <t>White</t>
  </si>
  <si>
    <t>No, not Spanish/Hispanic/Latino</t>
  </si>
  <si>
    <t>High school graduate (diploma or GED)</t>
  </si>
  <si>
    <t>$10,000 to $29,999</t>
  </si>
  <si>
    <t>I have no preference for either party</t>
  </si>
  <si>
    <t>The plaintiff fell and injured her leg.</t>
  </si>
  <si>
    <t>No</t>
  </si>
  <si>
    <t xml:space="preserve">I don't think it was the buildings fault that she fell. Accidents happen. I think if she already knew someone else fell she should have been more careful. </t>
  </si>
  <si>
    <t>The defendant's insurance company</t>
  </si>
  <si>
    <t>Unknown</t>
  </si>
  <si>
    <t>73.18.163.66</t>
  </si>
  <si>
    <t>R_1jBWvGSPlRztBFU</t>
  </si>
  <si>
    <t>Firefox</t>
  </si>
  <si>
    <t>1440x900</t>
  </si>
  <si>
    <t>Bachelor's degree (e.g. BS, BA, or AB)</t>
  </si>
  <si>
    <t>I strongly prefer Democrats</t>
  </si>
  <si>
    <t>The steps were not against code, and would have still been acceptable in places that have updated codes which are more stringent.</t>
  </si>
  <si>
    <t>173.239.240.26</t>
  </si>
  <si>
    <t>R_3JacMZzCDZiNnvw</t>
  </si>
  <si>
    <t>2048x1152</t>
  </si>
  <si>
    <t>Male</t>
  </si>
  <si>
    <t>$50,000 to $99,999</t>
  </si>
  <si>
    <t>The stairs were up to code in the city they were built in. It is also impossible to know for sure if the stairs were the cause of her fall or if she took a misstep and was careless. Since the stairs were not out of code the defendant is not negligent in this case.</t>
  </si>
  <si>
    <t>107.4.50.69</t>
  </si>
  <si>
    <t>R_2pY6Shxk0DW69Cx</t>
  </si>
  <si>
    <t>1280x720</t>
  </si>
  <si>
    <t>Less than $10,000</t>
  </si>
  <si>
    <t>I strongly prefer Republicans</t>
  </si>
  <si>
    <t xml:space="preserve">Dunn was said to have stepped on the stairs wrong by her own counsel. She was also carrying something big and heavy to take down to storage. It is my belief that she was possibly not holding on to the handrail, and thus was walking down the stairs in a dangerous manner. </t>
  </si>
  <si>
    <t>The defendant</t>
  </si>
  <si>
    <t>68.41.210.160</t>
  </si>
  <si>
    <t>R_do1LeqIyVQZGteV</t>
  </si>
  <si>
    <t>60.0.3112.101</t>
  </si>
  <si>
    <t>I lean toward Democrats</t>
  </si>
  <si>
    <t>I found the management company to be not negligent because the testimony of the defense convinced me that there is just not enough evidence to say otherwise</t>
  </si>
  <si>
    <t>71.68.108.119</t>
  </si>
  <si>
    <t>R_1PYm5COdmfSGLGq</t>
  </si>
  <si>
    <t>Black or African American</t>
  </si>
  <si>
    <t>$30,000 to $49,999</t>
  </si>
  <si>
    <t>During Robert Beaumann's testimony, he said that the new building codes did not apply to those built before 2000. Also, the steps were not in poor condition.</t>
  </si>
  <si>
    <t>71.197.84.104</t>
  </si>
  <si>
    <t>R_2rPi4d780M8REpM</t>
  </si>
  <si>
    <t>Yes</t>
  </si>
  <si>
    <t>one hundred and fifty thousand dollars</t>
  </si>
  <si>
    <t>I feel that Ms Dunn was injured due to the unsafe stairs and that Mesa could have taken steps to make them safer. She was injured due to the fall and deserved to be compensated for her medical expenses and while I believe she should get some money for her pain and suffering, her injuries weren't so significant that they changed her way of life and so I didn't award her as much as she was asking in noneconomic damages because of that.</t>
  </si>
  <si>
    <t>98.172.110.58</t>
  </si>
  <si>
    <t>R_1GUC5TUUGrHA8Vx</t>
  </si>
  <si>
    <t>Other</t>
  </si>
  <si>
    <t>Yes, Mexican/Mexican American/Chicano</t>
  </si>
  <si>
    <t>Master's degree (e.g. MBA, MA, or MS)</t>
  </si>
  <si>
    <t>I think that they were negligent especially when a previous tenant was injured and new standards were established. However they satisfied all the required laws by the government and the plantiff cannot prove that something she did caused the fall.</t>
  </si>
  <si>
    <t>I think insurance would have covered their costs and therefore the company would not be punished as severely which I didn't think they deserved</t>
  </si>
  <si>
    <t>96.41.0.68</t>
  </si>
  <si>
    <t>R_UN0X47UhIiSfDHz</t>
  </si>
  <si>
    <t>49.0.2623.112</t>
  </si>
  <si>
    <t>Macintosh</t>
  </si>
  <si>
    <t>1280x800</t>
  </si>
  <si>
    <t>Yes, Cuban</t>
  </si>
  <si>
    <t>three hundred thousand dollars</t>
  </si>
  <si>
    <t xml:space="preserve">the engineer said the stairs were dangerous
this is the second time someone has fell
management was notified about the danger of the stairs prior to miss dunns fall and they did nothing </t>
  </si>
  <si>
    <t>173.239.226.3</t>
  </si>
  <si>
    <t>R_1F2stGtNWKpfjei</t>
  </si>
  <si>
    <t>Associate's degree (e.g. AA or AS)</t>
  </si>
  <si>
    <t>two hundred and twenty five thousand dollars</t>
  </si>
  <si>
    <t>I believe that a company such as Mesa has an obligation to maintain a safe premises.  In this case, I do not believe that they have done so so I found in favor of the plaintiff.</t>
  </si>
  <si>
    <t>173.239.210.25</t>
  </si>
  <si>
    <t>R_2q1Ok9q57TUFPrY</t>
  </si>
  <si>
    <t>60.0.3112.114</t>
  </si>
  <si>
    <t>CrOS x86_64 9592.96.0</t>
  </si>
  <si>
    <t>1536x864</t>
  </si>
  <si>
    <t>It is hard to prove negligence and at this point it seems purely circumstancial. I think adults are easily able to measure whether stairs are dangerous and exercise extra care.</t>
  </si>
  <si>
    <t>104.174.223.0</t>
  </si>
  <si>
    <t>R_24Jefamz8HrBHj2</t>
  </si>
  <si>
    <t>Asian</t>
  </si>
  <si>
    <t>one hundred and eighty thousand dollars</t>
  </si>
  <si>
    <t xml:space="preserve">THere is an alternative desgin that was feasible. The expert's testimony was persuasive. </t>
  </si>
  <si>
    <t>68.77.43.30</t>
  </si>
  <si>
    <t>R_3GxGuFU1rAaElzz</t>
  </si>
  <si>
    <t>I would think it was the plaintiff careless mistakes when walking down the stairs and causing her to fall. The stairway looks fine nothing broken or look damaged in any way. It more likely because the plaintiff was not careful enough when walking this stair and might have slips and fell.</t>
  </si>
  <si>
    <t>69.141.198.1</t>
  </si>
  <si>
    <t>R_3dG7BOoxvUWdnPd</t>
  </si>
  <si>
    <t>one hundred and sixty thousand</t>
  </si>
  <si>
    <t>I felt that since a previous tenant had already fallen and sustained injuries, the management company would have modified the stairs so this would not happen again.</t>
  </si>
  <si>
    <t>75.80.27.120</t>
  </si>
  <si>
    <t>R_3qm1uoNzOWQ9f4S</t>
  </si>
  <si>
    <t>Windows NT 6.1</t>
  </si>
  <si>
    <t>Two Hundred Eighty Thousand Dollars</t>
  </si>
  <si>
    <t>I found compelling the information presented by the witness for the prosecution, who noted that the angle of the stairs (44 degrees) in Ms. Dunn's building was too steep to be safe. The defense that "people fall all the time" is not persuasive, at least not nearly enough to counter these facts.</t>
  </si>
  <si>
    <t>98.250.0.192</t>
  </si>
  <si>
    <t>R_2wvN3AM3TBrQi8O</t>
  </si>
  <si>
    <t>eighty thousand</t>
  </si>
  <si>
    <t>I think that the company's negligence was the largest factor in her fall. There should have either been a landing or stairs that were less steep.</t>
  </si>
  <si>
    <t>174.28.30.194</t>
  </si>
  <si>
    <t>R_33kzXTEFJG2mpvz</t>
  </si>
  <si>
    <t>Some college credit</t>
  </si>
  <si>
    <t>two hundred and twenty thousand dollars</t>
  </si>
  <si>
    <t>They showed that the stairs could have been made safer. Someone else fell. The stairs were too steep and the landing should have been put in earlier. I wouldn't say the plaintiff was the cause of her accident but I felt she was asking for a tiny bit too much.</t>
  </si>
  <si>
    <t>76.18.221.168</t>
  </si>
  <si>
    <t>R_3nUdd7S0la2BLCp</t>
  </si>
  <si>
    <t xml:space="preserve">The plaintiff didn't demonstrate well enough that the stairs at the location was negligently built. They could have compared more buildings in the area to the the ones at the location to and compare whether or not the stairs were the exception. Doing so would have made their case stronger. </t>
  </si>
  <si>
    <t>67.245.216.203</t>
  </si>
  <si>
    <t>R_3fdjcHrYFMYGuqG</t>
  </si>
  <si>
    <t xml:space="preserve">two hundred eighty thousand </t>
  </si>
  <si>
    <t>I feel the evidence gathered implicated Mesa Management as being negligent. The steepness of the stairs was unlawful and there were prior incidents. Mesa Management was warned. They could have retrofitted the stairs but chose not to.</t>
  </si>
  <si>
    <t>73.126.19.239</t>
  </si>
  <si>
    <t>R_2R2s7oAc3G9GYQk</t>
  </si>
  <si>
    <t>1600x900</t>
  </si>
  <si>
    <t>I lean toward Republicans</t>
  </si>
  <si>
    <t>one hundred forty thousand dollars</t>
  </si>
  <si>
    <t>The plaintiff acted as a reasonable person would. The defendant did not take action to increase the safety of the structure in question after it contributed to a similar injury. They should have considered retrofitting it to comply with newer standards after that occurred.</t>
  </si>
  <si>
    <t>two hundred thousand dollars</t>
  </si>
  <si>
    <t>I arrived at my decision because another previous person had fallen down the stairs and nothing was done not even a warning sign. Miss Dunn who was athletic and surely nimble sustained injuries. If there were an older person, it might have killed him.</t>
  </si>
  <si>
    <t>73.144.111.74</t>
  </si>
  <si>
    <t>R_2z90goStjRWCxVP</t>
  </si>
  <si>
    <t>Two hundred and eighty thousand dollars</t>
  </si>
  <si>
    <t>The fact that someone else previously fell on the same stairs was a huge factor in my decision. The management company knew there was a cause of concern with the stairs. I also resent the fact that the defendant's lawyer made it sound like Mackenzie's "small" amount of pain is not a big deal. Like Mackenzie, I am also a very active person who runs, hikes, walks, volunteers, etc. constantly. If I couldn't do these things I love it would kill me. Maybe the small amount of pain wouldn't be a big deal to a lazy person, but I understand where she is coming up with the amount she is asking for. Honestly, I would have awarded her more, but I wasn't sure if I was allowed to go over the requested amount. The management company knew there was a risk with the stairs and did nothing.</t>
  </si>
  <si>
    <t>174.125.129.196</t>
  </si>
  <si>
    <t>R_33d1FE9QNlh6AfC</t>
  </si>
  <si>
    <t>Linux x86_64</t>
  </si>
  <si>
    <t>One hundred eighty thousand</t>
  </si>
  <si>
    <t>Mesa Management was notified by another resident of the dangerous stairs and they failed to address the problem.</t>
  </si>
  <si>
    <t>75.97.156.47</t>
  </si>
  <si>
    <t>R_1H1nUeFtrk7RxWV</t>
  </si>
  <si>
    <t>1280x1024</t>
  </si>
  <si>
    <t>two hundred and fifty thousand dollars</t>
  </si>
  <si>
    <t>I think the injury was a direct result from not bringing the stairs up to code and trying to save money while risking injury to the tenants.</t>
  </si>
  <si>
    <t>173.239.216.14</t>
  </si>
  <si>
    <t>R_3MnUQddrTImud0N</t>
  </si>
  <si>
    <t>one hundred and fifty thousand</t>
  </si>
  <si>
    <t>Steep stairs can be a challenging element to safe use of stairs. The property owner should have taken a closer look after the first fall incident.</t>
  </si>
  <si>
    <t>24.113.21.104</t>
  </si>
  <si>
    <t>R_3hEeWpvsndca8JF</t>
  </si>
  <si>
    <t>1024x768</t>
  </si>
  <si>
    <t>$100,000 to $199,999</t>
  </si>
  <si>
    <t>The stairs were constructed up to code and still satisfied the current building code. the stairs appear to have been adequately maintained. the plaintiff had navigated the stairs before without incident.</t>
  </si>
  <si>
    <t>71.237.58.162</t>
  </si>
  <si>
    <t>R_e9AamVFDXVawcdX</t>
  </si>
  <si>
    <t>1050x1680</t>
  </si>
  <si>
    <t>The stairs at the apartment complex met all applicable building codes. A previous fall on those stairs in no way obligated Mesa to retrofit them. As the defendant's lawyer stated, "People fall."  The plaintiff failed to show how Mesa's actions failed to meet what a reasonable party would do.</t>
  </si>
  <si>
    <t>108.6.19.78</t>
  </si>
  <si>
    <t>R_XBYOh81eHoEReqR</t>
  </si>
  <si>
    <t>Professional degree (e.g. MD, DDS, or JD)</t>
  </si>
  <si>
    <t xml:space="preserve">I was persuaded by the testimony of the defendant's expert.  While this was an unfortunate accident, the stairs complied with the building code when they were built.  Plaintiff cannot prove that the fall was caused by defective construction of the stairs and she may have been rushing and not paying attention when she descended the stairs and her inattention may be the reason why she fell.  </t>
  </si>
  <si>
    <t>72.182.227.34</t>
  </si>
  <si>
    <t>R_2EsYp5dZgP5PZCO</t>
  </si>
  <si>
    <t>MSIE</t>
  </si>
  <si>
    <t>911x512</t>
  </si>
  <si>
    <t>One hundred eighty thousand dollars</t>
  </si>
  <si>
    <t>With a former tenant falling and writing a letter to management about the stairs shows that they had been informed about the dangers.  The fact the stairs were higher than the average, eventhough it was in the bounds of the law says that they were unnecessarily dangerous.  Ms. Dunn was quite possibly distracted or going to fast on the stairs contributing to her fall, but if management had done something about the stairs she would not have had cause for claim.</t>
  </si>
  <si>
    <t>74.243.158.39</t>
  </si>
  <si>
    <t>R_3KD7s7PPqAzfI1t</t>
  </si>
  <si>
    <t>The expert testified that it was up to code for buidlings in the area. They fulfilled their legal obligation and if only 2 people have fallen in a few years out of hundreds on trips then it can't really be proven it's the stairs and not carelessness in my opinion</t>
  </si>
  <si>
    <t>141.126.136.39</t>
  </si>
  <si>
    <t>R_3iUTAKkOjaQ7lIX</t>
  </si>
  <si>
    <t>Some High School</t>
  </si>
  <si>
    <t>One Hundred Thousand Dollars</t>
  </si>
  <si>
    <t>The photo of the stair showed something that was practically a ladder. The company had been warned - in writing - that the stairs were dangerous. Actions taken after the fall showed that it was possible to make the stairs safer.</t>
  </si>
  <si>
    <t>71.75.34.150</t>
  </si>
  <si>
    <t>R_pDwvckxf4F1XCcV</t>
  </si>
  <si>
    <t>60.0.3112.113</t>
  </si>
  <si>
    <t>two hundred and eighty thousand</t>
  </si>
  <si>
    <t>The fact that a person had already fell down the stairs previously and they did nothing to correct the problem was a big factor for me.  Also the expert that testified about the position of the stairs and the angle.  I have seen stairs with angles that are too high and they are always a bit dangerous.  Even if they were up to the city's current code does not necessarily safe.</t>
  </si>
  <si>
    <t>72.218.214.239</t>
  </si>
  <si>
    <t>R_1jrgUMfnRCgJiW4</t>
  </si>
  <si>
    <t>1680x1050</t>
  </si>
  <si>
    <t>Ms Dunn should be awarded full medical compensation and partial compensation for her physical and emotional suffering. She recovered from her injury almost completely with little lasting effect but suffered some social consequence as a result of her physical limitation.</t>
  </si>
  <si>
    <t>Ms Dunn said in her testimony that maybe she lost her footing with her first step down the stairs and she couldn't remember the detail after the fall. However I believe the stairs was unreasonably steep and could have been prevented with a revision. The company ignored a previous incident and therefore more responsible for this accident than Ms Dunn.</t>
  </si>
  <si>
    <t>207.172.250.130</t>
  </si>
  <si>
    <t>R_2t715xNPedADg2J</t>
  </si>
  <si>
    <t>Because, like the defendant said, falls happen all the time.  I've fallen on stairs at some point in my life and never once thought about who else was to blame besides myself.  If she thought the stairs were too steep, she should never have attempted to walk down them in the first place.  This seems to be a clear case of a lady not wanting to take responsibility for her own actions.</t>
  </si>
  <si>
    <t>98.157.208.230</t>
  </si>
  <si>
    <t>R_2PBv3htpi8K1lbP</t>
  </si>
  <si>
    <t>two hundred eighty thousand dollars</t>
  </si>
  <si>
    <t>Stairs were very steep; prior accident by prior tennant; photograph showed that they looked very steep</t>
  </si>
  <si>
    <t>67.172.60.9</t>
  </si>
  <si>
    <t>R_28BBMItVeaw123Q</t>
  </si>
  <si>
    <t>eighty thousand dollars</t>
  </si>
  <si>
    <t>while the stairs were up to code given the age of the building, mesa should've done something after the first incident. They willingly knew that their stairs were the cause of injuries and did nothing about it</t>
  </si>
  <si>
    <t>72.23.176.115</t>
  </si>
  <si>
    <t>R_abjPpHAKdW61HX3</t>
  </si>
  <si>
    <t>One Hundred Eighty Thousand</t>
  </si>
  <si>
    <t xml:space="preserve">The main reason is because it is the second accident on the same steps. Their expert witness said the angle was too steep, and I do believe they could have altered the stairs after the first fall to provide a landing. The stairs could have taken an L turn to accomplish this. </t>
  </si>
  <si>
    <t>73.197.156.172</t>
  </si>
  <si>
    <t>R_3RjTPTqYQbrkBHO</t>
  </si>
  <si>
    <t>61.0.3163.91</t>
  </si>
  <si>
    <t>Two hundred and eighty thousands dollars</t>
  </si>
  <si>
    <t xml:space="preserve">I arrived at my decision because someone else fell down the stairs as well and it was very clear from what I heard that the stairs were dangerous and should of been re innovated to prevent future accidents. </t>
  </si>
  <si>
    <t>108.69.208.32</t>
  </si>
  <si>
    <t>R_3jYzPHWKcsrjP1t</t>
  </si>
  <si>
    <t>Three hundred thousand</t>
  </si>
  <si>
    <t>It was definitely the fault of the management company for not fixing the problem</t>
  </si>
  <si>
    <t>99.22.185.183</t>
  </si>
  <si>
    <t>R_2Baj05dQogHnveF</t>
  </si>
  <si>
    <t>Windows NT 6.0</t>
  </si>
  <si>
    <t>two hundred fifty thousand dollars</t>
  </si>
  <si>
    <t>It sounded as though she did nothing particularly wrong ti lead me to blame her for the injuries she suffered</t>
  </si>
  <si>
    <t>24.128.170.131</t>
  </si>
  <si>
    <t>R_1mOgRtcvRBC5dGf</t>
  </si>
  <si>
    <t>Mesa Management was not able to provide evidence that Ms. Dunn's negligence caused her injury. What we do know is of the risk of injury due to the increased angle of the stairs, which Mesa Management should have been aware of and acted accordingly especially after hearing of the first occupant's fall.</t>
  </si>
  <si>
    <t>73.9.138.157</t>
  </si>
  <si>
    <t>R_3Jw8FdeJ5a8MN7j</t>
  </si>
  <si>
    <t>59.0.3071.90</t>
  </si>
  <si>
    <t>Two hundred eighty thousand</t>
  </si>
  <si>
    <t>It seems she fell due to the stairs being shoddily made. That she didnt fell before is that they were super careful about it. That shouldnt be so.</t>
  </si>
  <si>
    <t>68.59.2.40</t>
  </si>
  <si>
    <t>R_3kAGtOxO8wHOYZH</t>
  </si>
  <si>
    <t>One hundred twenty thousand</t>
  </si>
  <si>
    <t xml:space="preserve">A previous tenant was injured falling down the stairs, so the company knew of the danger. A safer redesign of the stairs was possible. The company didn't give any evidence showing the plaintiff did anything negligent. </t>
  </si>
  <si>
    <t>98.170.228.228</t>
  </si>
  <si>
    <t>R_3NWyPgWRR8aQpZn</t>
  </si>
  <si>
    <t>two hundred and eighty thousand dollars</t>
  </si>
  <si>
    <t>Because someone had already been hurt on those stairs...they should have been fixed after Tom Randall fell and was hurt, but they didn't.  It was possible to do, as shown by the fact that they did it after Ms. Dunn was hurt.</t>
  </si>
  <si>
    <t>173.31.68.6</t>
  </si>
  <si>
    <t>R_WDwul9jeUEdMAed</t>
  </si>
  <si>
    <t>Two-hundred eighty thousand dollars</t>
  </si>
  <si>
    <t>I think that the stairs were to steep.  There had been a fall before and the defendants should have addressed the issue at that time.  The plaintiff sustained a very significant and painful injury.  I think that she deserved compensation for this amount of pain and discomfort.  Also, her way of life was affected.  She was no longer able to enjoy some of the activities that she was accustomed to doing.</t>
  </si>
  <si>
    <t>64.151.28.112</t>
  </si>
  <si>
    <t>R_31XmhXtMeAMQSqX</t>
  </si>
  <si>
    <t>I felt that because the stairs were to code and that the plaintiff could not directly attribute her fall to the steepness of the stairs all went into my decision to find the defendant not liable.</t>
  </si>
  <si>
    <t>68.59.23.65</t>
  </si>
  <si>
    <t>R_11bzjqBV4yjxh1f</t>
  </si>
  <si>
    <t>one hundred fifty thousand dollas</t>
  </si>
  <si>
    <t xml:space="preserve">She already felt uneasy about the stairs. The building should have been more careful and providing a safe stairwell. </t>
  </si>
  <si>
    <t>172.248.29.16</t>
  </si>
  <si>
    <t>R_2uJNSp6st2NaAwX</t>
  </si>
  <si>
    <t xml:space="preserve">While the fall and resulting injury and $80k worth of medical bills is terrible and unfortunate, the building complex stairs did not break any building codes that applied at that time. </t>
  </si>
  <si>
    <t>107.77.217.168</t>
  </si>
  <si>
    <t>R_2BndJSz1uCfuE0p</t>
  </si>
  <si>
    <t>the stairs were extremely too high and it was easily for someone to have an accident on those stairs.</t>
  </si>
  <si>
    <t>47.144.231.203</t>
  </si>
  <si>
    <t>R_1pyepBMmc9V6mRn</t>
  </si>
  <si>
    <t>CrOS x86_64 9592.94.0</t>
  </si>
  <si>
    <t>Like the defense attorney stated, the stairs were built to code at the time of construction. They were very limited on space, so building a landing halfway down was not reasonable. I feel that the plaintiff could have been rushing, tired, or not paying attention when descending the stairs, therefore, Mesa Management Company is not negligent.</t>
  </si>
  <si>
    <t>173.233.127.30</t>
  </si>
  <si>
    <t>R_3PdUtL6NHsgx2t9</t>
  </si>
  <si>
    <t xml:space="preserve">The stairs did not violate any building codes. Steep stairs are unfortunate but still just stairs. </t>
  </si>
  <si>
    <t>73.90.178.114</t>
  </si>
  <si>
    <t>R_RRoGIG6FKUejM9r</t>
  </si>
  <si>
    <t>1920x1200</t>
  </si>
  <si>
    <t>Accidents and falls happen all the time. It is ultimately up to the individual person to handle themselves safely and with care. The stairs were legal in that particular type of building, however, because an accident occurred prior, they could have been proactive and changed the design of the stairs to prevent possible falls. But again, it is ultimately the PERSON who needs to handle themselves with safety in mind first.</t>
  </si>
  <si>
    <t>172.79.13.47</t>
  </si>
  <si>
    <t>R_1g2dUAlaMxGTn66</t>
  </si>
  <si>
    <t>fifty thousand dollars</t>
  </si>
  <si>
    <t>I think both were negligent in this case. Yes the stairs were dangerous however the resident should of been knowledgeable about the property. The stairs being changed for future issues is good and hows mesa was taking a good faith effort to fix the issue. the medical expense were reimbursed im sure and the pain and suffering is not worth 200K</t>
  </si>
  <si>
    <t>24.60.90.10</t>
  </si>
  <si>
    <t>R_1IcmxTomHKNSdAE</t>
  </si>
  <si>
    <t>She should be awarded the 80,000 dollars plus 170000 in non-economic damages</t>
  </si>
  <si>
    <t>The stairs were unreasonably steep, and it was dark on her way to the storage unit. Mesa should compensate her for this!</t>
  </si>
  <si>
    <t>132.160.235.13</t>
  </si>
  <si>
    <t>R_9odoLcCCLNvgEM1</t>
  </si>
  <si>
    <t xml:space="preserve">I don't feel like Mesa Management is guilty of negligence. People do trip and fall. It may have just been bad luck or happenstance that it occurred twice to two different people. A slight 7 degree incline shouldn't make that much of a difference between being negligent and not having any problems. </t>
  </si>
  <si>
    <t>68.185.209.174</t>
  </si>
  <si>
    <t>R_3fCbNXLSTXRFBdp</t>
  </si>
  <si>
    <t>one hundred fifty thousand</t>
  </si>
  <si>
    <t>Someone else had previously injured themselves on those stairs and nothing was done to rectify the situation. The defendant argues that safer stairs could not be built but they were changed after Miss Dunn's injury. The stairs were too steep, more so than other stairs and were very likely to have caused her to fall.</t>
  </si>
  <si>
    <t>40.139.94.147</t>
  </si>
  <si>
    <t>R_24GWlBld6i14smO</t>
  </si>
  <si>
    <t>one hundred and sixty thousand dollars</t>
  </si>
  <si>
    <t>I found the most salient point to be the fact that the stairs were too steep and that Mesa Management did not attend to the stairs after the first resident's fall.</t>
  </si>
  <si>
    <t>70.172.194.36</t>
  </si>
  <si>
    <t>R_2R83lnes44j9DJ6</t>
  </si>
  <si>
    <t>The stairs met regulation. Just because people fell, did not mean it was due to negligence.</t>
  </si>
  <si>
    <t>73.8.31.144</t>
  </si>
  <si>
    <t>R_1JCMnOT1xjFjVBG</t>
  </si>
  <si>
    <t>A lot of people have gone up and down those stairs over the years.  Two have fallen.  That is such a small percent that it doesn't even begin to prove that there was something wrong with the stairs.</t>
  </si>
  <si>
    <t>76.85.31.216</t>
  </si>
  <si>
    <t>R_d5V38DOo02gB4M9</t>
  </si>
  <si>
    <t>one hundred and eighty thousand</t>
  </si>
  <si>
    <t>The fact that a previous tenant fell and Mesa Management failed to do anything or correct the issue with the stairs in my opinion shows that Mesa Management was negligent. The stairs was a safety hazard and should've been fixed sooner in order to avoid another mishap such as that with Ms. Dunn.</t>
  </si>
  <si>
    <t>108.71.35.229</t>
  </si>
  <si>
    <t>R_ZxyOSrnZMGqC6zf</t>
  </si>
  <si>
    <t>Yes, other Spanish/Hispanic/Latino</t>
  </si>
  <si>
    <t>The stairs weren't broken. The stairs functioned normally. She fell so it is her fault.</t>
  </si>
  <si>
    <t>67.253.21.12</t>
  </si>
  <si>
    <t>R_31RzywLSOcLEkdl</t>
  </si>
  <si>
    <t xml:space="preserve">As long as the stairs were up to code, I can't see the negligence. We who have lived in apartments have all encountered challenging stairs or other fittings of the building. She lived there for three years and they made her nervous - it was her responsibility to hold tight to the railing, wear proper shoes, etc. when navigating the stairs she had navigated about 35 times before! The new stairs added later are certainly preferable, but I don't think they were negligent if those stairs were up to legal code/weren't required to be updated when the angle degree change came in the 2000s. </t>
  </si>
  <si>
    <t>108.4.179.19</t>
  </si>
  <si>
    <t>R_1OT5wPcK0CMZT3Q</t>
  </si>
  <si>
    <t xml:space="preserve">Mesa Management followed the law. The stair met the building codes in that city, at that time for a building of that age. Ms. Mackenzie had gone up and down those stairs numerous times, her lawyer said so, she had to know the stairs were steep. If she knew, she should have been careful. </t>
  </si>
  <si>
    <t>70.194.16.154</t>
  </si>
  <si>
    <t>R_PG6zfChQW3iv4Nr</t>
  </si>
  <si>
    <t>one hundred eighty thousand</t>
  </si>
  <si>
    <t>She was tired she knew the stairs were treacherous from repeated visits to her storage unit there fore she needed to execise caution. Mesa on the other hand knew the stairs had caused damage to one other resident and that the angle was very steep, even though the zoning did not require repair they should of tried to remedy the problem to fix the stairs. I find them as much at fault as the plaintiff and arrived at half the punitive damages plus medical expenses.</t>
  </si>
  <si>
    <t>24.130.232.222</t>
  </si>
  <si>
    <t>R_3e2Jyolm2sH1CiY</t>
  </si>
  <si>
    <t>1707x960</t>
  </si>
  <si>
    <t>Native Hawaiian or Pacific Islander</t>
  </si>
  <si>
    <t>$200,000 or more</t>
  </si>
  <si>
    <t>one hundred thousand dollars</t>
  </si>
  <si>
    <t>Mesa knew that the stairs were not up to code and did nothing about it until after the injury. After the injury occurred, they were quick to fix the problem.</t>
  </si>
  <si>
    <t>174.140.64.232</t>
  </si>
  <si>
    <t>R_6MrSUeLsNwibvUZ</t>
  </si>
  <si>
    <t>Windows NT 5.1</t>
  </si>
  <si>
    <t>1092x819</t>
  </si>
  <si>
    <t>the plaintiff was negligent. she has proven she is capable of successfully descending the stairs without injury until her negligence resulted in her injury.</t>
  </si>
  <si>
    <t>67.181.25.70</t>
  </si>
  <si>
    <t>R_1d4cOryxJRvmfIf</t>
  </si>
  <si>
    <t>Ms Dunn probably could have avoided the injury if she had a lighter load and was holding on to the handrail.</t>
  </si>
  <si>
    <t>73.45.98.197</t>
  </si>
  <si>
    <t>R_33vD5qlDnpubHlY</t>
  </si>
  <si>
    <t xml:space="preserve">I believe Mesa Management could have changed the design of the stairs at any time and made them more safe. They may not have been REQUIRED to do so due to the age of the building, but, as the old saying goes, "Just because you can, that doesn't mean you should." </t>
  </si>
  <si>
    <t>172.91.192.214</t>
  </si>
  <si>
    <t>R_1cYrMGw2PHoyOnp</t>
  </si>
  <si>
    <t>one hundred thirty thousand dollaers</t>
  </si>
  <si>
    <t>I feel that Mesa Management was at fault. I have lived in places with common area access and the vast majority of management firms keep operating costs at a bare minimum and will only fix/replace building improvements after the fact of something going wrong ie an accident</t>
  </si>
  <si>
    <t>107.77.173.6</t>
  </si>
  <si>
    <t>R_2Cm7jRqBcFxBglx</t>
  </si>
  <si>
    <t>59.0.3071.82</t>
  </si>
  <si>
    <t>CrOS x86_64 9460.57.0</t>
  </si>
  <si>
    <t>1024x576</t>
  </si>
  <si>
    <t>The apartment complex knew these were possibly dangerous due to another fall and there was a possiblility of remedying the situation.  They were obviously steep and because it was obviously going to be used by people carrying things, unsafe.</t>
  </si>
  <si>
    <t>66.67.97.72</t>
  </si>
  <si>
    <t>R_1GOlzXvtY7A9Rtb</t>
  </si>
  <si>
    <t xml:space="preserve">Two hundred eighty thousand dollars </t>
  </si>
  <si>
    <t xml:space="preserve">I decided that the defendant was at fault because the stairs were ten percent stepper than other stairs which makes them unsafe. I also think the plaintiff was cautious on the stairs but still ended up falling because they were to steep. </t>
  </si>
  <si>
    <t>98.216.85.147</t>
  </si>
  <si>
    <t>R_2VIOxk0Ah7pcOhf</t>
  </si>
  <si>
    <t>There were two main factors for me, the stairs would not be considered safe by current building codes (even though they were up to code when built) this would not be an issue except that a tenant fell and broke his leg on these same stairs.  At that time Mesa Mgmt should have looked at the stairs and made some changes to make them more safe.  Why risk future injury and harm to tenants?</t>
  </si>
  <si>
    <t>174.55.181.51</t>
  </si>
  <si>
    <t>R_Zxz6V5zZ9Ny2H85</t>
  </si>
  <si>
    <t>One hundred and Fifty thousand dollars</t>
  </si>
  <si>
    <t>I think that they should have addressed the steepness of the stairs after the first fall. Had the steeps in question inspected. Then they could have built steps that were safer for the tenants and this may never have happened. A small price to pay for their tenant's safety and to protect themselves from a lawsuit such as this one.</t>
  </si>
  <si>
    <t>173.80.216.205</t>
  </si>
  <si>
    <t>R_23eQMQigFiTqG23</t>
  </si>
  <si>
    <t xml:space="preserve">one hundred and fifty thousand </t>
  </si>
  <si>
    <t>I believe that the stairs were the main factor in causing the injury and that since they had been a problem before and had not been improved then Mesa is guilty.</t>
  </si>
  <si>
    <t>47.183.31.162</t>
  </si>
  <si>
    <t>R_UYJkXjPNRxitXeF</t>
  </si>
  <si>
    <t>I feel Miss Dunn should prevail because of the previous accident that Mesa Mgmt. was informed about and did nothing.</t>
  </si>
  <si>
    <t>71.195.101.223</t>
  </si>
  <si>
    <t>R_9ylaBZiV7Cag0E1</t>
  </si>
  <si>
    <t>62.0.3202.38</t>
  </si>
  <si>
    <t>While it would have been nice if Mesa Management had retrofitted the stairs after the first tenant fell, they were under no obligation to do so, since the stairs do not violate any code that they are currently under.</t>
  </si>
  <si>
    <t>74.112.0.22</t>
  </si>
  <si>
    <t>R_1OjXAF2TrNINMc1</t>
  </si>
  <si>
    <t>2560x1440</t>
  </si>
  <si>
    <t>one hundred thousand</t>
  </si>
  <si>
    <t>Mesa management knew that the staircase was not of quality. Had they not modified the stairs afterwards, they might have gotten away with it.</t>
  </si>
  <si>
    <t>107.77.199.188</t>
  </si>
  <si>
    <t>R_3dGkMx5zizMO4sh</t>
  </si>
  <si>
    <t>60.0.3112.116</t>
  </si>
  <si>
    <t>Android 4.4.2</t>
  </si>
  <si>
    <t>360x640</t>
  </si>
  <si>
    <t>I felt that the plantifit was careless in her fault. The management company was in compliance in their building</t>
  </si>
  <si>
    <t>68.59.0.126</t>
  </si>
  <si>
    <t>R_3Ra3WpCbFQkOTA9</t>
  </si>
  <si>
    <t>Because while the stairs were incredibly steep and had already caused an injury, she lived there for three years, so she was aware of the care needed to navigate the stairs.</t>
  </si>
  <si>
    <t>75.41.110.48</t>
  </si>
  <si>
    <t>R_2tmW1Dk8CTjCrWP</t>
  </si>
  <si>
    <t>One hundred, eighty thousand dollars</t>
  </si>
  <si>
    <t>The stairs were obviously too steep. Someone else was injured previously and the stairs should have been made safer after that happened. The plaintiff was a victim and deserves something for her pain and suffering and for her medical bills.</t>
  </si>
  <si>
    <t>108.183.59.140</t>
  </si>
  <si>
    <t>R_1OHaK0EcYfOJfVL</t>
  </si>
  <si>
    <t>One hundred and thirty thousand dollars</t>
  </si>
  <si>
    <t>The stairs in question led to storage units, so that people could be expected to travel up and down them while carrying stuff that affects one's balance and obstructs one's view of the steps ahead. That factor calls for extra care in stairway construction, not merely meeting the minimum building code requirement. Mesa could have and should have built better stairs.  That said, the plaintiff was aware of the stair construction and also could have taken extra care on them.  Re damages, I am awarding all of the medical costs but only some of the requested pain and suffering because I think the plaintiff is essentially recovered.</t>
  </si>
  <si>
    <t>108.54.216.58</t>
  </si>
  <si>
    <t>R_1mw3lY9ajpK44GP</t>
  </si>
  <si>
    <t>I think the management company was at fault.  They did not repair the stairs, which caused the person to have an accident.  Another person also fell so there is a pattern.</t>
  </si>
  <si>
    <t>73.16.34.224</t>
  </si>
  <si>
    <t>R_1gvzRVSeNJNbqAS</t>
  </si>
  <si>
    <t>1280x854</t>
  </si>
  <si>
    <t>one hundred eighty thousand dollars</t>
  </si>
  <si>
    <t>Based on the evidence, the stairs were a known risk and not changed. Even though it was not required, they should have done something to make them safer.</t>
  </si>
  <si>
    <t>66.87.81.237</t>
  </si>
  <si>
    <t>R_2CxLVJazfeMTAte</t>
  </si>
  <si>
    <t xml:space="preserve">Two hundred fifty thousand dollars </t>
  </si>
  <si>
    <t>I don't think Mackenzie Dunn did anything that could be considered negligent.</t>
  </si>
  <si>
    <t>74.128.113.7</t>
  </si>
  <si>
    <t>R_1g6j7mZofYzCodi</t>
  </si>
  <si>
    <t>She had lived there for three years and used the stairs at least once a month. All of the sudden she has an accident and now she claims negligence. There was also nothing wrong with the construction of the stairs in the eyes of the law.</t>
  </si>
  <si>
    <t>172.249.177.213</t>
  </si>
  <si>
    <t>R_1MSbhsx0cXkWolM</t>
  </si>
  <si>
    <t xml:space="preserve">I think that mesa Management should have taken more precautions but I don't think they are the only ones responsible for the plaintiffs fall. Maybe they should have had a sign or more lighting but I don't think that they were solely responsible. </t>
  </si>
  <si>
    <t xml:space="preserve">I think that if insurance is involved than there would be less harm to the apartment building and its tenents. </t>
  </si>
  <si>
    <t>69.125.65.103</t>
  </si>
  <si>
    <t>R_31NQco9UmAZndfQ</t>
  </si>
  <si>
    <t>(1) This did not occur the first time Ms. Dunn used the stairs.  She was consciously aware from previous use of the stairs that they were somewhat steep and could be dangerous.
(2) She had the option NOT to use the stairs.  She chose to use the stairs to access the basement, which is not an essential facility to use in the complex.
(3) The stairs were up to code according to the time they were constructed.</t>
  </si>
  <si>
    <t>98.5.61.211</t>
  </si>
  <si>
    <t>R_09f97mBZImiaw13</t>
  </si>
  <si>
    <t>After Randall's fall, Mesa should have looked into their stair structure and made it more safe, knowing that residents frequently use these steep stairs. Since their building was built some time back, as a management company it is their responsibility to stay up to date with modern building codes for safety. However, considering Dunn did not know how she fell, it is reasonable to assume her being tired or not paying attention contributed to her own fall.</t>
  </si>
  <si>
    <t>108.253.177.26</t>
  </si>
  <si>
    <t>R_12lPCKM1NW9oMzZ</t>
  </si>
  <si>
    <t>I believe that the stairs may need to be retrofitted, however the plaintiff failed to provide adequate evidence that she applied a reasonable amount of care when walking down the steps. Because of that, I believe that the defendant should not pay any amount for damages.</t>
  </si>
  <si>
    <t>162.226.190.29</t>
  </si>
  <si>
    <t>R_2QfTbulyYuRt2WA</t>
  </si>
  <si>
    <t xml:space="preserve">While it appears to be shown that Mesa Management Company was negligent in their decision to refrain from retrofitting the stairs in question given a previous accident and the clear ability to decrease the angle and include a landing, it has not been shown to be likely that such negligence resulted in Ms. Dunn's injury. Rather, there are a number of equally valid options that would result in such an injury, including, but not limited to: negligence of the Plaintiff, negligence of the Defendant, additional extenuating circumstances, (temporary) impairment, et cetera. </t>
  </si>
  <si>
    <t>76.119.54.79</t>
  </si>
  <si>
    <t>R_QlBMiZap4CcE6Rz</t>
  </si>
  <si>
    <t>To me, the stairs are not designed properly and that is something that should have been corrected.</t>
  </si>
  <si>
    <t>73.65.14.105</t>
  </si>
  <si>
    <t>R_2Yxe9pz9ah9Qtd2</t>
  </si>
  <si>
    <t>If the stairs were not violating a building code or the 44 degree angle was not a breaking a law, they can't be held responsible.  Perhaps ethically, after Tom's fall they should have done something, but unfortunately, they were not obligated to.</t>
  </si>
  <si>
    <t>23.28.234.61</t>
  </si>
  <si>
    <t>R_x4QA5nS7y4Nld4Z</t>
  </si>
  <si>
    <t>Two Hundred eighty thousand dollars</t>
  </si>
  <si>
    <t>Another person fell on those stairs and sent a letter to the management company about it. The company did nothing to solve the problem thought they were aware of it. She fell down the stairs and she didn't do it on purpose. The stairs were neglected.</t>
  </si>
  <si>
    <t>173.88.8.208</t>
  </si>
  <si>
    <t>R_Tpkl2I3dPltGvfj</t>
  </si>
  <si>
    <t xml:space="preserve">I think they were not negligent because the expert for the defense stated that the company was up to code on the stairs. He said no retrofit was needed and that the company would have to raise their rents if they fixed the stairs. Since there was no violation of code, I don't think they were negligent. Like the defense attorney said, she could have fallen for other reasons. It would be difficult to say that the stairs in of themselves caused the fall. She might have been tired or just careless going down the stairs. </t>
  </si>
  <si>
    <t>75.88.239.119</t>
  </si>
  <si>
    <t>R_1n8SxRLy4gaZ910</t>
  </si>
  <si>
    <t xml:space="preserve">There's no real proof whether it was the design of the stairs that caused her to fall, or whether she may have been tired or not paying attention. </t>
  </si>
  <si>
    <t>How the damages were to be paid would be an important factor to consider.</t>
  </si>
  <si>
    <t>100.15.215.26</t>
  </si>
  <si>
    <t>R_2SACjQLnfMRi2EM</t>
  </si>
  <si>
    <t xml:space="preserve">The building and stairs were up to code. That was the vital piece of information that allowed me to reach my conclusion. If the stairs are up to code, then the defendant is not responsible for the fall of the plaintiff. The plaintiff's fall was not the fault of any negligence of the defendant, because the defendant was not negligent due to their stairs being built according to code. </t>
  </si>
  <si>
    <t>73.243.4.169</t>
  </si>
  <si>
    <t>R_2Tvhg2w0hgHtAnp</t>
  </si>
  <si>
    <t>Safari</t>
  </si>
  <si>
    <t>10.0.3</t>
  </si>
  <si>
    <t>1024x640</t>
  </si>
  <si>
    <t>When the other male tenant fell, he informed Mesa Mgmt.  Mesa Mgmt failed to do anything about it.  However, Mesa Mgmt revised the staircase later.  At first they said it was not feasible to fix it but then they found a solution after Dunn fell.</t>
  </si>
  <si>
    <t>76.6.25.161</t>
  </si>
  <si>
    <t>R_rcmDWz3VeA8bUjL</t>
  </si>
  <si>
    <t>The management company was not negligent. The stairs were up to code and legally nothing was wrong with the stairs. If there is no evidence that the stairs were built incorrectly then the company cannot be considered negligent.</t>
  </si>
  <si>
    <t>67.207.93.83</t>
  </si>
  <si>
    <t>R_8q2wtsJl0aQnZU5</t>
  </si>
  <si>
    <t>Two Hundred fifty thousand dollars</t>
  </si>
  <si>
    <t>I think that MESA management should have retrofitted the stairs when Mr. Randall had the first accident. Although the building code for stairs having a maximum gradient of 37 was served after the building was made , they were supposed to at least retrofitted the stairs and changed it to 37 degrees after Mr. Randall had an accident. The management did nothing.</t>
  </si>
  <si>
    <t>67.11.212.123</t>
  </si>
  <si>
    <t>R_1pEX7e17P8LqOu8</t>
  </si>
  <si>
    <t>It was not proven that the design of the stairs was the reason for Ms. Dunn's fall.</t>
  </si>
  <si>
    <t>76.177.194.170</t>
  </si>
  <si>
    <t>R_1hQk8NgQWa91RG7</t>
  </si>
  <si>
    <t xml:space="preserve">two hundred thousand </t>
  </si>
  <si>
    <t xml:space="preserve">I think it's up to the company to provide a completely safe environment. It's not like the lady got hurt on purpose. </t>
  </si>
  <si>
    <t>24.167.164.138</t>
  </si>
  <si>
    <t>R_1Pel9GhYOu5Ja4V</t>
  </si>
  <si>
    <t>two hundred eighty thousand</t>
  </si>
  <si>
    <t xml:space="preserve">I think the defendant was negligent due to the fact there had been another person hurt on the same stairs. The defendant was negligent due to not building better stairs. </t>
  </si>
  <si>
    <t>75.86.229.14</t>
  </si>
  <si>
    <t>R_2U2XjuCIDERCDNi</t>
  </si>
  <si>
    <t xml:space="preserve">The staircase was up to code and the management company had done nothing wrong in its design of the staircase.  There ware no lose boards or construction issues to the staircase.  Ms. Dunn can not prove she was not at fault for her own injuries.   This was an accident and like the defendant said accidents happen every day.  </t>
  </si>
  <si>
    <t>67.177.157.28</t>
  </si>
  <si>
    <t>R_2sm4FhZuq22mmhH</t>
  </si>
  <si>
    <t>I don't believe Mesa Management was negligent, because the stairs were built to code. If the building code allows it, I don't see how blame could be placed on the construction of the stairs. It wouldn't be fair.</t>
  </si>
  <si>
    <t>66.252.58.165</t>
  </si>
  <si>
    <t>R_2QunQVRwJbMRlFQ</t>
  </si>
  <si>
    <t>The stairs were built up to code, which is the only responsibility Mesa has regarding the safety of building construction.</t>
  </si>
  <si>
    <t>45.19.212.123</t>
  </si>
  <si>
    <t>R_RIGH4l7MU9jtAiZ</t>
  </si>
  <si>
    <t>Because the stairs leading to the basement were up to code for the time they were constructed, Mesa Management should not be found negligent or blamed for the defendant's injury.</t>
  </si>
  <si>
    <t>99.157.102.8</t>
  </si>
  <si>
    <t>R_1DpUAK6FivcNhCg</t>
  </si>
  <si>
    <t>1280x853</t>
  </si>
  <si>
    <t>The stairs were built and passed according to code. They were as expected and nothing out of normal was done. Had they not passed code, then it would be their fault. But they built them to standards and then broke no laws.</t>
  </si>
  <si>
    <t>70.119.41.143</t>
  </si>
  <si>
    <t>R_C7GToRI3OCdHqtH</t>
  </si>
  <si>
    <t>one hundred thousands</t>
  </si>
  <si>
    <t>While, it's largely unknown as to the cause of Mrs. Dunn fall, it's reasonable that the blame of the incident be attribute to the defendant as they have had a prior history of a past incident that has occurred due to likely the same reason which is a staircase that is unreasonably steep. Even though the defendant have not broken any law or regulation with their design of the staircase in their complex, they should nevertheless be held accountable as it's entirely within reason that Mrs. Dunn had fallen from the stair due to their steepness which is known to be built at an unsafe angle and therefore should have been renovated at the defendant expense. But since, they have known about the issue due to a prior incident and have not address it, and being the owner of the complex, they should be held accountable as this will ensure that such an incident will not happen again.</t>
  </si>
  <si>
    <t>108.210.12.140</t>
  </si>
  <si>
    <t>R_27pWLLnf02NOGzU</t>
  </si>
  <si>
    <t>One hundred sixty thousand dollars</t>
  </si>
  <si>
    <t>While I think the real problem are out of date codes and profit motive, both of which are deeper problems .. I think it's commonly understood that steep stairs are a bad idea.</t>
  </si>
  <si>
    <t>174.96.62.69</t>
  </si>
  <si>
    <t>R_tYXUNtTp3n1yOhb</t>
  </si>
  <si>
    <t>Primarily, the previous accident served as notice to the management company that the stairs were unsafe. The fact that the stairs were technically up to code is not sufficient reason to ignore an obvious safety hazard. The picture shown does NOT show a basement area with insufficient room for retrofitting the stairs, as the picture is cut off at the foot of the stairs and does not show how much floor space is at the bottom before the wall. In any case, I have lived in houses with narrower basement access wells than shown there, and a landing was always included to turn the stairs so that they need not be dangerously steep. Simply being "up to code" isn't good enough when someone has already fallen. Failing to address the unusually steep staircase, in my opinion, puts the blame squarely on the management company.</t>
  </si>
  <si>
    <t>208.77.171.242</t>
  </si>
  <si>
    <t>R_3shnFFt7FM4TOuN</t>
  </si>
  <si>
    <t>the fact that another tenant had fell down the same stairs, also the fact that after Mackenzies fall, the stairs were redesigned</t>
  </si>
  <si>
    <t>74.37.208.219</t>
  </si>
  <si>
    <t>R_1C70jY2wPgp7zz4</t>
  </si>
  <si>
    <t xml:space="preserve">Someone had fallen before and they knew about it and did nothing until a second person fell. The did absolutely nothing to prove that Dunn caused this herself, leaving all of the evidence to point in the direction of the management company who had an opportunity and the capability to fix the problem before it happened to another person. Quite frankly, I would have given her more if she had asked for it. </t>
  </si>
  <si>
    <t>65.28.108.116</t>
  </si>
  <si>
    <t>R_2SGKqhXEG5MXBYe</t>
  </si>
  <si>
    <t>One hundred and eighty thousand</t>
  </si>
  <si>
    <t>Even though the building may have been up to code technically, it's obvious that stairs that steep were a danger, considering that changes had been passed to the law since the building was built. Also, someone else had already fallen on the same stairs. Again, it's obvious that the stairs were a danger and that something should have been done. I do feel that the plaintiff was asking for too much money, however, but she should still get something substantial.</t>
  </si>
  <si>
    <t>72.178.58.137</t>
  </si>
  <si>
    <t>R_3EfZ2GqkjLHQ8Ao</t>
  </si>
  <si>
    <t>one hundred thirty thousand</t>
  </si>
  <si>
    <t>The stairs were built at a forty four degree angle which is too steep. A landing should have been built on the stairs after the previous incident. Something should have been done after the previous accident. This made me think that more likely than not that Mesa management company acted negligently. Also Mesa management couldn't prove that Mrs. Dunn acted negligently.</t>
  </si>
  <si>
    <t>73.116.31.193</t>
  </si>
  <si>
    <t>R_2OOzFweH7TlMtlu</t>
  </si>
  <si>
    <t>one hundred and twenty thousand</t>
  </si>
  <si>
    <t>I believe a fall is dependent on the person. If they are not watching where they are stepping they are more likely to do so. That being said, the stairs were clearly unsafe, with the first person falling, and the subsequent remodel after Ms. Dunn fell, Mesa mangement clearly felt the same. They should be paying for her medical expenses and some pain a suffering, just not to the excessive amount Ms. Dunn and her lawyer are expecting.</t>
  </si>
  <si>
    <t>108.236.124.196</t>
  </si>
  <si>
    <t>R_6F0GGBOxTEkCkvL</t>
  </si>
  <si>
    <t>I believe that she should receive the amount stated in damages for the ordeal that she had to go through. Medical bills are never cheap and very hard to pay off, she should get the help she needs to be able to pay these bills.</t>
  </si>
  <si>
    <t>24.167.148.208</t>
  </si>
  <si>
    <t>R_1OwQHPSGMQYfTyg</t>
  </si>
  <si>
    <t>60.0.3112.90</t>
  </si>
  <si>
    <t xml:space="preserve">The stairs were known to be steep, and they could have been changed after the first fall. </t>
  </si>
  <si>
    <t>69.170.84.84</t>
  </si>
  <si>
    <t>R_2ASgU1CFmXsnLq6</t>
  </si>
  <si>
    <t>One Hundred Thirty Thousand dollars</t>
  </si>
  <si>
    <t xml:space="preserve">I believe that the company already knew that there was a possible chance for someone falling because it has happened before.  They took a chance not doing anything after the last fall.  This time they fixed the stairs after this tenant fell.  This seems to let you know that they knew it was too steep.  What if this would have happened to someone older.  Trying to carry something down steep stairs is always dangerous.   </t>
  </si>
  <si>
    <t>64.50.247.233</t>
  </si>
  <si>
    <t>R_2feW9AuzYWwIJXi</t>
  </si>
  <si>
    <t>I did not believe for one minute that those stairs could not have been retrofitted to make them safer.  The management company knew the stairs were a problem and they chose to do nothing.  I did adjust the pain and suffering award by 10%, just to allow for the possibility of Miss Dunn's contribution to her own fall (maybe trying to carry too much stuff down the stairs, not paying attention, etc.), but I don't think there is any question that the majority of the liability lays with the management company and that Miss Dunn has suffered from a lack of quality in her life because of the fall - which could have been preventable.</t>
  </si>
  <si>
    <t>162.197.62.189</t>
  </si>
  <si>
    <t>R_wKMS3Csf8BE04EN</t>
  </si>
  <si>
    <t>One hundred thousand dollars</t>
  </si>
  <si>
    <t>I feel that while it's true we can't prove the plaintiff wasn't rushing, the fact that the stairs ARE so steep and that there have been previous injuries on the stairs supports penalizing the defendant a bit beyond the plaintiff's medical costs.</t>
  </si>
  <si>
    <t>67.248.219.167</t>
  </si>
  <si>
    <t>R_2Xhq0JS6ZHTpJaD</t>
  </si>
  <si>
    <t>One hundred and eighty thousand dollars</t>
  </si>
  <si>
    <t>I think that the stairs were to steep and should have been corrected after the previous fall.  I think that they should be held liable.</t>
  </si>
  <si>
    <t>73.173.228.88</t>
  </si>
  <si>
    <t>R_SZvG22E40Zoqo3D</t>
  </si>
  <si>
    <t>Edge</t>
  </si>
  <si>
    <t>1518x853</t>
  </si>
  <si>
    <t>Mesa Management Company was negligent as they did not do anything when another person injured himself while going down the stairs. They knew that they were negligent as they took it upon themselves to make changes to the stairs after Ms Dunn fell.</t>
  </si>
  <si>
    <t>I made sure that someone will pay for the injuries that the plaintiff suffered.</t>
  </si>
  <si>
    <t>69.54.63.217</t>
  </si>
  <si>
    <t>R_3kOlBvQZA5aG5KJ</t>
  </si>
  <si>
    <t>The stairs shown in the exhibit looked totally normal to me.  The plaintiff argued that the defendant could have designed the stairs more safely, but didn't allege that they weren't up to code.  There's always going to be some risk inherent with stairs, but it doesn't mean there is negligence.</t>
  </si>
  <si>
    <t>206.74.137.60</t>
  </si>
  <si>
    <t>R_3GkZaC1BFiYhuJk</t>
  </si>
  <si>
    <t>The stairs were up to code, so they were not negligent.</t>
  </si>
  <si>
    <t>71.120.251.105</t>
  </si>
  <si>
    <t>R_3dDMSwCKmBCMJ09</t>
  </si>
  <si>
    <t xml:space="preserve">The stairs were too steep and the defense from their safety was based on old building codes which should be updated.  </t>
  </si>
  <si>
    <t>47.190.47.120</t>
  </si>
  <si>
    <t>R_1hThoWJ5gH2bijm</t>
  </si>
  <si>
    <t>The staircase was dangerous. There was already a previous injury on the staircase. They fixed the staircase afterward.</t>
  </si>
  <si>
    <t>97.122.204.38</t>
  </si>
  <si>
    <t>R_dg3tx8szPKQpAZ3</t>
  </si>
  <si>
    <t>one hundred and thirty thousand</t>
  </si>
  <si>
    <t xml:space="preserve">Mesa management failed to address the stairs hazard after the first accident and needs to responsible for the consequences. </t>
  </si>
  <si>
    <t>24.234.202.223</t>
  </si>
  <si>
    <t>R_2Yfiaoo88UWGFno</t>
  </si>
  <si>
    <t>If Mesa Managment truly believed the staircase was safe, they would not have changed the design.  The change of design suggests that they know the staircase was unsafe, but they didn't want to admit it.</t>
  </si>
  <si>
    <t>148.74.64.2</t>
  </si>
  <si>
    <t>R_1FRlJD8oQe623eq</t>
  </si>
  <si>
    <t>Safari iPad</t>
  </si>
  <si>
    <t>iPad</t>
  </si>
  <si>
    <t>768x1024</t>
  </si>
  <si>
    <t xml:space="preserve">The stairs were up to code, there were no reported issues with the stairs, and the plaintiff has used the stairs many times in the past. </t>
  </si>
  <si>
    <t>68.114.220.220</t>
  </si>
  <si>
    <t>R_3eyiAaetsSlCD0W</t>
  </si>
  <si>
    <t>They were not negligent because the stairs were built within the specifications outlined in the building codes.</t>
  </si>
  <si>
    <t>69.132.233.195</t>
  </si>
  <si>
    <t>R_33vWspk1ndnPBJf</t>
  </si>
  <si>
    <t>CrOS armv7l 9592.96.0</t>
  </si>
  <si>
    <t xml:space="preserve">This could happen to anhyone.  It was an aciident. </t>
  </si>
  <si>
    <t>74.96.66.240</t>
  </si>
  <si>
    <t>R_XBqeiR5xws184Lf</t>
  </si>
  <si>
    <t>The stairs were built to the specification that was acceptable in the 1980s when this building was built originally.  While current codes require a different design, I do not think that the owner can be called negligent for not redoing the stairs in accordance with the current standards.</t>
  </si>
  <si>
    <t>174.109.76.62</t>
  </si>
  <si>
    <t>R_30tKvr4nNTOTySB</t>
  </si>
  <si>
    <t>Ms, Dunn should have been aware of the stairs at all times while walking down the stairs.This is common. But the building stairs are not safe by a degree. Meaning that their might be unreported cases of people almost falling because the construction of the steps. She should be paid because the company should have been more proactive in prevention after the first incident.</t>
  </si>
  <si>
    <t>108.227.248.22</t>
  </si>
  <si>
    <t>R_3MPUjIvpQi5tRY5</t>
  </si>
  <si>
    <t>The company lied about the steps, that they didnt have room to do anything. That lets you know it was wrong or they wouldnt have worked on them. two separate instances dont happen by chance</t>
  </si>
  <si>
    <t>66.190.5.150</t>
  </si>
  <si>
    <t>R_1LCp5CZplgpwL7X</t>
  </si>
  <si>
    <t>one hundred thirty thousand dollars</t>
  </si>
  <si>
    <t xml:space="preserve">Since she used that staircase quite often and knew that it could be dangerous, she knew that she should be extra careful on it. But a building that old should have been inspected and had updates for safety. </t>
  </si>
  <si>
    <t>73.128.105.17</t>
  </si>
  <si>
    <t>R_2PhX5YaGLwIhKPo</t>
  </si>
  <si>
    <t>One hundred and thirty thousand</t>
  </si>
  <si>
    <t>I believe that the company was negligent because of how the stairs was built in an increased angle that is unsafe, didn't correct the issue after when the first person fell, they redesigned the stairs after this fall but said in court that there was no way that they stairs could have been built differently or made safer for the residents. Even if the plaintiff lost her balance, it was probably because the stairs were awkward and steep and the injury was more serious because of how far she fell to the bottom instead of on a landing midway down.</t>
  </si>
  <si>
    <t>73.29.11.251</t>
  </si>
  <si>
    <t>R_2t4NbmtFnLoyxdI</t>
  </si>
  <si>
    <t>There was a previous accident involving the stairs, yet no changes were made to the staircase. Only after the plaintiff fell did the staircase get fixed.</t>
  </si>
  <si>
    <t>173.21.115.247</t>
  </si>
  <si>
    <t>R_2VF433pxhvHCmHN</t>
  </si>
  <si>
    <t xml:space="preserve">one hundred fifty thousand </t>
  </si>
  <si>
    <t>He injuries were only a small part of her own negligence in the overall incident.</t>
  </si>
  <si>
    <t>184.53.48.249</t>
  </si>
  <si>
    <t>R_2S0oGzlVj1Lx01T</t>
  </si>
  <si>
    <t>At the end of the day the women is repsonsible for her own volition of action and to say her injury is the fault of others to the point of reimbursement of injury is fallacious</t>
  </si>
  <si>
    <t>216.114.230.119</t>
  </si>
  <si>
    <t>R_XM2436Y1EdiGSUV</t>
  </si>
  <si>
    <t>The stairs were legal when built and at the time of the accident.  She fell on her own and you cannot blame the stairs for that.  THey were not defective and she played the role in causing her accident.</t>
  </si>
  <si>
    <t>173.27.178.94</t>
  </si>
  <si>
    <t>R_1C7al1YkflsGhMp</t>
  </si>
  <si>
    <t>I feel the fact that others have fallen is a big sign that it is just not this woman that was injured and may be the fault of building planner.</t>
  </si>
  <si>
    <t>100.15.14.190</t>
  </si>
  <si>
    <t>R_2Bzo7rakT0Tf0q5</t>
  </si>
  <si>
    <t xml:space="preserve">I think that the design of the building was flawed from the start, because of only allowing for a small amount of space for the staircases. If it's known that steep staircases are generally unsafe, then that's an issue that has to be looked at. Stairs should be as safe as possible, especially if they're the only means of navigating the stories of a building. In that case, you can't simply 'not use the stairs.' </t>
  </si>
  <si>
    <t>162.234.196.156</t>
  </si>
  <si>
    <t>R_3lVNb4aRDC5L2kY</t>
  </si>
  <si>
    <t>Two hundred thousand</t>
  </si>
  <si>
    <t>Based on the fact that there was a previous injury and the design of the stairs could have been made safer.</t>
  </si>
  <si>
    <t>73.174.97.241</t>
  </si>
  <si>
    <t>R_1IiMsfIbjsBV2ZR</t>
  </si>
  <si>
    <t>That building was built in 1980 under the code that they had at the time, but with the newer buildings it changed. Also only one other person fell down the steps and hurt them self besides the Plantiff. It is not the managements fault that it happened.</t>
  </si>
  <si>
    <t>173.81.240.65</t>
  </si>
  <si>
    <t>R_w1N7PuGJNbGJTEJ</t>
  </si>
  <si>
    <t xml:space="preserve">The stairs were not in violation of building code, the stairs in the photo appeared to be in good condition, She had gone up and down the stairs many previous times without issue. </t>
  </si>
  <si>
    <t>71.127.225.69</t>
  </si>
  <si>
    <t>R_1QFU660tDqhSSM0</t>
  </si>
  <si>
    <t>one hundred and ten thousand dollars</t>
  </si>
  <si>
    <t>The plaintiff's engineering expert stated the stairs' steepness was above the threshold required by building codes.</t>
  </si>
  <si>
    <t>192.208.59.230</t>
  </si>
  <si>
    <t>R_zU1VtzPL1xWq1R7</t>
  </si>
  <si>
    <t xml:space="preserve">It wasn't anyone's fault that she fell. She may have been carrying too many items. She may not have been holding onto the rail properly. It was just bad luck that she fell and got hurt. No one should have to pay for it. </t>
  </si>
  <si>
    <t>24.160.45.186</t>
  </si>
  <si>
    <t>R_1E08XIZ9BIp3phO</t>
  </si>
  <si>
    <t>One Hundred, Eighty Thousand dollars</t>
  </si>
  <si>
    <t>There was evidence that others have fallen down the same stairs. The first expert said they were built too steep. i do agree with the defendant that it shouldn't be a windfall for her in terms of money but they should pay her medical bills and some for her emotional damage.</t>
  </si>
  <si>
    <t>Because they should have redid them and prevented that injury</t>
  </si>
  <si>
    <t>142.129.18.134</t>
  </si>
  <si>
    <t>R_3ewvojnpS1eNUbm</t>
  </si>
  <si>
    <t xml:space="preserve">I think that the stairs were too sleep. I believe the testimony of Mr. Elliott, the mechanical engineer who evaluated the stair construction in the basement. I think that if the stairs weren't too steep, the plaintiff wouldn't have been injured or only get reduced injuries. </t>
  </si>
  <si>
    <t>I wasn't sure if the insurance company should pay for it or the defendant. It really depends on the contract the defendant signed with the insurance company</t>
  </si>
  <si>
    <t>73.140.16.237</t>
  </si>
  <si>
    <t>R_305yV0wX9qyQzU6</t>
  </si>
  <si>
    <t xml:space="preserve">The stairs were steep but I don't think the Plaintiff proved that it was because of the stairs that she fell. She could have been rushing and she said she thought she had put her foot wrong on the stairs and then was on her back at the bottom of the stairs. The Defendant also mentioned that the building was built in 1980 and the codes had changed in 2000. So when the building was built the staircase met code and didn't need to be changed. I don't think it has been proven that Mesa Management was negligent and it is more likely that the Plantiff wasn't careful and that's why she had her accident and fell down the stairs. </t>
  </si>
  <si>
    <t>47.34.85.203</t>
  </si>
  <si>
    <t>R_3E9V0CKpuux8s8l</t>
  </si>
  <si>
    <t>While the angle of the stairs was steeper than most sets of stairs, a person has to make sure what they are doing is done in a safe manner, even going up and down stairs. The facts stated that Mrs. Dunn had used the steps once a month over the three years she had lived there. She should have known to take extra care while going up and down them. I can not find the building company negligent when I can not determine how much of this was Mrs. Dunn fault for not paying attention.</t>
  </si>
  <si>
    <t>70.118.246.32</t>
  </si>
  <si>
    <t>R_1jCVlgoZW9V4kql</t>
  </si>
  <si>
    <t>Mesa Management built the stairs according the codes at the time of construction.  The current codes about stair steepness do not apply to this building.  Only one other person was injured on the stairs.  The plaintiff cannot show that the stair steepness was directly the cause of her fall.</t>
  </si>
  <si>
    <t>98.193.185.103</t>
  </si>
  <si>
    <t>R_2xAdYVaSxcRzh2U</t>
  </si>
  <si>
    <t>She simply should have been more careful. People have a responsibility to assess the danger of a situation, and take precautions accordingly. The stairs were at a legal angle, and if they were dangerous, she should have been more careful. If she truly wanted compensation for the injury, she wouldn't demand more than twice the value of the medical bill.</t>
  </si>
  <si>
    <t>67.242.39.239</t>
  </si>
  <si>
    <t>R_2PCe40xwFLE6tq4</t>
  </si>
  <si>
    <t>I think that the stairs were acceptable according to the building codes and were fine, maybe a little steep, but the stairs were not damaged or broken. If they were in disrepair then I would blame Mesa Management. Only two people have fallen on the stairs so I feel that they are safe. The redesign is a good idea but it does not make me think that they are negligent, but they are just improving on the design. It's unfortunate that she was injured but I don't blame the stairs.</t>
  </si>
  <si>
    <t>69.40.116.10</t>
  </si>
  <si>
    <t>R_uwh46ToH6U32lVf</t>
  </si>
  <si>
    <t xml:space="preserve">I think after the first person fell there should have been a safety procedure put in place that there could of been something done to the stairs to stop falls  </t>
  </si>
  <si>
    <t>142.196.99.16</t>
  </si>
  <si>
    <t>R_0kCuSiUpoq6pn0t</t>
  </si>
  <si>
    <t>The stairs were as safe as they could be and met code when they were built. They don't have to be perfect.</t>
  </si>
  <si>
    <t>67.247.51.135</t>
  </si>
  <si>
    <t>R_T8jV2fMeDVVZyTL</t>
  </si>
  <si>
    <t>Yes, Puerto Rican</t>
  </si>
  <si>
    <t>Two hundred eighty thousand dollars</t>
  </si>
  <si>
    <t>Ms. Dunn was an avid hiker so it is highly unlikely that she had difficulty walking down stairs. Mesa Management knew the design of their staircase was faulty because they went back and corrected it, proving that a safer design was possible despite their testimony.</t>
  </si>
  <si>
    <t>104.240.168.143</t>
  </si>
  <si>
    <t>R_3iL4GkCdLaeqsq3</t>
  </si>
  <si>
    <t>I feel the design of the stairs is why the she fell. I just feel this is what happened to her. I don't think it was MacKenzie's fault that she fell.</t>
  </si>
  <si>
    <t>76.183.236.17</t>
  </si>
  <si>
    <t>R_2OHZDXCzj5BzD7l</t>
  </si>
  <si>
    <t>I thought that, although the building technically was up to code due to its age, as the defense stated, that it also did have a responsibility to put in safer stairs at some point.  Stairs should not be an obstacle course.  I think McKenzie may have had some responsibility, but not in this case, as Mesa cannot demonstrate what her negligent action actually was (carrying too much stuff, inadequate footwear, being drunk, etc.), they cannot, thus demonstrate any negligence on her part.  I didn't think the suffering justified the extra non-economic damage.  If they cover her expenses I believe that is adequate compensation, and in this part, with damages, I found the defenses case very convincing.</t>
  </si>
  <si>
    <t>99.21.65.32</t>
  </si>
  <si>
    <t>R_3KvdcjSrO0KCZM7</t>
  </si>
  <si>
    <t>fifty thousand</t>
  </si>
  <si>
    <t>I think the stairs were really too steep as it was reviewed by an expert as well. i think the management company should be responsible</t>
  </si>
  <si>
    <t>I think we have to find who is responsible first</t>
  </si>
  <si>
    <t>68.203.142.133</t>
  </si>
  <si>
    <t>R_1gUUnyo8AHbeVMx</t>
  </si>
  <si>
    <t>two hundred eighty dollars</t>
  </si>
  <si>
    <t>The defendant should have changed the stairs after the new code passed,  even though the company (Mesa Development) was not legally required to do so. In addition, there was an accident prior to Ms. Dunn's related to the same stairs.</t>
  </si>
  <si>
    <t>12.204.182.101</t>
  </si>
  <si>
    <t>R_24eLzrqGjyzlnKT</t>
  </si>
  <si>
    <t xml:space="preserve">I think the stair design was poor, but it's not necessarily the companies fault. They were up to the current building code required of them by law. </t>
  </si>
  <si>
    <t>75.118.151.33</t>
  </si>
  <si>
    <t>R_1FrjTHGq3IAUqEo</t>
  </si>
  <si>
    <t>The stairs were obviously too steep, she wasn't the first person to be injured severely (a broken bone) and after her injury Mesa felt the need to redesign the stairs and add a landing - why would they redesign the stairs if they didn't agree that they were dangerous?  Mackenzie might have been able to have mitigated the injuries to some extent by being a bit more careful</t>
  </si>
  <si>
    <t>73.203.78.214</t>
  </si>
  <si>
    <t>R_3OrkAmkfBm7yr37</t>
  </si>
  <si>
    <t>Eighty thousand dollars</t>
  </si>
  <si>
    <t xml:space="preserve">I feel that a 28 year old woman who is athletic should be more careful. At the same time, I feel like there was some consciousness of guilt for Mesa since they insisted at first that they were not obligated to rebuild the stairs, and there was no room to do so, but that is exactly what they did after the accident. I awarded the 80,000 to cover only medical expenses but no pain and suffering since she was certainly in a hurry and not paying attention. </t>
  </si>
  <si>
    <t>73.115.29.185</t>
  </si>
  <si>
    <t>R_3ltADiFH8wxgoGa</t>
  </si>
  <si>
    <t>The stairs were built according to code that is established in their jurisdiction.</t>
  </si>
  <si>
    <t>Since the accident happened at the defendant's building, the defendant's insurance should be responsible.</t>
  </si>
  <si>
    <t>73.12.210.136</t>
  </si>
  <si>
    <t>R_pQ4KE2L4Rk9bnwZ</t>
  </si>
  <si>
    <t xml:space="preserve">Because it was not proven at all that the plaintiff caused any of her own injuries. Someone else had also fallen down these stairs in the past and nothing was done to make the stairs safer after the first fall. </t>
  </si>
  <si>
    <t>98.144.145.73</t>
  </si>
  <si>
    <t>R_bjc5yLrPkvuP7KF</t>
  </si>
  <si>
    <t>The stairs were within the building code and there were no safety violations against the landlord.  There was a prior accident; however, there was no negligence found in that case.  The building inspector did not require any changes to the stairs after either fall.</t>
  </si>
  <si>
    <t>66.87.133.118</t>
  </si>
  <si>
    <t>R_2AEknd2d2fvCnsd</t>
  </si>
  <si>
    <t>Android 6.0.1</t>
  </si>
  <si>
    <t>412x732</t>
  </si>
  <si>
    <t xml:space="preserve">I think that the stairs were to steap and they needed to make them better. Two people fell down and got hurt. </t>
  </si>
  <si>
    <t>67.186.55.147</t>
  </si>
  <si>
    <t>R_3NWDdQa8u33XzEA</t>
  </si>
  <si>
    <t>One hundred and ninety thousand dollars</t>
  </si>
  <si>
    <t>I think the stairs definitely could have and should have been designed better, and there were reasonable safety procedures/devices that could have been added. On the other hand, Miss Dunn definitely could have been safer herself. However, I think more responsibility falls on the company, since these stairs were not built up to the best standards and companies often tend to cut little corners here and there at the expense of paying customers/citizens.</t>
  </si>
  <si>
    <t>68.224.5.71</t>
  </si>
  <si>
    <t>R_1FbKJHFUns6Sd5P</t>
  </si>
  <si>
    <t>I believe Mesa Management was negligent because of the previous tenant's fall and also that they decided the correct the stairs. If there was no problem with the stairs why did they feel the need to fix them?</t>
  </si>
  <si>
    <t>98.144.251.73</t>
  </si>
  <si>
    <t>R_3jSZuwnXG6W983r</t>
  </si>
  <si>
    <t>The stairs had been too steep and were changed after the accident.</t>
  </si>
  <si>
    <t>99.109.98.84</t>
  </si>
  <si>
    <t>R_AbNwsPYff2lTF0l</t>
  </si>
  <si>
    <t>One hundred thousand</t>
  </si>
  <si>
    <t>I believed her expert - I think it was the steepness of the stairs that caused the injury. also the fact that they went back and fixed the stairs with a landing is evidence enough for me.</t>
  </si>
  <si>
    <t>73.231.79.179</t>
  </si>
  <si>
    <t>R_2aaHUGJgrluLn3x</t>
  </si>
  <si>
    <t>two-hundred thousand</t>
  </si>
  <si>
    <t>While the stairs were up to the legal codes required, mesa management knew they were potentially risky from the previous fall and did nothing. My primary reason for finding them at fault was that they claimed there was no way to address the problem, but then  redesigned the stairs anyway after the second fall. So they could have prevented this and didn't.</t>
  </si>
  <si>
    <t>67.235.12.181</t>
  </si>
  <si>
    <t>R_2uDkV3MUBLUdgNw</t>
  </si>
  <si>
    <t>I don't believe that the defendant is negligent because the stairs did not violate any building codes at the time it was constructed and wasn't under any obligation to change them.  Furthermore, just looking at a picture of the stairs makes it hard for me to believe that they are unsafe.  I don't believe they are unsafe and that the plaintiff's falling was nothing more than an accident.</t>
  </si>
  <si>
    <t>71.227.146.253</t>
  </si>
  <si>
    <t>R_1KyiFpQzBa3TH8y</t>
  </si>
  <si>
    <t>Regardless of building code, the stairs are too steep, especially when the basement was being used for storage purposes. If people are going to be carrying items down some stairs, it needs to be safer. But furthermore, there was a previous person who got hurt showing that it was a danger to begin with. The business should have done something after the initial injury. I think I recall that she said she was worrying about the stair steepness or something every time she came down once a month.</t>
  </si>
  <si>
    <t>23.125.192.243</t>
  </si>
  <si>
    <t>R_3HHL27Y8KdVgn4w</t>
  </si>
  <si>
    <t>I think the Mesa is somewhat negligent. The stairs are a little steeper than they should be and it was some of the cause of the woman's fall.  I also think that anyone not being very careful could fall on these stairs and accidents happen where people's feet or legs just give out.</t>
  </si>
  <si>
    <t>I didn't really think about an insurance company paying for the accident while hearing the evidence</t>
  </si>
  <si>
    <t>76.25.129.168</t>
  </si>
  <si>
    <t>R_2o64ArjaNUoIA1z</t>
  </si>
  <si>
    <t>THE FACT THAT THE STAIRS WERE BUILT ACCORDING TO THE BUILDING CODES WHERE THE APARTMENT WAS LOCATED WAS THE MAJOR FACTOR IN MY DECISION. IN ADDITION, THE PICTURE OF THE STAIRS DID NOT LOOK DANGEROUS IN MY MIND. THERE WAS RAILING AND THE STAIRS LOOKED LIKE THE WERE WELL MAINTAINED. THE INJURY OF ANOTHER PERSON WAS SOMEWHAT IN FAVOR OF THE PLANTIFF BUT NOT ENOUGH FOR ME TO AWARD DAMAGES.</t>
  </si>
  <si>
    <t>75.187.69.219</t>
  </si>
  <si>
    <t>R_3kblK3Smjc4M1jN</t>
  </si>
  <si>
    <t>Any reasonable defendant would have acted differently in response to the circumstances. Even if indeed falling down the stairs was the fault of the person who fell (which I do not believe), a reasonable company would have fixed/re-done the stairs after the first gentleman fell so that it would never happen again that a person would be grievously injured. Also I agree that the stair angle was ridiculously steep, far beyond what was reasonable. Also the defendant came off as entitled and arrogant while the plaintiff was indeed negatively impacted greatly and suffered a lot and there is no evidence that it was her fault.</t>
  </si>
  <si>
    <t>174.60.247.166</t>
  </si>
  <si>
    <t>R_tSecW1gTgWeronn</t>
  </si>
  <si>
    <t xml:space="preserve">Mesa already had a letter from a prior tenant on the safety of the stairs.  Just because the stairs were to code back in 1912 and had not gotten updated did not clear them of negligence.  They knew their stairs were dangerous.  </t>
  </si>
  <si>
    <t>71.112.184.107</t>
  </si>
  <si>
    <t>R_3qCjyfHFNIan8ff</t>
  </si>
  <si>
    <t>Ubuntu</t>
  </si>
  <si>
    <t xml:space="preserve">I believe the stairs were the reason why Ms. Dunn fell and injured herself.  It happened to another tenant as well.  This is not a coincidence that there were two accidents that occurred on these steps.  They are not constructed properly and they are dangerous.  I am surprised that more people haven't been injured using them.  It seems that the stairs need to be repaired or replaced so that they will not cause harm to another person.  </t>
  </si>
  <si>
    <t>I believe that the defendant was negligent in this case and I don't think there is anything that will sway my decision.</t>
  </si>
  <si>
    <t>148.74.229.164</t>
  </si>
  <si>
    <t>R_2QK7jZaJqXEKXsp</t>
  </si>
  <si>
    <t xml:space="preserve">The defendant offered no proof of her negligence. The stairs had been complained about before and there was no response. Even if they had put up a sign that said "watch your step" I would have sided with the defendant. But they didn't do anything. She should be paid for the surgery and doctors visits and any missed work time. That is it. Your quality of life does not change much from a broken ankle, especially when your physical therapy is being paid for.  </t>
  </si>
  <si>
    <t>66.66.220.195</t>
  </si>
  <si>
    <t>R_UPTsIJ1y39WZ1Rv</t>
  </si>
  <si>
    <t>The stairs were built at too steep an angle. Even the management company admits this but simply says they didn't violate any codes...yet. They also knew other people had fallen on the stairs but did not correct them. They said they shouldn't have to correct the stairs every time someone falls over and over, but they didn't even do it once. They should at least pay for her doctor's bills and some of her pain and suffering though I do agree $200,000 is too much.</t>
  </si>
  <si>
    <t>173.53.93.149</t>
  </si>
  <si>
    <t>R_3esG6mzFo7pv6XJ</t>
  </si>
  <si>
    <t>60.0.3112.112</t>
  </si>
  <si>
    <t>CrOS x86_64 9592.85.0</t>
  </si>
  <si>
    <t>People fall down stairs, all stairs, no matter how steep, no matter how many in the staircase. She went up and down these stairs without issue at least 36 times in the past, as had many other tenants of the same building.</t>
  </si>
  <si>
    <t>66.74.57.89</t>
  </si>
  <si>
    <t>R_3qD4eMPXoNsZoSY</t>
  </si>
  <si>
    <t>I don't think that the stairs were to blame. Just because someone falls on someone else's property does not mean the owner is at fault. While the stairs could have been built safer I think the Plaintiff should not sue because she fell.</t>
  </si>
  <si>
    <t>70.162.241.216</t>
  </si>
  <si>
    <t>R_YayewnIgcRxGAj7</t>
  </si>
  <si>
    <t>1200x800</t>
  </si>
  <si>
    <t>four hundred thousand</t>
  </si>
  <si>
    <t>i don't believe she was negligent because she was old. it is only normal for elderly people to lose mobility so it is important to make sure that the facilities they use are designed to keep them safe.</t>
  </si>
  <si>
    <t>50.83.75.194</t>
  </si>
  <si>
    <t>R_vcr2QV9PM7kwdpL</t>
  </si>
  <si>
    <t xml:space="preserve">The stairs were up to code. There was no obligation to make stairs less steep. The plaintiff fell because she was in a rush to put away her camping stuff in the basement. </t>
  </si>
  <si>
    <t>69.140.218.232</t>
  </si>
  <si>
    <t>R_TddoH55tUj0pSBH</t>
  </si>
  <si>
    <t>Mesa management's design of the stairs met the building code in place at both the time of construction and the time of the accident.</t>
  </si>
  <si>
    <t>208.54.39.129</t>
  </si>
  <si>
    <t>R_3iQmrOomxmUA8YK</t>
  </si>
  <si>
    <t>I feel the defendant was not negligent in this case because the staircase to the basement was built to code.  Although there has been a fall in the past and a complaint was made, it was not determined if the fall was not simply a slip and fall.  The plaintiff in this case has lived at the building for a long time, and has climbed up and down these stairs many times in the past.  If the plaintiff truly felt these steps were unsafe, she could have filed complaints some time in the past.  In addition, other tenants could have done the same.  No mention was made of previous complaints by the plaintiff or other tenants to the degree where management should have acted to fix the stairs.  I feel it's possible the plaintiff simply slipped and fell.</t>
  </si>
  <si>
    <t>73.31.59.110</t>
  </si>
  <si>
    <t>R_3fqmdvdJZg4qEHh</t>
  </si>
  <si>
    <t>The steepness of the steps doesn't seem very unusual. People sometimes fall on even the best designed steps, but that doesn't mean they have to be rebuilt every time.</t>
  </si>
  <si>
    <t>71.226.124.44</t>
  </si>
  <si>
    <t>R_2BzCEQST5iVTczw</t>
  </si>
  <si>
    <t>One hundred and fifty thousand</t>
  </si>
  <si>
    <t>The fact that another person had fallen, and that the management changed the staircase after her fall led me to believe that they were aware and negligent in fixing the staircase before she had her fall.</t>
  </si>
  <si>
    <t>69.248.217.239</t>
  </si>
  <si>
    <t>R_9M3yNMZxK5RVYmB</t>
  </si>
  <si>
    <t>I believe Mesa was negligent due to the fact that it is their responsibility to maintain the premises.</t>
  </si>
  <si>
    <t>23.240.235.98</t>
  </si>
  <si>
    <t>R_210vpA8v9Rpj9BW</t>
  </si>
  <si>
    <t>two hundred thousand</t>
  </si>
  <si>
    <t>The management company knew there was a previous issue with the stairs after the first resident fell. They chose not to take actions to address the issue which ultimately led to the second injury.</t>
  </si>
  <si>
    <t>99.158.226.195</t>
  </si>
  <si>
    <t>R_1Q4ncEByr2tzwJo</t>
  </si>
  <si>
    <t>The angle of the stairs did not violate an codes required by the city. Not only that, but there was a handrail on the right side of the upper part of the stairs and a handrail on the left side of the lower part of the stairs for added safety. If the plaintiff was holding on to that railing while going down the stairs, as would be the proper way to go down a flight of stairs, she would have never fallen.</t>
  </si>
  <si>
    <t>98.234.21.31</t>
  </si>
  <si>
    <t>R_2Xic64qvskxPK1D</t>
  </si>
  <si>
    <t>The plaintiffs attorney said she was returning from a camping trip and was carrying items down the stairs. In my opinion, one is tired after a camping trip and she probably tried to take too many things to the storage at one time and couldn't see the stair below her and slipped. The stairs were not shown to be in a poor state or sloping from wear and there was a railing. She had been down the stairs at least once a month for three years (36 times), she was used to walking them. It is more probable to me that she was tired, in a hurry and carrying too many/too big of things at one time and slipped.  Accidents do happen.</t>
  </si>
  <si>
    <t xml:space="preserve">After the first person fell Mesa Management should have done something to prevent people from falling.  Maybe some sort of safeguard measure to reduce the risk of a fall or accident from happening. </t>
  </si>
  <si>
    <t>173.73.165.214</t>
  </si>
  <si>
    <t>R_3CCp4nyd6z1kFwh</t>
  </si>
  <si>
    <t>1200x750</t>
  </si>
  <si>
    <t>I think she deserves the econmic damages to be returned since it was Mesa Management's fault that the stairs were not properly maintained. I don't think they need to pay for pain and suffering though.</t>
  </si>
  <si>
    <t>I think that the stairs were not in good condition which was Mesa Management's fault. But at the same time I think the plaintiff has the responsibility of paying attention as she moves about in order to avoid encountering situations such as this.</t>
  </si>
  <si>
    <t>Mesa should have fixed the stairs when the other person was injured, they did not. The stairs were unsafe and should have been replaced. They also fixed the stairs after she was injured.</t>
  </si>
  <si>
    <t>68.57.5.46</t>
  </si>
  <si>
    <t>R_DI6Xph4ZJ0LuTnz</t>
  </si>
  <si>
    <t>There was no evidence presented to show that MacKenzie Dunn caused her own injury.</t>
  </si>
  <si>
    <t>173.22.195.7</t>
  </si>
  <si>
    <t>R_10Jma1cKD6NyMsd</t>
  </si>
  <si>
    <t xml:space="preserve">Because if the staircase was truly dangerous, then more than 2 people would have fallen. </t>
  </si>
  <si>
    <t>198.137.20.70</t>
  </si>
  <si>
    <t>R_3kNTStaN2X4xJ6q</t>
  </si>
  <si>
    <t>Two hundred five thousand</t>
  </si>
  <si>
    <t>After the first time that someone was injured on the stairs, Mesa Management should have employed a strategy to make sure that the stairs were safe for other to use. Additionally, Mesa Management should have protected themselves due to the inherent negligible behavior of people</t>
  </si>
  <si>
    <t>74.71.163.62</t>
  </si>
  <si>
    <t>R_3RyCjlHG8txidmB</t>
  </si>
  <si>
    <t>one hundred and twenty thousand dollars</t>
  </si>
  <si>
    <t>i feel that the staircase was unsafe due to the degrees in which it was built. i also feel like the management company should have took precautions after the first person fell;.</t>
  </si>
  <si>
    <t>162.244.32.59</t>
  </si>
  <si>
    <t>R_22J5M3RvG2Nj1Nx</t>
  </si>
  <si>
    <t>59.0.3071.86</t>
  </si>
  <si>
    <t>Eighty thousand</t>
  </si>
  <si>
    <t xml:space="preserve">I believe that the design of the stairs contributed to her fall. Although she could have been more careful, the stairs was too steep. Since the purpose of the stairs were to be used for storage, the management should have made it less dangerous. Tenants would likely use the stairs to carry heavy and large objects. It's not save to carry items on stairs that are too steep. </t>
  </si>
  <si>
    <t>68.33.30.98</t>
  </si>
  <si>
    <t>R_2xRh3Uft9rzI076</t>
  </si>
  <si>
    <t>I don't see how the plaintiff could have been negligent. The defendant, on the other hand, clearly had known others to fall on these stairs and then redesigned them afterwards.</t>
  </si>
  <si>
    <t>70.195.71.9</t>
  </si>
  <si>
    <t>R_ugj2AcEBlCf1LI5</t>
  </si>
  <si>
    <t>i believe that if the staircase had been designed better to recommended specifications that Mckenzie Dunn would not have fallen, considering she had traversed the staircase previously and not fallen.</t>
  </si>
  <si>
    <t>76.3.220.192</t>
  </si>
  <si>
    <t>R_USXT6DRFbgGO5AR</t>
  </si>
  <si>
    <t>I think even if the building was technically up to code due to being built prior to a change in law; after the first fall the company should have had someone come out to make changes for extra safety.</t>
  </si>
  <si>
    <t>71.202.42.190</t>
  </si>
  <si>
    <t>R_Puh8BXnuJPWujTz</t>
  </si>
  <si>
    <t>She has been in that place for 3 years and only now did she fall? I feel that is very suspicious how after 3 years of walking up and down the place, she should've known if it was steep or not. It seems like she rushed things and fell by her own negligence.</t>
  </si>
  <si>
    <t>73.35.55.142</t>
  </si>
  <si>
    <t>R_2YMvik8gZvtSIdL</t>
  </si>
  <si>
    <t>Basically, the stairs seemed like many others I've seen and climbed myself. Were they probably steep and maybe hard to navigate? Yes. Was there a fundamental problem with them that required landlord attention? Not in my judgement.</t>
  </si>
  <si>
    <t>75.135.211.103</t>
  </si>
  <si>
    <t>R_DoRR34G1rvlB1fz</t>
  </si>
  <si>
    <t xml:space="preserve">The major fact for me was the Denver Building Code.  The stairs were built to that specification, therefore the company was no negligent.  I defence and the prosecution also both failed to identify how carrying items may have impacted her fall.  </t>
  </si>
  <si>
    <t>70.127.155.176</t>
  </si>
  <si>
    <t>R_3khLM3mHZWzOERo</t>
  </si>
  <si>
    <t>Unsafe Stairs</t>
  </si>
  <si>
    <t>The stairs were quite steep, not very well lit and should have had slip guards on them.
Had these simple and not very costly steps were institutionalized Ms. Dunn would not have had this accident and this suit would not be unfolding.</t>
  </si>
  <si>
    <t>96.255.245.38</t>
  </si>
  <si>
    <t>R_VO9iCBMS4BhcMTL</t>
  </si>
  <si>
    <t xml:space="preserve">Well as the lawyer for Mesa Management stated, the company was up to code regarding the stairs. To me this means they showed a level of care that was not negligent. </t>
  </si>
  <si>
    <t>71.61.134.66</t>
  </si>
  <si>
    <t>R_1eFdQSnyDlQwZUt</t>
  </si>
  <si>
    <t xml:space="preserve">I believe Ms. Dunn was the negligent party here. I think the steps were acceptable and she can't prove that she didn't just misstep or was rushing. I think the expert saying that the steps were alright was more convincing than her expert witness and think it was just an accident due to her own fault. </t>
  </si>
  <si>
    <t>76.182.47.169</t>
  </si>
  <si>
    <t>R_33dKKIhkSSX42tL</t>
  </si>
  <si>
    <t xml:space="preserve">The stairs in question were built according to code - this was specifically stated and affirmed by expert testimony.  This means that Mesa did exactly what was reasonably expected of them - i.e., they obeyed the law and built the stairs according to the code and guidelines provided to them.  That is not negligence. </t>
  </si>
  <si>
    <t>155.186.125.95</t>
  </si>
  <si>
    <t>R_3080W21bjEQeF5U</t>
  </si>
  <si>
    <t>I arrived at my decision because she just wanted to go down to the storage area as usual. The staircase was design poorly. Mesa company did fix it after her accident so they knew the accident was their fault.</t>
  </si>
  <si>
    <t>66.66.25.64</t>
  </si>
  <si>
    <t>R_71BhTHV7HPNWznj</t>
  </si>
  <si>
    <t>43.0.2357.134</t>
  </si>
  <si>
    <t>One-Hundred and Fifty-Five Thousand Dollars.</t>
  </si>
  <si>
    <t>Ms. Dunn's case against the owner/manager of the apartment complex in question was bolstered in my opinion by the previous accident described involving the same staircase and tenant Thomas Randall.   Although the building code in question was indeed different (and permitted staircase riser angles of forty-four degrees) when the apartment building in question was constructed in 1980, this particular building code is now outdated, and certain built element(s) of this apartment building should have been modified, especially where previous tenant accident(s) have occurred, or where those elements potentially subject tenants to unnecessary potential harm.  The argument that the staircase in question could not be modified is false, since the staircase in question could have been adjusted with a lower pitch, and with an additional landing turning to the immediate left at the base of stairs in question.</t>
  </si>
  <si>
    <t>205.185.223.239</t>
  </si>
  <si>
    <t>R_3LcEK2bZuZIBMzW</t>
  </si>
  <si>
    <t xml:space="preserve">Ultimately she made the decision to use the stairs despite them being dangerous. </t>
  </si>
  <si>
    <t>R_5d8EbvD5MgzpVmN</t>
  </si>
  <si>
    <t>72.2.246.9</t>
  </si>
  <si>
    <t>R_3Doris93uCnsSIc</t>
  </si>
  <si>
    <t>The stairway where the Plaintiff fell was up to building codes.  They did not prove that there was anything wrong with the stairs other than they were steep.  It is not negligent it they are up to code in the area where they are located.</t>
  </si>
  <si>
    <t>98.110.111.85</t>
  </si>
  <si>
    <t>R_2U5xv4b4oLGnOzG</t>
  </si>
  <si>
    <t>60.0.3112.78</t>
  </si>
  <si>
    <t xml:space="preserve">I believe if you cant hold your own balance when going down a stair regardless of how they are made dont go down them </t>
  </si>
  <si>
    <t>24.198.188.151</t>
  </si>
  <si>
    <t>R_272wS5s6FalFva0</t>
  </si>
  <si>
    <t>1280x960</t>
  </si>
  <si>
    <t>Mesa management company was negligent and should have fixed the stairs after the first accident, my conclusion is they did fix the stairs after the fall, their expert said it couldnt be done and it was</t>
  </si>
  <si>
    <t>162.254.207.107</t>
  </si>
  <si>
    <t>R_2wH3KWwIRIAjsCu</t>
  </si>
  <si>
    <t>I think the company have nothing to do cause the woman fell down the stairs. If she wins this what can stop her by just walking around falling and blaming the company so she can sue and get money. I think the company should pay for her medical bills only. I think she was in a hurry and fell down the stairs now she has a case to blame the company and sue.</t>
  </si>
  <si>
    <t>98.242.255.44</t>
  </si>
  <si>
    <t>R_ssU3szB5aEfVAU9</t>
  </si>
  <si>
    <t xml:space="preserve"> I wrote this because the management was supposed to fix the stairs. You can't expect the people living there or using the stairs to guess whether or not you've fixed it yet.</t>
  </si>
  <si>
    <t>108.171.130.168</t>
  </si>
  <si>
    <t>R_3CNKKMJxQ3Mdexj</t>
  </si>
  <si>
    <t>the stairs were excessively steep and should have been brought up to code after the first tenant was injured.  the plaintiff should be compensated for her medical costs, but the impact on the rest of her life is minimal, so she does not deserve a payment for pain and suffering.</t>
  </si>
  <si>
    <t>104.129.28.218</t>
  </si>
  <si>
    <t>R_UQNlQmbqa7Eynol</t>
  </si>
  <si>
    <t>The stairs that led down into the basement were within code.  They were not in disrepair, there was no damage to the stairs or anything that would have contributed to a fall.  A handrail was present as well.</t>
  </si>
  <si>
    <t>They knew there was potential for other's falling after one person had already fallen and did nothing. Also, just because the 44Îç angle was grandfathered in doesn't mean it's right to leave it, since updated codes for new buildings require a much less angle for stairs. Something should have been done after the first person fell to assure it wouldn't happen again, since they knew the angle was steeper than what current building codes allowed.</t>
  </si>
  <si>
    <t>97.89.140.31</t>
  </si>
  <si>
    <t>R_0B1XGzLx82rBc1r</t>
  </si>
  <si>
    <t xml:space="preserve">For the most part I based my decision on building codes and the angle of the stairs being allowable by law. Although the angle of the stairs was steeper than allowed in some Colorado counties, the new standard under the code did not force compliance by previous construction. I think that, absent extreme circumstances, following building code should usually be considered safe. </t>
  </si>
  <si>
    <t>66.68.171.104</t>
  </si>
  <si>
    <t>R_V4Hny44c2u4z51n</t>
  </si>
  <si>
    <t>The building was up to code from it's time of construction.</t>
  </si>
  <si>
    <t>71.169.141.141</t>
  </si>
  <si>
    <t>R_3p9k7JBdYQhQAow</t>
  </si>
  <si>
    <t xml:space="preserve">Two hundred and eighty thousand dollars.  </t>
  </si>
  <si>
    <t xml:space="preserve">I feel that Mesa Management company just wanted to save money and take some shortcuts to do so.  They didn't want to retrofit the stairs even after another tenant fell because it would be too expensive.  They didn't care about the people living there, just about making and saving money.  </t>
  </si>
  <si>
    <t>162.251.221.196</t>
  </si>
  <si>
    <t>R_3kaIj7M18hApnli</t>
  </si>
  <si>
    <t>I think the important thing here is noting that someone else previously fell and they didn't do anything about it.  That is just negligence plain and simple to me.  The fact that two people had injuries from those stairs speaks volumes to me.</t>
  </si>
  <si>
    <t>68.42.138.254</t>
  </si>
  <si>
    <t>R_2vkrDlugYdcZwMZ</t>
  </si>
  <si>
    <t>One hundred twenty thousand dollars</t>
  </si>
  <si>
    <t>The stairs were known by defendant to be unreasonably unsafe. Despite this knowledge, defendant failed to correct the unsafe condition. Plaintiff suffered her injury as a proximate result of her own negligence as well as the negligence of the defendant in the proportion stated.</t>
  </si>
  <si>
    <t>Knowing that the risk was covered by insurance would amke me more likely to attribute greater fault to the defendant.</t>
  </si>
  <si>
    <t>67.244.35.37</t>
  </si>
  <si>
    <t>R_vUHwLtn4cxu3Yjv</t>
  </si>
  <si>
    <t>Although the stairs could have been built better (and was later after the accident), they still were kept up to code. I agree that people do fall all the time, and you can't simply rebuild something anytime someone falls. This would waste so much time and money. People fall and people have accidents.</t>
  </si>
  <si>
    <t>24.242.25.107</t>
  </si>
  <si>
    <t>R_2TYPPDOEDjDLQq9</t>
  </si>
  <si>
    <t xml:space="preserve">There was no evidence that Ms. Dunn was being negligent on her part. She simply was walking down the stairs normally. Mr. Randall had previously suffered a broken leg from falling down the same stairs before. I think that the Mesa Management Company should have looked into Mr. Randall's accident and have made the necessary corrections on the stairs and Ms. Dunn's accident could have been prevented. The building stairs was up to code when it was built, however, I think it should have been updated with the first accident. </t>
  </si>
  <si>
    <t>174.61.177.251</t>
  </si>
  <si>
    <t>R_3qIOinkFZSR5kcR</t>
  </si>
  <si>
    <t>When the stairs were constructed, they were built to code.  The management company is not required to change the stairs just because the building code changes.  A handrail is next to the stairs to provide safety.  If the plaintiff was using the hand rail, she probably would not have fallen.</t>
  </si>
  <si>
    <t>97.103.82.12</t>
  </si>
  <si>
    <t>R_BS1MLhva7v6o4QF</t>
  </si>
  <si>
    <t>Mesa Management stairs according to Robert Baumann were up to code and didn't violate any rules. Newer rules were put in place but doesn't apply to older buildings. I do have conflicting feelings about newer rules not applying to older buildings, but I can't consider it negligent if by law the newer rules didn't apply to older buildings. I do feel however that Mesa Management could have done something about the stairs regardless, that could prevent or reduce the odds of future accidents from happening, or being proactive and updating to the newer rules whether required by law or not.</t>
  </si>
  <si>
    <t>Mesa Management were not negligent and as far as law goes were not violating any. An accident occurred on their property where ideally a good faith effort could have been done by updating to the newer stair codes. The insurance company should take care of it, and pressure Mesa Management to improve the stairs to reduce future accidents. It's tough because Mesa wasn't violating any laws, but the stairs were behind newer codes. The stairs were steep, and I don't feel the plaintiff to be wrong about the stairs being too steep.</t>
  </si>
  <si>
    <t>98.164.95.91</t>
  </si>
  <si>
    <t>R_1kFB0ZLvERLDv8K</t>
  </si>
  <si>
    <t>I believe that the design of the stairs was definitely negligent, especially considering the previous tenant's fall. The subsequent redesign of the stairs also reveals that Mesa Management wasn't being truthful when they said they were as safe as possible in that room. I believe that Mesa Management should be held liable for the entirety of the plaintiff's medical bills, but I think the $200,000 figure for pain and suffering is too high for a broken ankle which is mostly healed already. I think a more modest $20,000 figure is more suitable.</t>
  </si>
  <si>
    <t>24.59.5.2</t>
  </si>
  <si>
    <t>R_2wjySUDcHRhOoYu</t>
  </si>
  <si>
    <t>I think this accident was Ms. Dunn's fault because she may have been rushing and was carrying camping gear which prevented her from getting a good view of the stairs she was descending. The stairs are within the legal guidelines in their steepness, and I think it was just an unfortunate accident that Ms. Dunn caused herself.</t>
  </si>
  <si>
    <t>75.144.68.229</t>
  </si>
  <si>
    <t>R_1mlAOYuQRdnlbiO</t>
  </si>
  <si>
    <t>I didn't hear evidence sufficient enough to show that Ms. Dunn didn't cause this accident herself.  Unless there were many people falling on those stairs (not the one other person claimed), I don't see where this is just the fault of a person carrying too much unsafely on stairs.</t>
  </si>
  <si>
    <t>172.81.80.3</t>
  </si>
  <si>
    <t>R_3t6xUlY9e1Ybszv</t>
  </si>
  <si>
    <t xml:space="preserve">One of the instructions by the judge stated that we need to decide if mesa management was negligent in fixing the stairs based one a previous fall and if the normal person would have replaced the stairs after one fall. 37 year construction and one fall I do not think most people would replace the stairs. There was also a railing for stability if needed </t>
  </si>
  <si>
    <t>107.2.16.121</t>
  </si>
  <si>
    <t>R_12DuWcmFQp5ImOZ</t>
  </si>
  <si>
    <t>The stairs were up to code in the county they were built in, even if they weren't allowed in some other counties in the state.</t>
  </si>
  <si>
    <t>66.234.106.2</t>
  </si>
  <si>
    <t>R_2TpeAJ1bU6auDYH</t>
  </si>
  <si>
    <t>The stairs were up to code both at the time of their construction and at the time of the accident.</t>
  </si>
  <si>
    <t>70.185.96.81</t>
  </si>
  <si>
    <t>R_9B28ujlSA7DyfU5</t>
  </si>
  <si>
    <t>Since it was feasible to rebuild the stairs with a safer design and since there was a previous accident on the stairs, they should have been rebuilt</t>
  </si>
  <si>
    <t>174.108.119.176</t>
  </si>
  <si>
    <t>R_1gu7i2h9Z0PAvwC</t>
  </si>
  <si>
    <t>There is no proof to support the defense that she was negligent, only proof that the stairs were possibly unsafe and were not adjusted after a previous injury.</t>
  </si>
  <si>
    <t>71.57.169.36</t>
  </si>
  <si>
    <t>R_XpMx0PucjBdsUKZ</t>
  </si>
  <si>
    <t>1024x819</t>
  </si>
  <si>
    <t>After the first person's accident the stairs were not retrofitted, they were built under an old code.  Codes are put into place for a reason.  If a person's quality of life is affected by an accident caused by the stairs were they live, damages should be awarded accordingly.</t>
  </si>
  <si>
    <t>50.243.47.234</t>
  </si>
  <si>
    <t>R_DorGcd1qmRkPkPv</t>
  </si>
  <si>
    <t>1068x801</t>
  </si>
  <si>
    <t>She was cautious as she came down the stairs as she knew they were steeper than they should have been</t>
  </si>
  <si>
    <t>99.115.164.121</t>
  </si>
  <si>
    <t>R_VVcMfCBbdJF6y9r</t>
  </si>
  <si>
    <t xml:space="preserve">The building was constructed in the 80's, and the accident happened in 2014. During that time if the stairs were constructed negligently, we should have many reports of people falling down the stairs. Much more than what would be considered normal. Especially since it's an apartment complex with many people living there, and many people using the storage area. I only heard about Ms Dunn's fall and a former neighbor. 
Plus, Ms Dunn lived there for 3 years, and went down those steps once a month, according to the plaintiff's statement. So that means she took 12 trips down those steps, and 12 trips back up those steps each year. In 3 years that is 72 trips, but she only fell once. I believe she was either in a rush or not paying attention like the defendant said. </t>
  </si>
  <si>
    <t>71.58.151.94</t>
  </si>
  <si>
    <t>R_2v2HQxejnp5LQFy</t>
  </si>
  <si>
    <t>I agree they should do something about gaining access to the storage area. Walking down steep stairs with your arms full to go to storage is not optimal. However people do trip and accidents happen.</t>
  </si>
  <si>
    <t>73.209.64.113</t>
  </si>
  <si>
    <t>R_3GD4dveSSrTKhsn</t>
  </si>
  <si>
    <t>She fell down, like many people do, on all types of stairs. She probably tried to rush down and didn't look where she was going and that's why she fell and hurt herself.</t>
  </si>
  <si>
    <t>71.102.108.127</t>
  </si>
  <si>
    <t>R_1FsTMMP5tJ2jXsV</t>
  </si>
  <si>
    <t>One hundred and fifty thousand dollars</t>
  </si>
  <si>
    <t>The deciding factor for me was the fact that there was a previous accident on those same stairs where someone else was injured. Mesa was informed about the incident and the issue with the stairs, and they did nothing. Now we have another incident. So it's clear as day they were negligent in not taking care of the stairs after the first incident.</t>
  </si>
  <si>
    <t>99.157.102.220</t>
  </si>
  <si>
    <t>R_24pmYCyhp1sfhvO</t>
  </si>
  <si>
    <t xml:space="preserve">One hundred and eighty thousand </t>
  </si>
  <si>
    <t>I found that Mesa Management Company was liable for damages against Ms. Dunn. I thought her evidence was more compelling than Mesa Management Company. I think the stairs are an issue since this is the second person that has fell on them.</t>
  </si>
  <si>
    <t>161.185.161.25</t>
  </si>
  <si>
    <t>R_1XtsS7VDI3HGExP</t>
  </si>
  <si>
    <t xml:space="preserve">The stair does indeed seems to be too steep. Although the building was built much earlier, but it doesn't justify mesa management negligent, especially when the new stair is put in place after the lawsuit. It appears that mesa management could have build the stair, but claiming on the court argument that there's not enough room or space. Therefore, Mesa Management is clearly negligent on this matter. </t>
  </si>
  <si>
    <t>68.235.37.83</t>
  </si>
  <si>
    <t>R_29dmhR1ZyHn6E45</t>
  </si>
  <si>
    <t>The stairs were up to code at the time of construction in the 1980's. Only two people have fallen in thousands of times the stairs have been used.</t>
  </si>
  <si>
    <t>68.114.105.189</t>
  </si>
  <si>
    <t>R_AngJ4r6SAxnY2Zj</t>
  </si>
  <si>
    <t>It's simple. The stairs are an obvious issue with the fact that someone else had fallen as well. Also one of the key defense points is adding a landing wouldn't be possible...yet they added a landing after the incident.</t>
  </si>
  <si>
    <t>166.181.85.218</t>
  </si>
  <si>
    <t>R_2pYPIWruJl4H09W</t>
  </si>
  <si>
    <t>Although Mesa Management was under no legal obligation to retrofit the staircase, the experts have agreed that a 44% slope on a 15ft staircase is dangerous. So, even though Denver did not have laws yet to force landlords to retrofit, other counties did, indicating that this is a known problem. Once Mesa Management was aware (through the written statement of the first tenant who fell down the stairs), it was their responsibility to investigate and mitigate the situation. A reasonable company would have hired a mechanical engineer / construction expert to come in and assess, research options, and fix. They owe Ms Dunn all of her request for medical reimbursement as well as some of pain and suffering. I opted for half of the pain and suffering request because I believe that she does indeed experience loss of enjoyment and such, but I believe that she also needs to mentally move on and go forward. I thought 200,000 was a bit too much when the longterm damage was not severe.</t>
  </si>
  <si>
    <t>98.122.84.61</t>
  </si>
  <si>
    <t>R_2dXZKTBdjWfqylX</t>
  </si>
  <si>
    <t xml:space="preserve">well they had someone look at the stairs and they were alright being built before 2000. so i thought that they weren't responsible for her injuries. i think she was coming back from a weekend out and was tired and she feel down the stairs.  </t>
  </si>
  <si>
    <t>73.177.182.206</t>
  </si>
  <si>
    <t>R_5ubAfha7cSU7JU5</t>
  </si>
  <si>
    <t>It really depends on how many people use the stairs to be able to determine if the stairs are poorly constructed. Two people falling over a span of years doesn't make the case. No information was presented by the Plaintiff's lawyers to make a proper assessment.</t>
  </si>
  <si>
    <t>67.162.161.1</t>
  </si>
  <si>
    <t>R_1PYTPDy8PnSfRGN</t>
  </si>
  <si>
    <t xml:space="preserve">The stairs were not in any violations according to the expert testimony.  Sure they aren't up to the new codes but since the building is so old it didn't have to have the new stairs.  It would have been nice but it wasn't required.  </t>
  </si>
  <si>
    <t>65.216.122.126</t>
  </si>
  <si>
    <t>R_2B5v5PpfBupnF3t</t>
  </si>
  <si>
    <t>I think the stairs were not properly constructed, the management company should have fixed them after the first gentleman fell down them</t>
  </si>
  <si>
    <t>47.151.38.124</t>
  </si>
  <si>
    <t>R_XEXjawMkPr9Ju9z</t>
  </si>
  <si>
    <t xml:space="preserve">As stated by the defendant's lawyer, the stairs were built up to code at the time the building was built.  Therefore, they are not responsible for the plaintiff's accident. </t>
  </si>
  <si>
    <t>At first I thought that the defendant was at fault because the stairs were not up to code, as stated by the building inspector hired by the plantiff's lawyer, so I thought that the defendant should pay for expenses.  But after the defendant's building expert stated that the build was up to code at the time it was built, my decision changed to that of the plantiff should be paying for her own injuries.</t>
  </si>
  <si>
    <t>67.239.166.230</t>
  </si>
  <si>
    <t>R_uw8pWaREKct7TZn</t>
  </si>
  <si>
    <t>Windows NT 6.2</t>
  </si>
  <si>
    <t xml:space="preserve">While the stairs could have been retro-fitted to make them a little safer, the plaintiff also could have taken more caution using the stairs. The same stairs she has used for 3 years without an issue. </t>
  </si>
  <si>
    <t>65.37.106.29</t>
  </si>
  <si>
    <t>R_3qE7ViejGaZUou0</t>
  </si>
  <si>
    <t>The evidence and prior fall coupled with the company's redesign of the stairs lead to the belief that the management company was to blame and that the stairs were unsafe. Their height and angle were dangerous, and should have been rectified after the previous tennant's fall.</t>
  </si>
  <si>
    <t>24.246.233.20</t>
  </si>
  <si>
    <t>R_2zoMWR3bAFE0n9r</t>
  </si>
  <si>
    <t>The stairs should have been better properly maintained, especially after another man fell down them and notified Mesa Management. If someone falls down on your property you are typically responsible for taking care of their medical bills, especially if it seems that you know that something on your property might be a hazard.</t>
  </si>
  <si>
    <t>76.18.100.42</t>
  </si>
  <si>
    <t>R_12GC7WiEkSVDGFK</t>
  </si>
  <si>
    <t>I arrived at this conclusion because Mesa Managements apartment building stairs were up to code with no violations.  Any time a person walks down stairs they are risking falling because it is not flat ground.  If the stairs had been broken, something wet on them or not up to code then my conclusion would be different.  This was not the case therefore I could not side with the plaintiff.</t>
  </si>
  <si>
    <t>107.196.108.81</t>
  </si>
  <si>
    <t>R_31mhRHnbApaXXRM</t>
  </si>
  <si>
    <t>This was not the first time it had happened. The stairs were dangerous and the owner knew that, and the problem was not corrected.</t>
  </si>
  <si>
    <t>72.205.234.15</t>
  </si>
  <si>
    <t>R_2qvN6FqWTP8xVnu</t>
  </si>
  <si>
    <t>one hundred and forty thousand dollars</t>
  </si>
  <si>
    <t>I feel like the apartment complex SHOULD have sought a solution to make the stairs safer - after the first accident that injured tenant Tom Randall. Failure to have done that until a second person suffered a serious injury betrays the very heart of negligence, in my opinion.</t>
  </si>
  <si>
    <t>73.171.223.52</t>
  </si>
  <si>
    <t>R_1kH7RDizR9CSA4o</t>
  </si>
  <si>
    <t xml:space="preserve">The stairs should be kept safe. They are to a storage unit where people would be carrying boxes or other large items and may have their line of site blocked, so it would mean they should be built and maintained for user safety in mind. After the first person fell down them, they should have been evaluated for a retrofit. </t>
  </si>
  <si>
    <t>71.112.203.15</t>
  </si>
  <si>
    <t>R_1oFHklDVJN2XG71</t>
  </si>
  <si>
    <t>People fall all the time. It's unfortunate, but it happens. The steps were up to code and in good repair, so I believe that it's unreasonable to punish Mesa.</t>
  </si>
  <si>
    <t>97.99.123.214</t>
  </si>
  <si>
    <t>R_3kH84pShHPbqa3t</t>
  </si>
  <si>
    <t>two hundred and fifty thousand</t>
  </si>
  <si>
    <t>They received complaints about how the stairs were dangerous before this accident happened</t>
  </si>
  <si>
    <t>50.38.91.187</t>
  </si>
  <si>
    <t>R_XnvPir83SwjqICd</t>
  </si>
  <si>
    <t>The staircase had been inspected, approved and reinspected and approved. There was nothing faulty with the staircase or the lighting in the room.</t>
  </si>
  <si>
    <t>75.183.32.5</t>
  </si>
  <si>
    <t>R_2aypGKH9JtIToGY</t>
  </si>
  <si>
    <t>3072x1728</t>
  </si>
  <si>
    <t>The steepness of the steps in my opinion was more likely than not the sole cause of the injury. There was a history of injury from these steps and the defendants were notified, and chose to do nothing about it and are negligent.</t>
  </si>
  <si>
    <t>73.2.54.96</t>
  </si>
  <si>
    <t>R_urJwQRgNxkWGqhX</t>
  </si>
  <si>
    <t>American Indian or Alaska Native</t>
  </si>
  <si>
    <t>Cover the cost of medical and 20,000 because she was hurt but not 200,000</t>
  </si>
  <si>
    <t>With no evidence of her obviously not paying attention or a witness we have to go off the fact that these stairs have had someone fall down them before which leads me to think the stairs were faulty</t>
  </si>
  <si>
    <t>96.246.247.127</t>
  </si>
  <si>
    <t>R_3fMFDzdnRlGHBmR</t>
  </si>
  <si>
    <t>The stairs don't seem dangerous. They look in good condition and I think the accident would have been avoidable by just being careful and attentive. Also,the stairs were up to code when they were first built.</t>
  </si>
  <si>
    <t>50.36.206.128</t>
  </si>
  <si>
    <t>R_1NeSJM3YQcV5ztr</t>
  </si>
  <si>
    <t>1088x614</t>
  </si>
  <si>
    <t>Mesa was not negligent because the stairs followed all building codes. How many people have used those stairs and there have been only two falls? How do we know that the woman wasn't carrying too much and misstepped? How do we know that she wasn't distracted? How do we know a similar result would not have happened with the new stair configuration?
I feel sympathy, but it's not the building owner's fault.</t>
  </si>
  <si>
    <t>73.111.242.89</t>
  </si>
  <si>
    <t>R_1FfkedSm3No8yVK</t>
  </si>
  <si>
    <t xml:space="preserve">I believe that the fault was with the defendant because the stairs were at an extreme angle. It was obvious those stairs were not safe. They have caused injury before and the angle is just too high. I do not believe the plaintiff is at fault at all. </t>
  </si>
  <si>
    <t>72.200.93.145</t>
  </si>
  <si>
    <t>R_0AIQWta59uOiYjT</t>
  </si>
  <si>
    <t>One hundred thirty thousand dollars</t>
  </si>
  <si>
    <t>I believe that the stairs are too steep to be effective and safe. Mesa Management Co. had ample opportunity to redesign the stairs after Mr. Randall fell, also breaking a leg. After that first incident, they should have taken measures to keep their tenants safe to avoid further incidents.</t>
  </si>
  <si>
    <t>24.236.161.232</t>
  </si>
  <si>
    <t>R_1myji7bbFaVRxVS</t>
  </si>
  <si>
    <t>She should have been more cautious since she used the stairs frequently and knew how steep they were. The management should have taken steps to ensure they were safe after a different person was injured.</t>
  </si>
  <si>
    <t>65.190.251.249</t>
  </si>
  <si>
    <t>R_2rTJpThIpOhX67w</t>
  </si>
  <si>
    <t>The plaintiff failed to prove that Mesa Management was both negligent and causal in her injuries. The stairs were steep, but within state code and were also properly constructed. Therefore I feel that the plaintiff did not reach at least 51 percent preponderance of guilt</t>
  </si>
  <si>
    <t>107.4.110.96</t>
  </si>
  <si>
    <t>R_2awoSSEi3hw2qvr</t>
  </si>
  <si>
    <t>The apartment was built to code in 1980. This included the stairs. Because laws have changed regarding step degrees after the year 2000, this does not mean buildings have to go back and redesign their stairs. Should Skyline Vista do some remodeling, then they would be expected to follow these new codes. Tripping on stairs is a very common occurrence. It is unfortunate for Ms. Dunn, and her insurance should be responsible for the medical bills.</t>
  </si>
  <si>
    <t>As mentioned in my previous decision, Ms. Dunn's medical insurance should be paying her medical bills, as this was an accident.</t>
  </si>
  <si>
    <t>68.227.228.174</t>
  </si>
  <si>
    <t>R_3hyzCmEwsQMyEZ2</t>
  </si>
  <si>
    <t>The plaintiff admits that she probably stepped wrong on the stairs. This could cause a fall even on stairs the plaintiff's expert believes fall within the safe range of less than 37 degree angle. Further, the stairs were not in disrepair, nor were they outside of acceptable building code. Further, there was only one other complaint about the stairs, and that was from another injured party.</t>
  </si>
  <si>
    <t>75.65.123.73</t>
  </si>
  <si>
    <t>R_RLjAXbmXQCZ3U89</t>
  </si>
  <si>
    <t>I don't think there is a lot of evidence that the company was at fault.  She could have fallen due to her own negligence.  There was more proof needed in my opinion.</t>
  </si>
  <si>
    <t>68.6.158.115</t>
  </si>
  <si>
    <t>R_217jV1IANvu3osZ</t>
  </si>
  <si>
    <t>This was an accident. Miss Dunn should have been more careful. The stairs were to code and there was nothing wrong with them.</t>
  </si>
  <si>
    <t>68.195.5.6</t>
  </si>
  <si>
    <t>R_1OPob9lqLWcyxBS</t>
  </si>
  <si>
    <t>Two Hundred and fifty thousand dollars</t>
  </si>
  <si>
    <t>Because this is not the first time that someone has fallen on those set of stairs, along with the plaintiff's design sketch of how it is possible to construct a landing, I think the defendant did nothing to try and fix a dangerous staircase.</t>
  </si>
  <si>
    <t>75.62.47.28</t>
  </si>
  <si>
    <t>R_pbKAS0mxYPNxkbL</t>
  </si>
  <si>
    <t>The stairs met building code, the plaintiff had used the stairs on a monthly basis and should have known to be cautious, the fact she was unclear how she exactly fell</t>
  </si>
  <si>
    <t>68.185.39.178</t>
  </si>
  <si>
    <t>R_RnyZzkHBv5kXz33</t>
  </si>
  <si>
    <t xml:space="preserve">There was no convincing evidence that the angle at which the stairs were built was actually dangerous. It was said that other counties in the state had laws that applied to the angle, but that also proved that the builders were following the code in the county in which the stairs were being built. The evidence admitted that countered the argument about a redesign being feasible was also not properly explained. As I understand it, the evidence was a conceptual drawing and purely hypothetical, but it contained no calculations or measurements that could be used empirically. </t>
  </si>
  <si>
    <t>207.244.82.235</t>
  </si>
  <si>
    <t>R_3PMqqczl16aCb2q</t>
  </si>
  <si>
    <t xml:space="preserve">frankly I do not think that there has been a case of negligence, since the buildings of the scleras where the accident occurred are correctly constructed, there is nothing that the efficiency or its facilities have made to cause an accident, besides the girl is now well has had a good recovery and can make a normal life and work
</t>
  </si>
  <si>
    <t>since I am not an expert and I can change my desicion knowing the opinion of people more qualified sincesins Definiciones de since preposici’_n in the intervening period between (the time mentioned) and the time under consideration, typically the present. she has suffered from depression since she was sixteen for the reason that: because. delegates were delighted, since better protection of rhino reserves will help protect other rare species ago. the settlement had vanished long since Ver tambi’©n ever since, since then, since when, since yesterday, since that time, since last year, since ever, since that, since birth, since childhood Traducciones de since preposici’_n desde from, since, from the conjunci’_n ya que since, inasmuch as, being that, insomuch as desde que since pues since, then comoquiera que since, howsoever adverbio desde entonces since then, since, ever since, since that time, thenceforth, ever after donde where, wherein, as</t>
  </si>
  <si>
    <t>24.143.47.16</t>
  </si>
  <si>
    <t>R_3kj1xbJW6xaZesi</t>
  </si>
  <si>
    <t>Two-hundred thousand dollars</t>
  </si>
  <si>
    <t xml:space="preserve">Because while it is very possible that she was not being as careful as she probably could be, the stairs were faulty enough that they contributed greatly to and possibly increased the physical harm she had suffered from the fall. </t>
  </si>
  <si>
    <t>68.59.221.142</t>
  </si>
  <si>
    <t>R_yIstwCFt6QL6tQ5</t>
  </si>
  <si>
    <t>Two hundred thousand dollars</t>
  </si>
  <si>
    <t>I believe Mackenzie Dunn was negligent because she did fall but her fall would not have been so severe if it had not been for the steepness of the staircase.</t>
  </si>
  <si>
    <t>104.34.83.206</t>
  </si>
  <si>
    <t>R_AKFWi0qxt1jjWBX</t>
  </si>
  <si>
    <t>63.0.3223.8</t>
  </si>
  <si>
    <t>The stairs met their legal code requirements and as such Mesa Management cannot be held liable for any injury. Negligance cannot be proven.</t>
  </si>
  <si>
    <t>173.171.37.35</t>
  </si>
  <si>
    <t>R_111IN7ovuQpXh49</t>
  </si>
  <si>
    <t xml:space="preserve">The stair was poorly designed per the expert. Looking at the photos, it needed additional support and was not safe. </t>
  </si>
  <si>
    <t>69.145.11.9</t>
  </si>
  <si>
    <t>R_Z9U5c5zPPxiWmat</t>
  </si>
  <si>
    <t>I did not feel that the defendant proved that Ms. Dunn was negligent. Their statements merely summed up that they had no clue if she was negligent, but they could not have been, because their physical plant did not allow for a currently safe stairway. (They could have put in an elevator, in my opinion, with a sign indicating that the stairwell was not the safest, and that would have put the blame on her.) However, I did think that the extra amount asked for was a bit much just because climbing mountains was no longer completely safe for her. - Just because people fall does not mean a person avoids responsibility when they fall somewhere on their property.</t>
  </si>
  <si>
    <t>12.50.16.130</t>
  </si>
  <si>
    <t>R_szpX0qaTOnHYGbf</t>
  </si>
  <si>
    <t xml:space="preserve">The stairs were built up to code and weren't found to be faulty, not were they falling apart, wobbly, not maintained, etc. There wasn't evidence to me that the stairs themselves cause her to fall. But, that an accident happened, and perhaps she mistepped, etc. I don't see how a staircase that was up to code and maintained would put the owners as negligent. I don't see any evidence that they negligently allowed the steps to cause her fall. </t>
  </si>
  <si>
    <t>96.32.89.42</t>
  </si>
  <si>
    <t>R_1q9CzYP9ekuB0EW</t>
  </si>
  <si>
    <t>The company was aware of a prior fall and was previously informed that the stairs were unsafe. I believe that the company was negligent in not correcting the issue earlier, and I also feel that their expert is unreliable if he felt that fixing the stairs was not feasible when that was clearly disproven later in the trial. I did feel that the amount of money for non-economic damages, however, was entirely unreasonable. I feel that medical expenses should be paid for and a small amount of non-economic damages should be added on.</t>
  </si>
  <si>
    <t>I might have given more in non-economic damages.</t>
  </si>
  <si>
    <t>173.174.111.130</t>
  </si>
  <si>
    <t>R_3ptoCAW684oYZCZ</t>
  </si>
  <si>
    <t>two-hundred and eighty thousand dollars</t>
  </si>
  <si>
    <t>As a person with muscular dystrophy and severe walking issues, stair safety has long been a concern of mine, and unsafe design and implementation is all-too common. Regardless of code for that building, the stairs are too steep. The expressed warning of poor stair construction from the prior tenant who fell was warning one. The change in code for newer buildings was warning two. Mesa ignored both these warnings and the plaintiff was injured. Furthermore, the stairs do not even have hand railings on both sides to increase the chances that a falling tenant could catch themselves. All these details show that the management company did not exercise a reasonable amount of caution for the safety of their residents.The fact that they also DID retrofit the stairs after they said they couldn't (and after they were threatened with a lawsuit) demonstrates further mishandling of the situation and dishonesty on their part. I'd hit 'em with an extra fine to teach them a lesson if I could.</t>
  </si>
  <si>
    <t>71.11.70.4</t>
  </si>
  <si>
    <t>R_3n0nZg7n2MySdxk</t>
  </si>
  <si>
    <t xml:space="preserve">I do not think the stairs were the cause of her fall.I think the stairs did not need to be fixed even though there had been 2 falls on the steps. I think she fell by accident. </t>
  </si>
  <si>
    <t>108.210.139.248</t>
  </si>
  <si>
    <t>R_2QKw1eopa1LQp7T</t>
  </si>
  <si>
    <t>1280x768</t>
  </si>
  <si>
    <t xml:space="preserve">I based my decision  on the design of the stairs and previous accident from them.  Also, the defendant told the jury that they couldn't change the stairs but after the accident to Mrs. Dunes, they changed the landing design.  Due to the pain she is suffering from her fall and missing out on hiking events with families, I rewarded her the max she wanted. </t>
  </si>
  <si>
    <t>128.220.160.15</t>
  </si>
  <si>
    <t>R_ulAZg3B6ubBah3P</t>
  </si>
  <si>
    <t xml:space="preserve">The stairs were at a legal incline.  She had traversed them many of times. she could have taken greater precaution and she had every right to move to a different apartment building if she thought they were so dangerous. Her lack of care is not the companies fault. </t>
  </si>
  <si>
    <t>24.88.107.6</t>
  </si>
  <si>
    <t>R_1pGs2KYBnol1Wur</t>
  </si>
  <si>
    <t xml:space="preserve">It was not her fault that she fell. There was a previous accident there when someone else had fell and it was known that these stairs were unsafe and posed a risk to those who used them and there was nothing done to prevent the risk of someone falling. </t>
  </si>
  <si>
    <t>173.239.228.102</t>
  </si>
  <si>
    <t>R_3h3CC2che12Lyrs</t>
  </si>
  <si>
    <t>Frankly I just don't care about the legal standards. They were regular stairs. A slightly steeper than normal structure doesn't necessitate any extra layers of protection. Some klutz walking down stairs fell. Nobody should be getting a dime.</t>
  </si>
  <si>
    <t>66.215.39.145</t>
  </si>
  <si>
    <t>R_2PuS0koRfVFcCUC</t>
  </si>
  <si>
    <t>The stairs should have been brought up to code, regardless of when the building was built or the code implemented. It was made for a reason and they could have avoided all of this. I do believe she is asking for way too much money, though.</t>
  </si>
  <si>
    <t>I mighbt award her another $20,000 or so. Decision remains the same.</t>
  </si>
  <si>
    <t>24.154.58.130</t>
  </si>
  <si>
    <t>R_6xsjrMAx3h5t4E9</t>
  </si>
  <si>
    <t>60.0.3112.105</t>
  </si>
  <si>
    <t>The main arguing point for the defendant was that the stairs are as safe as they can reasonably be. This was shown to be not true as they altered the stairs after her fall. This is also the second occurrence of a fall on these stairs, showing the design was not safe. The experts testified that it was not safe as well.The defendant showed nothing to determine this wasn't the case.</t>
  </si>
  <si>
    <t>68.200.4.251</t>
  </si>
  <si>
    <t>R_1LBxAdcESxzrDYc</t>
  </si>
  <si>
    <t>Because the stairs were too steep. You can tell from the photo that it was a a bad thing waiting to happen. Not to mention, someone else already fell down them and warned them about it. They should have fixed it after that person, but they decided not to .</t>
  </si>
  <si>
    <t>173.80.29.112</t>
  </si>
  <si>
    <t>R_2rMe7SrQare03ZL</t>
  </si>
  <si>
    <t>The stairs just didn't seem dangerous enough to cause such a substantial fall unless the person themselves were negligent.</t>
  </si>
  <si>
    <t>24.44.208.5</t>
  </si>
  <si>
    <t>R_28TXmcFVwYmzkvN</t>
  </si>
  <si>
    <t xml:space="preserve">The biggest factor in determining negligence was the fact that the buildings were up to code in their location. </t>
  </si>
  <si>
    <t>47.42.127.42</t>
  </si>
  <si>
    <t>R_qOA4M1EwFyEzov7</t>
  </si>
  <si>
    <t>There were no laws saying that they needed to modify the stairs. It's not their fault people can't be careful going down the stairs.</t>
  </si>
  <si>
    <t>98.254.156.176</t>
  </si>
  <si>
    <t>R_1prFkLu8kr8EP16</t>
  </si>
  <si>
    <t xml:space="preserve">one hundred and sixty thousand dollars </t>
  </si>
  <si>
    <t xml:space="preserve">the stairs were built at a dangerous angle and someone already fell prior to the woman's fall. Mesa should of fixed the stairs after the 1st accident </t>
  </si>
  <si>
    <t>97.70.44.151</t>
  </si>
  <si>
    <t>R_SUenyBH3WoZq1KF</t>
  </si>
  <si>
    <t>I just can't fault a place for someone falling down stairs that were up to code.  Accidents happen.</t>
  </si>
  <si>
    <t>204.186.233.234</t>
  </si>
  <si>
    <t>R_3piq0nnkp7jBsHG</t>
  </si>
  <si>
    <t>I don't think it was their problem that she fell. People fall all of the time.</t>
  </si>
  <si>
    <t>74.130.228.211</t>
  </si>
  <si>
    <t>R_2tl2vpLDzEDsAVl</t>
  </si>
  <si>
    <t>61.0.3163.79</t>
  </si>
  <si>
    <t>The stairs were at a steeper than usual angle, yes. However, all stairs pose some risk of a fall occurring. The fact that these stairs were a little steep doesn't mean they are the reason for the fall. People fall down stairs that are at or below the recommended angle all the time. Further, the stairs were up to the local code and were not in violation of the law. The local government, then, is saying the stairs are safe in some respect.</t>
  </si>
  <si>
    <t>23.28.33.11</t>
  </si>
  <si>
    <t>R_2U5uwn6yau6fIX4</t>
  </si>
  <si>
    <t xml:space="preserve">If another tenant had fallen on the stairs and been injured before, and the apartment management was aware of this, and had received numerous complaints, they are the party that is most at fault in this case. </t>
  </si>
  <si>
    <t>68.12.208.111</t>
  </si>
  <si>
    <t>R_2AMOLTxHQMpVcTm</t>
  </si>
  <si>
    <t>The company I believe was negligent for the injury. The defense proved that it was possible to fix the stairs so they were safer and the company did in fact change the stairs despite arguing that it wasnt possible. The amount I awarded was enough to cover expenses and punish the company.</t>
  </si>
  <si>
    <t>I believe the company was negligent. Another person had fallen because of the steepness of the stairs before and told the company about it. The company argued that it wasnt possible to fix the stairs. However, after the plantiff's accident they did fix the stairs showing it was possible after all. I believe the company was negligent and the amount I awarded was enough to cover her bills and damages were sufficient to punish the company.</t>
  </si>
  <si>
    <t>23.125.37.174</t>
  </si>
  <si>
    <t>R_1ODYAWAoHoSPuPa</t>
  </si>
  <si>
    <t>The deciding factor for me was that they changed the stairs after they said they couldn't or wouldn't or shouldn't.</t>
  </si>
  <si>
    <t>68.35.27.130</t>
  </si>
  <si>
    <t>R_1er61qLpEHwEvbR</t>
  </si>
  <si>
    <t>I came to my decision based on the fact that Mesa Management had a previous incident where a resident had falling down the stairs and had not resolved the issue. I also came to my decision based on the fact that accident did occur on Mesa Management's property so they are therefore liable for the injury.</t>
  </si>
  <si>
    <t>98.214.237.154</t>
  </si>
  <si>
    <t>R_zTOHtJbnXI9yI5H</t>
  </si>
  <si>
    <t xml:space="preserve">We have no idea what caused her fall. She probably wasnt being careful. Businesses shouldnt be punished for people's stupidity. </t>
  </si>
  <si>
    <t>98.91.2.161</t>
  </si>
  <si>
    <t>R_3EyGFHmZ8iIWTmR</t>
  </si>
  <si>
    <t>one hundred five thousand dollars</t>
  </si>
  <si>
    <t>The stairs could have been redesigned to be safer.  There was a previous accident on the stairs and no action was taken.</t>
  </si>
  <si>
    <t>108.235.230.61</t>
  </si>
  <si>
    <t>R_Qg1N29DSrB2Y9jP</t>
  </si>
  <si>
    <t>I think apartment complex new about stairs problem and didn't want to fix it</t>
  </si>
  <si>
    <t>65.186.20.223</t>
  </si>
  <si>
    <t>R_vP2m0eeGZ99GQSd</t>
  </si>
  <si>
    <t xml:space="preserve">The stairs were not violating any building code. Dunn knew she was uncomfortable using the stairs because she used them about once a month. She slipped and fell on her own and not because the stairs were unsafe. The angle of the stairs seems reasonable. </t>
  </si>
  <si>
    <t>24.176.55.13</t>
  </si>
  <si>
    <t>R_2wiPKFDxad7dnPc</t>
  </si>
  <si>
    <t>The fact that someone else fell on the stairs and suffered similar injuries was a huge factor. They should have changed the stairs after the other person wrote a letter with their concerns about how steep they are. The fact that they changed the stairs after the womans fall shows me that they know they are unsafe and are opening themselves to legal action otherwise. Just because the building codes have not been updated, doesn't mean the stairs are safe. You weren't required to have smoke alarms or fire extinguishers in apartments at one point either. As for the amount of money. I do believe that she is entitled to the full amount of medical bills, plus a little more to cover lawyer fees and loss of work while going to trial, physcial therapy, and surgeries. I don't think she needs the full $200,000 for other damages because she is still capable of working and living a full healthy life.</t>
  </si>
  <si>
    <t>137.52.20.243</t>
  </si>
  <si>
    <t>R_basNwHxVr74GSWt</t>
  </si>
  <si>
    <t xml:space="preserve">I do believe that they shouldve done something after the first fall. However I dont think that the fact they didnt do something, was the main reason for the fall. I believe that the fall was a combination of many things. </t>
  </si>
  <si>
    <t>68.46.15.8</t>
  </si>
  <si>
    <t>R_4HE9YH65pUUwkIp</t>
  </si>
  <si>
    <t>Someone had previously fell and expressed concern that the stairs were dangerous and those concerns were ignored so they knowingly left others at risk. Also, the measurements of the stairs showed the angle/size was too large for safety and overall the plaintiff was put at risk when it could have been avoided.</t>
  </si>
  <si>
    <t>173.80.189.61</t>
  </si>
  <si>
    <t>R_1gjWlMctQDKAC0O</t>
  </si>
  <si>
    <t xml:space="preserve">The stairs was in poor condition but the was knowledge on both parties that the the stairs needed to be downed with caution </t>
  </si>
  <si>
    <t>107.211.4.217</t>
  </si>
  <si>
    <t>R_2e9V3g16ChZogPo</t>
  </si>
  <si>
    <t>The stairs was up to code. It's not the company's fault the woman forgot how to walk.</t>
  </si>
  <si>
    <t>R_3kboLXXRskW97c8</t>
  </si>
  <si>
    <t xml:space="preserve">I thought that the company should've fixed the stairs after the first victim fell. They chose not to and thus should have to pay for another fall that occurred. </t>
  </si>
  <si>
    <t>184.54.161.58</t>
  </si>
  <si>
    <t>R_p4YlI60R9Tw1IMF</t>
  </si>
  <si>
    <t>She had gone up and down these steps regularly for the 3 years she lived there and had not fallen before.  Of all the residents that have live there, only one other fall was mentioned as happening on these stairs.  According to the expert witness (who seemed to have bettter credentials than the expert witness for the plaintiff) the stair were up to building code for Denver properties.</t>
  </si>
  <si>
    <t>207.59.104.106</t>
  </si>
  <si>
    <t>R_dfYDVRuBt1OXEIx</t>
  </si>
  <si>
    <t>The main reasoning behind my decision is that the stairs were up to code according to the city and thereby were legal. They are not required to go beyond that.</t>
  </si>
  <si>
    <t>71.199.214.88</t>
  </si>
  <si>
    <t>R_1pALjwo6gwsWTru</t>
  </si>
  <si>
    <t>One Hundred and Ten Thousand</t>
  </si>
  <si>
    <t>I wasn't entirely sure at the start because it is definitely possible that Miss Dunn could have been tired or rushing, but when I found out they ended up building a new add-on after the accident, that of which they originally said was not possible, it made me see they seemed to be second guessing themselves and provided no reasoning that met my standard as to why it was then added.</t>
  </si>
  <si>
    <t>108.16.101.44</t>
  </si>
  <si>
    <t>R_uqPVEMINtmCu4Zb</t>
  </si>
  <si>
    <t>I find that the build of the stairs might not have been as safe as they could be but they were within regulation. Only 2 instances of accidents on the stairs in the time frame of the existence of the apartment complex seems reasonable and shows more likely than not the 2 people just were not careful</t>
  </si>
  <si>
    <t>24.167.170.251</t>
  </si>
  <si>
    <t>R_3nDCjdteM1KH4Xu</t>
  </si>
  <si>
    <t>she may have been in a hurry or not paying attention-we dont know. but the stairs clearly are steep and someone else fell down them previously, so that should have been a wake up call to Mesa</t>
  </si>
  <si>
    <t>98.252.180.131</t>
  </si>
  <si>
    <t>R_2uU1czdQopuWhbY</t>
  </si>
  <si>
    <t>1708x960</t>
  </si>
  <si>
    <t>one hundred twenty five thousand dollars</t>
  </si>
  <si>
    <t>It seems quite obvious these stairs were dangerous considering this degree is banned in other jurisdictions and someone fell down the stairs previously.  Dunn absolutely is entitled to compensation for her medical expenses.  As for her pain and suffering, she is entitled as well although I have some trouble seeing this injury hurt her relationships with family/friends.  Still, she has ongoing pain and can't do everything she used to do.</t>
  </si>
  <si>
    <t>67.128.216.114</t>
  </si>
  <si>
    <t>R_11YODaKdCsZ7e2R</t>
  </si>
  <si>
    <t>I awarded the plaintiff the full amount of medical costs since this was not disputed by the defendant.  I found the defendant negligent for not addressing problems with the stairs after a prior accident and that negligence created the cause of the accident.  The defendant does claim any major long-term disability so I consider $200,000 excessive for the pain and suffering loss.   In my opinion $100,000 is reasonable compensation for her losses.</t>
  </si>
  <si>
    <t>76.118.104.191</t>
  </si>
  <si>
    <t>R_2QgDRvTZ3ZePeCw</t>
  </si>
  <si>
    <t xml:space="preserve">One hundred thirty thousand </t>
  </si>
  <si>
    <t xml:space="preserve">I feel that because of the previous fall and leg fracture, knowing that their stairs were steep (they may have been in code when the building was built, but they are not up to the newer code for safe stairs) that Mesa Management should be liable for her injuries, as well as some pain and suffering. They should have fixed the stairs to begin with. </t>
  </si>
  <si>
    <t>198.245.254.124</t>
  </si>
  <si>
    <t>R_DBO3NwLiFamDxrr</t>
  </si>
  <si>
    <t>two hundred twenty-five thousand</t>
  </si>
  <si>
    <t xml:space="preserve">I don't think she was negligent. She said that she was always scared of those stairs, so it's unlikely that she was being careless on the occasion that she fell. Also the fact that someone else fell on the stairs before her makes it seem like they were unsafe. </t>
  </si>
  <si>
    <t>198.37.218.125</t>
  </si>
  <si>
    <t>R_1DMcezzIO7Qh4jw</t>
  </si>
  <si>
    <t>Everything was done according to code and standards</t>
  </si>
  <si>
    <t>108.220.234.77</t>
  </si>
  <si>
    <t>R_XtEaAj8RvSokO8V</t>
  </si>
  <si>
    <t>The total damages I find that MacKenzie Dunn suffered is eighty-thousand dollars</t>
  </si>
  <si>
    <t>I don't feel there is enough evidence to show that she was negligent in falling due to carelessness or another related issue.</t>
  </si>
  <si>
    <t>71.220.118.153</t>
  </si>
  <si>
    <t>R_1GVo6V4YiSMeUg1</t>
  </si>
  <si>
    <t>I do not feel that the plaintiff proved that Mesa Management was negligent. While the stairs may have been more steep than recommended by some contractors, the stairs were not against any code and were not proven in any way to be unsafe.
In addition, the plaintiff definitely did not prove to me that the safety or lack of safety of the stairs was the direct and only cause of Miss Dunn's fall. They argued why they thought the stairs were unsafe, but didn't prove to me that those factors definitely caused her fall. I am not more likely than not, or 51% sure, that the steep level of the stairs was the only cause of her fall.</t>
  </si>
  <si>
    <t>50.106.180.238</t>
  </si>
  <si>
    <t>R_2fBun7K2PiwTTTj</t>
  </si>
  <si>
    <t>One Hundred and Eighty Thousand Dollars</t>
  </si>
  <si>
    <t>I believe stairs should always be built as safely as possible, especially in an area where people are likely to be carrying objects up and down the stairs.  I do not believe the owner provided the safest stairs possible and is therefore responsible for the injuries to Miss Dunn.</t>
  </si>
  <si>
    <t>23.252.85.134</t>
  </si>
  <si>
    <t>R_Z9yiAcpjop5zDpf</t>
  </si>
  <si>
    <t>I believe they should have built their stair case to current code, but no way to say if it was the stair case that caused her fall.</t>
  </si>
  <si>
    <t>24.26.145.38</t>
  </si>
  <si>
    <t>R_OjPYlw4uatfxfq1</t>
  </si>
  <si>
    <t>Eighty Thousand</t>
  </si>
  <si>
    <t>There is no evidence that she was being careless on the stairs. Mesa Management had been warned that their stairs were unsafe and did nothing to correct it. They also fixed the stairs after which shows that they know the stairs were unsafe.</t>
  </si>
  <si>
    <t>64.251.144.125</t>
  </si>
  <si>
    <t>R_2wowna9RMwVVTP7</t>
  </si>
  <si>
    <t xml:space="preserve">two hundred forty thousand </t>
  </si>
  <si>
    <t xml:space="preserve">I arrived at this based upon the fact that other jurisdictions around the area had angle limitations on stairs. Even with being unreasonably careful the fact is the plantiff could have still received injuries due to the construction of the stairs. </t>
  </si>
  <si>
    <t>75.76.60.225</t>
  </si>
  <si>
    <t>R_2zZ23eAmEcOLFYo</t>
  </si>
  <si>
    <t>I think that the stairs played a vital role in the fall.  I believe that both parties have a responsibility in the fall</t>
  </si>
  <si>
    <t>47.35.235.149</t>
  </si>
  <si>
    <t>R_AFoRvXLYP2aqC9X</t>
  </si>
  <si>
    <t xml:space="preserve">The stairs were up to code. There was  no damage noted to the stairs that could have caused her fall. The stairs had been there for all the years the plaintiff lived there and she used them often with no accidents.They did not prove negligence at all. </t>
  </si>
  <si>
    <t>24.165.197.70</t>
  </si>
  <si>
    <t>R_3yYWaBgRON9KCjv</t>
  </si>
  <si>
    <t xml:space="preserve">I don't think they were negligent, the steps were what could be reasonably expected for such a building and did not suffer from any specific damages or mis designs that could have directly caused the injury.  Falls on stairs happen and it is more likely that it was the plaintiffs actions that caused her to fall. </t>
  </si>
  <si>
    <t>73.101.93.10</t>
  </si>
  <si>
    <t>R_3WSeEvBwANIzkD7</t>
  </si>
  <si>
    <t>forty thousand</t>
  </si>
  <si>
    <t>It seems that the scaffolding was a problem and that this could have been prevented if Mesa was in more control.</t>
  </si>
  <si>
    <t>73.5.33.59</t>
  </si>
  <si>
    <t>R_6MbQj6dtM1nsktb</t>
  </si>
  <si>
    <t>I feel that the building was up to the code that they were required to follow, so they were not negligent in any way.</t>
  </si>
  <si>
    <t xml:space="preserve">because she was trying to put away her valuables and the stairs i guess caved in on her, this injured her leg while falling </t>
  </si>
  <si>
    <t>The stairs was too steep and did not look safe. The fact that another person has been injured as well proves it's unsafe. They have the responsibility to make sure the building is safe in all aspects.</t>
  </si>
  <si>
    <t>98.22.182.30</t>
  </si>
  <si>
    <t>R_3sujXxJYedBIIy3</t>
  </si>
  <si>
    <t>The stairs did not violate any building codes.  Mesa after the fall decided tp put in stairs that would reduce falls but that was not something they had to do.</t>
  </si>
  <si>
    <t>108.94.128.63</t>
  </si>
  <si>
    <t>R_0kSNcZE7j10iWsh</t>
  </si>
  <si>
    <t>First it had happened before, second mesa management said the stairs couldn't be retro fitted, that it wasn't feasible and then did it anyway. They obviously realized this would keep happening. Also, she can't do what shes always done due to her injury, she deserves something for her suffering besides her medical paid.</t>
  </si>
  <si>
    <t>107.3.144.88</t>
  </si>
  <si>
    <t>R_3iEYcaKfYQ3rpxl</t>
  </si>
  <si>
    <t>I feel like that the staircase could have been redesigned due to the previous accident to prevent this one and should be redesigned</t>
  </si>
  <si>
    <t>It doesn't hurt them as much</t>
  </si>
  <si>
    <t>47.219.204.232</t>
  </si>
  <si>
    <t>R_1INoGM13gfAfjlC</t>
  </si>
  <si>
    <t xml:space="preserve">This was not the first time and accident happened at the same staircase. After the first accident, there was nothing done to prevent it happening again. </t>
  </si>
  <si>
    <t>71.183.129.177</t>
  </si>
  <si>
    <t>R_1H7aPaMzjunINUt</t>
  </si>
  <si>
    <t>1093x614</t>
  </si>
  <si>
    <t>The expert witness for apartment said the stairs met code requirements for county and state. Plaintiff was carrying camping equipment to store in basement when going down the stairs which may have contributed to her fall. Plaintiff has lived in building a few years and has gone to the basement regularly and would be familiar with staircase steepness and construction.</t>
  </si>
  <si>
    <t>73.38.18.26</t>
  </si>
  <si>
    <t>R_VUph1JANEGQB8IN</t>
  </si>
  <si>
    <t xml:space="preserve">There was no evidence to support that Ms. Dunn was in any way negligent. The plaintiff made several good points about the steepness of the stairs and how they were at fault for the fall. The defendant's only defense was that there was not enough room for the stairs to be fixed, which was quickly rebutted and we were shown that that was an outright lie as they had been redesigned recently. The only thing that I found to be somewhat correct that the defense said was that Ms. Dunn was asking for too much in other damages,which is why I only awarded 100, 000 on top of the medical bills. </t>
  </si>
  <si>
    <t>174.55.166.107</t>
  </si>
  <si>
    <t>R_3rHFArLr49lFtmz</t>
  </si>
  <si>
    <t>They were within their building code so even if the stairs were steep it is not against the law. She knows the stairs are steep because she has used them before so she should have used more caution.</t>
  </si>
  <si>
    <t>23.227.198.61</t>
  </si>
  <si>
    <t>R_3lYw76ESkdGY7L8</t>
  </si>
  <si>
    <t xml:space="preserve">Mesa did not redesign ( add a landing) until after the second accident, the fact that someone has fallen and received similar injuries previously and nothing was done until now and even if nothing was done until now show negligence. </t>
  </si>
  <si>
    <t>173.173.38.108</t>
  </si>
  <si>
    <t>R_PA7CgWdKXcz6f7z</t>
  </si>
  <si>
    <t>I feel that the stairs were constructed too steep and this is what caused her injuries. I do not think she should get the full amount for her pain and suffering as she requested.</t>
  </si>
  <si>
    <t>24.131.238.80</t>
  </si>
  <si>
    <t>R_3iUazON4VNdquKQ</t>
  </si>
  <si>
    <t xml:space="preserve">The stairs were built to code, if there is an issue with that it is the fault of the people who wrote the building codes not the building owners. </t>
  </si>
  <si>
    <t>24.187.223.102</t>
  </si>
  <si>
    <t>R_3Hz7SWEBfPC7fu5</t>
  </si>
  <si>
    <t>Just because the stairs were steep doesn't mean they were unsafe. The stairs were not shown to be in a state of disrepair. There was no mention of whether or not she held onto a banister for safety. Since the actual condition of the stairs was never mentioned, only that they're 44Î_, I am unable to determine who is rightfully at fault. For all I know, she was distracted by something.</t>
  </si>
  <si>
    <t>76.101.42.161</t>
  </si>
  <si>
    <t>R_2OPyw21lUFqGHpr</t>
  </si>
  <si>
    <t>Prior accident of other tenant and Mesa Management changed stairs after her accident.</t>
  </si>
  <si>
    <t>97.87.234.121</t>
  </si>
  <si>
    <t>R_1KdwRXF1Dk9shoG</t>
  </si>
  <si>
    <t xml:space="preserve">Two hundred thousand </t>
  </si>
  <si>
    <t>There was a previous fell in the same stairwell previously. Ms Dunn is always careful and uses the handrail to assist going up and down the stairs. I believe that due to the construction of the stairs it caused the fall and ms Dunn should be awarded damages.</t>
  </si>
  <si>
    <t>71.80.135.243</t>
  </si>
  <si>
    <t>R_Qnp1H50ES677vk5</t>
  </si>
  <si>
    <t>I think the hotel owners were somewhat negligent, but at the same time, I think it's very easy to lose your balance going down steep stairs. And I am uncomfortable with the plaintiff asking for so much money. I think she sounds greedy and just wants to get money out of her injury.</t>
  </si>
  <si>
    <t>73.175.44.111</t>
  </si>
  <si>
    <t>R_2wN3whg4yQ9Hvh6</t>
  </si>
  <si>
    <t>The stairs was build to code and there wasn't real prove that either on was at fault.</t>
  </si>
  <si>
    <t>99.195.67.123</t>
  </si>
  <si>
    <t>R_tSADu6aeSZL4QEx</t>
  </si>
  <si>
    <t>I think it was the responsibility of the company to improve the safety of the stairs after learning of the first tenant accident.  Because they knew and did not act, they were liable in the second accident.  However, I do think 200,000 above the actual cost was too much to ask for in court.  I think 50,000 is more than adequate compensation for her pain and suffering.</t>
  </si>
  <si>
    <t>75.60.122.47</t>
  </si>
  <si>
    <t>R_1JWVGMmtM8oqAri</t>
  </si>
  <si>
    <t>The stairs and building were up to code in the city/state where the accident happened. I did not hear any evidence that suggested the stairs were wet, slick or compromised in any way at the time of the accident. I did not hear any evidence that there was failure of the structure in any way, that there was debris in the way of Ms Dunn as she used the stairs, or any other reason to believe that Mesa Management had a role to play in the accident and they are not negligent in any way. Accidents happen and I feel like she was using this as a free ticket to $200,000 that she is not entitled to for any logical reason..</t>
  </si>
  <si>
    <t>162.230.43.188</t>
  </si>
  <si>
    <t>R_1i5wpI6xdEq7lko</t>
  </si>
  <si>
    <t>The plaintiff assumes the risk in such an instance; they could have evaluated the staircase prior to deciding to lease from Mesa Management.</t>
  </si>
  <si>
    <t>97.85.62.233</t>
  </si>
  <si>
    <t>R_1DAUpEL8tvM5EPO</t>
  </si>
  <si>
    <t xml:space="preserve">Mesa Management's stairs didn't violate code in Denver or elsewhere in Colorado. The plaintiff was a physically active person who should have been able to handle the stairs, and most likely fell due to her own negligence. </t>
  </si>
  <si>
    <t>67.60.25.55</t>
  </si>
  <si>
    <t>R_TgXszN5GgxDmLcd</t>
  </si>
  <si>
    <t>1344x840</t>
  </si>
  <si>
    <t>Two hundred and twenty five thousand dollars.</t>
  </si>
  <si>
    <t>The stairs had previously been reported as unsafe due to a previous tenants fall and they were redesigned after this fall. They are basically admitting their own guilt.</t>
  </si>
  <si>
    <t>73.98.113.201</t>
  </si>
  <si>
    <t>R_3lXJ4RWhMzSbhEv</t>
  </si>
  <si>
    <t>While I found that Mesa Management Company was negligent for Mackenzie's accident, so should pay for her medical expenses, I do not feel that they are liable for extra compensation for "pain and suffering." She has recovered fully for the most part, and while a broken ankle is terrible, I don't think it is a life shattering event that the company must pay for. I arrived at my decision that the company is liable for her medical expenses, because of the fall of the previous tenant. The fact that he wrote a letter expressing concern at the safety of the stairs leads me to believe that there is merit to the warning and that the company at the very least is negligent in not checking the stairs out at all.</t>
  </si>
  <si>
    <t>74.134.238.26</t>
  </si>
  <si>
    <t>R_3kzDN2maBipaqHF</t>
  </si>
  <si>
    <t>The stairs looked fine to me - did not even really look that steep.  They were built according to code for the day they were built and they looked to be very solid.  There was no way to retrofit stairs into the space where the storage rooms were located.  Unfortunately for Ms. Dunn - she just had an accident - it was really no ones fault.  Mesa was not negligent in the use of the stairs.</t>
  </si>
  <si>
    <t>73.31.120.88</t>
  </si>
  <si>
    <t>R_3DdRP6bHWAcJvV0</t>
  </si>
  <si>
    <t>She can work and she can walk fine, so she doesn't need that $200000, but she should be reimbursed for the medical bills and the stairs should be fixed.</t>
  </si>
  <si>
    <t>45.22.71.20</t>
  </si>
  <si>
    <t>R_1di5q1KPfScL18A</t>
  </si>
  <si>
    <t xml:space="preserve">it could pf been a regular trip and fall they check the stair and seen nothing wrong with it s ,just a accident </t>
  </si>
  <si>
    <t>71.59.28.147</t>
  </si>
  <si>
    <t>R_9mcXp5HotNhTwKR</t>
  </si>
  <si>
    <t>I believe that it is the company's responsiblilty above all else to provide a safe environment for their employees and I do not feel they did so in this case.</t>
  </si>
  <si>
    <t>70.194.13.223</t>
  </si>
  <si>
    <t>R_5c0w0dEUf4oIK9b</t>
  </si>
  <si>
    <t>I thought that people do have accidents all the time such as this.  However, there were issues before and management was aware that there could be a potential problem.  The redesigned stairplan looks like it would solve the issue.</t>
  </si>
  <si>
    <t>71.61.176.22</t>
  </si>
  <si>
    <t>R_NVZJ6jhrI4HXPYB</t>
  </si>
  <si>
    <t>1360x768</t>
  </si>
  <si>
    <t xml:space="preserve">The company clearly knew that these stairs were a danger. They were warned about them before and have made changes to them in the present. Yet they argue that the stairs are not a danger. It is clear that they knew a problem existed but ignored it in order to save money. </t>
  </si>
  <si>
    <t>67.130.244.82</t>
  </si>
  <si>
    <t>R_1lxyDWK5COooWib</t>
  </si>
  <si>
    <t>one hundred and thirty-five thousand dollars</t>
  </si>
  <si>
    <t>Management knew the stairs had caused an accident already. I don't care if they are up to code. A reasonable person would have fixed them or prevented people from using them. No one gave a good reason why they thought Mackenzie was negligent they just suggested that she possibly could have been. I also think that $200,000 is way too much to ask for non-economic costs. I would have given her $55,000 with the idea that she might need further physical therapy to get her ankle ready for hiking (given that the MRI showed no continued problem) or that she might need to get special hiking boots. Plus, the whole ordeal was probably terrible. I guess what it comes down to is that $55,000 would be enough for her to either fix the problem to go hiking or to develop a new hobby to share with family and friends.</t>
  </si>
  <si>
    <t>32.211.106.215</t>
  </si>
  <si>
    <t>R_3Q0skgbapxn94ze</t>
  </si>
  <si>
    <t>one hundred and ten thousand</t>
  </si>
  <si>
    <t>The stairs should have been made safer after the previous accident.</t>
  </si>
  <si>
    <t>69.76.58.243</t>
  </si>
  <si>
    <t>R_1eRlnkoJsbbEOij</t>
  </si>
  <si>
    <t>I agree that anyone can fall down the stairs.  But since someone had already fell down the stairs and had gotten injured previously, these stairs must have been dangerous.  Mesa Management did nothing about the stairs after the first injury.  So they must compensate the plaintiff.  I don't think she needed the full amount of $280,000 because she is able to walk and work, however I do agree she did suffer and deserves extra money for pain and suffering.</t>
  </si>
  <si>
    <t>159.45.129.12</t>
  </si>
  <si>
    <t>R_20ZiAbr1UfyaAh4</t>
  </si>
  <si>
    <t>Someone else was injured so they knew there was a problem.  However, they did meet building codes.  Also, Ms. Dunn had taken the staircase over 30 times before without a problem.  She was carrying hiking equipment and may have been overloaded/not as careful as she should have been.</t>
  </si>
  <si>
    <t>75.163.50.127</t>
  </si>
  <si>
    <t>R_2Cp1gzQNsW73Sxn</t>
  </si>
  <si>
    <t>This was just an accident that happened and the company should not be held responsible for the accident.</t>
  </si>
  <si>
    <t>71.230.193.237</t>
  </si>
  <si>
    <t>R_2QuLSChTWANc1Ng</t>
  </si>
  <si>
    <t>I feel that there were ways to prevent this that the defendant did not show they were attempting to make as to not cause these possible injuries and future ones from occuring.</t>
  </si>
  <si>
    <t>150.135.165.63</t>
  </si>
  <si>
    <t>R_2eRyO8uhOZ4Jwvy</t>
  </si>
  <si>
    <t>1564x1043</t>
  </si>
  <si>
    <t xml:space="preserve">I believe that Mrs. Dunn was placed in a situation with factors outside of her ability to control. As a result of this, it's very likely that she has problems outside of her locus of control. </t>
  </si>
  <si>
    <t>It easily gives me a new perspective on the matter.</t>
  </si>
  <si>
    <t>50.38.106.188</t>
  </si>
  <si>
    <t>R_3OrcPIgL60UnYFW</t>
  </si>
  <si>
    <t>because that lady needed to be more careful and be grateful they offered her an apartment</t>
  </si>
  <si>
    <t>204.210.234.197</t>
  </si>
  <si>
    <t>R_30oOQ2K05Fg0sAR</t>
  </si>
  <si>
    <t>twenty thousand</t>
  </si>
  <si>
    <t>The expert testimony from the stair builder, and the former tenant who fell down the stairs</t>
  </si>
  <si>
    <t>68.113.100.115</t>
  </si>
  <si>
    <t>R_3s6nsJikFDlCOru</t>
  </si>
  <si>
    <t>She is asking for eighty thousand in economic damages and an additional two hundred thousand dollars for pain and suffering.</t>
  </si>
  <si>
    <t>The stairs were unreasonably steep and the previous tenent fell down the stairs too, so there is obviously a problem</t>
  </si>
  <si>
    <t>104.7.71.134</t>
  </si>
  <si>
    <t>R_2EaXPWFx28tg3Qt</t>
  </si>
  <si>
    <t>Because the accident was at the fault of Mackenzie dunn. Falling down stairs can occur anytime anywhere. The stairs were up to code according to Robert Baumann, and it's true that the stairs would not need to be redesigned constantly when accidents occur. Stairs can be designed poorly and people can still navigate up and down easily.</t>
  </si>
  <si>
    <t>Because it's true that the plantiff is seeking damages for something that was her own fault</t>
  </si>
  <si>
    <t>73.164.66.106</t>
  </si>
  <si>
    <t>R_1C7Vjfxz7nlI6rM</t>
  </si>
  <si>
    <t>The stairs were built to code, and there was no known defect of the stairs.  The plaintiff failed to demonstrate that the design or something other than her own negligence was the cause of her fall and injuries.</t>
  </si>
  <si>
    <t>172.11.220.144</t>
  </si>
  <si>
    <t>R_30i5tAMpvfEgUhv</t>
  </si>
  <si>
    <t>the stairs had accidents before and were clearly in need of refurbishing</t>
  </si>
  <si>
    <t>68.42.175.49</t>
  </si>
  <si>
    <t>R_10BBSItTrR7n2hw</t>
  </si>
  <si>
    <t>1238x696</t>
  </si>
  <si>
    <t>Two Hundred And Eighty Thousand Dollars</t>
  </si>
  <si>
    <t>I believe that steep stairs like that should've been fixed, especially given the previous incident with the other tenant.</t>
  </si>
  <si>
    <t>70.187.80.244</t>
  </si>
  <si>
    <t>R_D7bSRAsLws6gKrL</t>
  </si>
  <si>
    <t>1600x1200</t>
  </si>
  <si>
    <t>five hundred thousand</t>
  </si>
  <si>
    <t>I think that the company didn't abide by all the precautions that they needed to. With that said, I do think that the victim fell on her own accord and did eventually tried to put the blame on an institution outside of herself for financial compensation. Ultimately, though, I think it was a blame that comes on the company, itself.</t>
  </si>
  <si>
    <t>108.2.96.114</t>
  </si>
  <si>
    <t>R_R5lLGp00jymFTbP</t>
  </si>
  <si>
    <t>Ms. Dunn slipping was completely her fault, and for her to try and get money and blame it on the company should be a crime in itself in my opinion. It isn't like the company lubes up the stairs every day hoping someone falls.</t>
  </si>
  <si>
    <t>99.108.152.126</t>
  </si>
  <si>
    <t>R_2B340kcKSbxfuCg</t>
  </si>
  <si>
    <t>i took the facts of the case into account and i believe that her neglect is not substantial enough to be considered in the case</t>
  </si>
  <si>
    <t>24.236.88.149</t>
  </si>
  <si>
    <t>R_1QfTH9rKZZKSSwc</t>
  </si>
  <si>
    <t>Android 5.1.1</t>
  </si>
  <si>
    <t>601x962</t>
  </si>
  <si>
    <t xml:space="preserve">At the very least they should have warning signs at the stairs in regards to the steepness, especially since someone fell before her. </t>
  </si>
  <si>
    <t>67.169.152.71</t>
  </si>
  <si>
    <t>R_20MTWfRQwPbO0me</t>
  </si>
  <si>
    <t>Mackenzie Dunn's mobility was compromised due to the fall, and their stairs were negligent and the apartment stairs were not maintained properly. Mesa Management built the stairs and Thomas Elliot (an expert) has created stairs in over fifty buildings and he inspected the stairs at the Skyline Vista apartments. They were built at such an angle at higher than 10 degrees that they should be! Arapahoe county does not allow stairs to be higher than 37 degrees. Mesa Management is fully at fault!</t>
  </si>
  <si>
    <t>67.4.198.238</t>
  </si>
  <si>
    <t>R_u2gok2Bu8gxzNHH</t>
  </si>
  <si>
    <t xml:space="preserve">As the defense pointed out, Mesa Management's stairs were not in violation of the Denver Building Code. It's really that simple. Additionally, these are stairs that Ms. Dunn had gone up and down many times with no problem. She was an active adult in the peak physical prime of her life. I cannot, in good conscious, side with her. </t>
  </si>
  <si>
    <t>174.55.219.126</t>
  </si>
  <si>
    <t>R_20Sy4cQl3YtHm4K</t>
  </si>
  <si>
    <t xml:space="preserve">Given the facts, Mesa was not negligent because the stairs were fitting to all standards. </t>
  </si>
  <si>
    <t>24.204.32.122</t>
  </si>
  <si>
    <t>R_1ponEmj3BCFdaVk</t>
  </si>
  <si>
    <t xml:space="preserve">My decision was based mostly on the fact that another person had also fallen down those stairs. If Ms. Dunn had been the first, then I would have thought maybe she was having a clumsy moment. But since someone else fell and the stairs were deemed a hazard, I thought Mesa Management was being negligent </t>
  </si>
  <si>
    <t>174.27.71.165</t>
  </si>
  <si>
    <t>R_6RVboWDY8WWFM1X</t>
  </si>
  <si>
    <t>four hundred thousand dollars</t>
  </si>
  <si>
    <t>i beleive that the stairs were much too steep, and the defense could not prove in any way that theat steepness did not cause her fall, and the falls of the people before her</t>
  </si>
  <si>
    <t>174.195.132.210</t>
  </si>
  <si>
    <t>R_3negFcd4UfHTqzw</t>
  </si>
  <si>
    <t>Mesa Management was not negligent due to the fact that the stairs met the building codes that were in effect when the building was built, were not required to be retrofitted, and Ms Dunn had used the stairs before (once per month for 3 years) without falling.</t>
  </si>
  <si>
    <t>172.56.42.45</t>
  </si>
  <si>
    <t>R_2eVy5t8zwk106gi</t>
  </si>
  <si>
    <t>The stairs in question met extant building codes; as long as the building code requirements are met, it would be irrelevant if every tenant fell down the stairs every time they attempted to negotiate them.</t>
  </si>
  <si>
    <t>73.11.242.150</t>
  </si>
  <si>
    <t>R_2bJm8QbQpY755T6</t>
  </si>
  <si>
    <t>After the first accident the landlord should have made the stairs safer.  New codes coming up have shown that their outdated stairs were a possible risk to future tenants.  Since these stairs are considered unsafe under new codes I believe that the landlords were negligent not to take matters into their own hands and update the stairs.</t>
  </si>
  <si>
    <t>66.172.247.190</t>
  </si>
  <si>
    <t>R_2PAy2zV2jVELfNK</t>
  </si>
  <si>
    <t>The stairs were changed after her incident, so it refutes a piece of the defenses evidence. Also, a prior warning had been given to the landlord about the stair.s</t>
  </si>
  <si>
    <t>I think that its Mesa's fault because they failed to upgrade their stair systems over the years.  This may have cost them quite a bit of money to do, but it would have prevented tenants from falling and having harm come to themselves.  I do think that the court should not award her with the 280,000 dollars she is asking, but I believe that her medical costs, she should at the very least be compensated for.</t>
  </si>
  <si>
    <t>24.233.115.18</t>
  </si>
  <si>
    <t>R_SOAc6kDYoN2g2fD</t>
  </si>
  <si>
    <t xml:space="preserve">there was a previous fall and nothing was done about that, after the second fall the defendant made a change to the staircase, had the change happened before the second fall, the fall could have been less likely to happen, and less injury would have occurred. </t>
  </si>
  <si>
    <t>68.51.41.74</t>
  </si>
  <si>
    <t>R_3ehujafsGa5tdkb</t>
  </si>
  <si>
    <t xml:space="preserve">It said that she goes up and down the stairs at least once a month so she knows they are steep and should always use caution when going up and down the stairs. Just because someone else got hurt on the stairs doesn't mean that the management team is at fault. What the management team should do is make sure to let all their tenants know about the stairs and tell them to use extra caution. </t>
  </si>
  <si>
    <t>63.225.198.80</t>
  </si>
  <si>
    <t>R_3PUjAnrY4h45uAQ</t>
  </si>
  <si>
    <t>The stairs meet the building code for the Denver area.  The stairs met code for even the nearby cities when the building was built and even those cities with a requirement that the angle has to be below 40 percent do not require retrofitting older stairways.  We have all climbed and descended on stairs of various steepness and we know to exercise greater caution when we are on steep stairs.</t>
  </si>
  <si>
    <t>144.121.121.99</t>
  </si>
  <si>
    <t>R_3EQoa3Y1eUe7GnU</t>
  </si>
  <si>
    <t>The management company did absolutely no work in trying to prove that she was negligent, offering a haphazard explanation.</t>
  </si>
  <si>
    <t>72.185.198.249</t>
  </si>
  <si>
    <t>R_1rCuUZv9nCOEADz</t>
  </si>
  <si>
    <t>1386x780</t>
  </si>
  <si>
    <t>I just believe these stairs were built not based on prior code. I think the fact that other people had problems with these stairs shows in the past these were unsafe stairs and the company should have done something about it before  more people got injured. I think its clear the company was to blame for this.</t>
  </si>
  <si>
    <t>just feel like the money should have been paid out regardless</t>
  </si>
  <si>
    <t>104.231.56.38</t>
  </si>
  <si>
    <t>R_22LdJqQIEX1fHM9</t>
  </si>
  <si>
    <t xml:space="preserve">The stairs met the requirements. Also I think she had her hands full and lost her balance. I think if she wasn't trying to carry everything at once she wouldn't have fallen </t>
  </si>
  <si>
    <t>73.251.115.50</t>
  </si>
  <si>
    <t>R_wSkD0VB2waSbbP3</t>
  </si>
  <si>
    <t>They had no responsibility to change the stairs. Many people used the stairs but she fell. She must have been distracted or in a rush. Asking for extra money is ridiculous.</t>
  </si>
  <si>
    <t>173.91.82.43</t>
  </si>
  <si>
    <t>R_ekWt6nXZ5LnvXRT</t>
  </si>
  <si>
    <t>The expert testimony indicated that the staircase was too steep. Another resident had already fallen on the staircase, which should have caused Mesa to re-evaluate its design. As for the amount of damages, I believe that the injury caused Mackenzie sufficient pain to deserve damages in addition to medical costs.</t>
  </si>
  <si>
    <t>73.40.177.181</t>
  </si>
  <si>
    <t>R_1KvGGfPanaRJxpn</t>
  </si>
  <si>
    <t xml:space="preserve">The most damning evidence was the re-design of the stairs after Ms. Dunn's injury. The strongest defense offered by Mesa Management's legal team was that a stair re-design wasn't feasible, yet their actions directly contradict this argument. Further, they offered no evidence whatsoever that she was negligible. People fall, that is true, and it isn't always the fault of the person who built the ground they fell on, but that is a general argument and of dubious relevance to this particular case. I do not feel that Ms. Dunn offered enough evidence to support her request for $200,000 in damages, therefore I awarded her an additional $80,000 along with the $80,000 in hospital bills. </t>
  </si>
  <si>
    <t>209.6.208.71</t>
  </si>
  <si>
    <t>R_3EYKwr8Aa3mzzn7</t>
  </si>
  <si>
    <t>i feel that mesa management was negligent and should pay</t>
  </si>
  <si>
    <t>i feel that she fell because of the flaw in the construction and not because she was negligent. she deserves all the money that she asked for.</t>
  </si>
  <si>
    <t>74.215.66.72</t>
  </si>
  <si>
    <t>R_Q6wb1lP0OGdhvSV</t>
  </si>
  <si>
    <t>While the stairs are steeper than the current building code, they met the building code in effect at the time of construction.  Only one other person has fallen on the stairs, out of likely a huge number of trips up and down those stairs by tenants over the years.  Even if the stairs met the current building code, it does not necessarily follow she wouldn't have fallen.</t>
  </si>
  <si>
    <t>68.4.147.137</t>
  </si>
  <si>
    <t>R_2zd2Dyfev2JbOie</t>
  </si>
  <si>
    <t>Mesa Management was not negligent since their stairs did not violate any building codes in the area. Moreover, there is no certain evidence to suggest that the plaintiff's injuries were a result of the stairs and not her own negligence. Many other people have gone down those stairs without injury.</t>
  </si>
  <si>
    <t>162.198.201.8</t>
  </si>
  <si>
    <t>R_1C2fEEpYZApzEwu</t>
  </si>
  <si>
    <t xml:space="preserve">An expert testified that the steps were too steep.  Also, after the fall, the company themselves installed a landing for added safety.  Why would they do this if in fact the stairs were 'safe enough' before? </t>
  </si>
  <si>
    <t>75.132.108.44</t>
  </si>
  <si>
    <t>R_4T5YpF8C9cDZiA9</t>
  </si>
  <si>
    <t>One hundred twenty five thousand dollars</t>
  </si>
  <si>
    <t xml:space="preserve">The stairs were too steep.  The defense never proved or showed that Ms Dunn was clumsy.  No evidence was presented as to why the company never adjusted the steepness of the stairs after the first fall.  They clearly knew this was an issue yet did nothing to resolve it. </t>
  </si>
  <si>
    <t>172.56.27.11</t>
  </si>
  <si>
    <t>R_2QVF76bYd1c3Ntc</t>
  </si>
  <si>
    <t>because the defendant was right, people slip and fall all the time, its not the ground makers fault.</t>
  </si>
  <si>
    <t>73.194.189.44</t>
  </si>
  <si>
    <t>R_10oA0EtVVRtlhoF</t>
  </si>
  <si>
    <t>one hundred sixty thousand</t>
  </si>
  <si>
    <t>Because of the prior accident, the management company was already aware that there was a problem with the safety of the stairs. The fact that they replaced the stairs after her accident and added a landing shows that they knew the prior design was unsafe.</t>
  </si>
  <si>
    <t>72.160.128.36</t>
  </si>
  <si>
    <t>R_9uiQOtXdf1zqgPT</t>
  </si>
  <si>
    <t xml:space="preserve">The stairs were up to code for the city they were in.  There was also a handrail, so there were safety precautions already in place.  I don't think the plaintiff proved that mesa was negligent.   Also only having 2 people fall down stairs, seems like it's something that these people had a problem with and it wasn't a problem with the stairs. </t>
  </si>
  <si>
    <t>24.178.26.220</t>
  </si>
  <si>
    <t>R_3O6shboiNEVlDWo</t>
  </si>
  <si>
    <t>58.0.3029.110</t>
  </si>
  <si>
    <t xml:space="preserve">I feel that Mackenzie was not at fault. I had to go with my gut decision based on the facts and evidence porvided to me. </t>
  </si>
  <si>
    <t>72.195.128.69</t>
  </si>
  <si>
    <t>R_337l9yRG5fHwp60</t>
  </si>
  <si>
    <t>48.0.2564.116</t>
  </si>
  <si>
    <t>Linux i686</t>
  </si>
  <si>
    <t>1400x1050</t>
  </si>
  <si>
    <t>Two-hundred-eighty thousand</t>
  </si>
  <si>
    <t>The stairs were clearly unsafe. Miss Dunn probably would not have fallen if the stairs were not at such a steep angle. Or she might have been less injured if there had been a landing.</t>
  </si>
  <si>
    <t>73.50.242.230</t>
  </si>
  <si>
    <t>R_28RIYmRlj5TeUr7</t>
  </si>
  <si>
    <t>She slipped and fell down the stairs. Although it happens frequently, I can't fault the person for falling.</t>
  </si>
  <si>
    <t>insurance deserves to pay</t>
  </si>
  <si>
    <t>63.228.57.117</t>
  </si>
  <si>
    <t>R_1AYMAvxPGxKsEMN</t>
  </si>
  <si>
    <t>The fact that another person had fallen down the stairs in the same way is proof that the stairs were dangerous and should have been fixed sooner.</t>
  </si>
  <si>
    <t>192.241.176.205</t>
  </si>
  <si>
    <t>R_1LzgwcIk38SRTTx</t>
  </si>
  <si>
    <t>Because of how the stairs were designed. She was not negligent for this very reason.</t>
  </si>
  <si>
    <t>Because if there was insurance involved they should get the bulk of the responsibility</t>
  </si>
  <si>
    <t>173.225.151.227</t>
  </si>
  <si>
    <t>R_z2Lo0FwN8NotM2t</t>
  </si>
  <si>
    <t xml:space="preserve">I believe that Mesa is responsible because there was also a previous fall that happened before. The stairs just seem too steep. </t>
  </si>
  <si>
    <t>70.173.49.211</t>
  </si>
  <si>
    <t>R_2v8uyS5wczGUCLj</t>
  </si>
  <si>
    <t>In my logic if somebody sees a stairs and thinks it's too steep or too high or too dangerous to walk on you have to decide not too walk on it or decide to walk on it at your own risk. It's the same as participating in traffic. You know it brings risks but you decide to participate.</t>
  </si>
  <si>
    <t xml:space="preserve">Though the stairs were steep, they were up to code, had an adequate and sturdy handrail, and were kept up based on the photo evidence provided. </t>
  </si>
  <si>
    <t>97.93.242.203</t>
  </si>
  <si>
    <t>R_9pEqu8KFd25o5tD</t>
  </si>
  <si>
    <t>There wasn't enough proof to say that the stair actually caused her fall</t>
  </si>
  <si>
    <t>72.94.202.188</t>
  </si>
  <si>
    <t>R_tWcc4bBP9ZJqcVP</t>
  </si>
  <si>
    <t>The stairs were known to be steep and had caused injury before. They were stairs that were used by a number of people on a regular basis, who could be expected to be carrying things since they were going to the storage area. The company should have known how dangerous that situation was, especially after the first injury. I'm glad they changed the stairs, but it does suggest that they, too, realized the stairs were a hazard.</t>
  </si>
  <si>
    <t>24.167.147.44</t>
  </si>
  <si>
    <t>R_24BOn8bIhJuCcVL</t>
  </si>
  <si>
    <t>One hundred Thousand Dollars</t>
  </si>
  <si>
    <t xml:space="preserve">My decision is based on the fact that the angle of the stairs was too steep for safety. Once one injury had happened, the management company should have made adjustments to make the stairs safer. However, I believe that the victim could have easily fallen by just losing her balance.  </t>
  </si>
  <si>
    <t>76.10.0.211</t>
  </si>
  <si>
    <t>R_1Kx1VFXCtbRa99W</t>
  </si>
  <si>
    <t>I believe that the leasing company built their stairs at a dangerous angle and did not care to make them safer until they were sued.</t>
  </si>
  <si>
    <t>Because if the insurance company is paying it then the defendant isn't really being punished</t>
  </si>
  <si>
    <t>76.115.109.208</t>
  </si>
  <si>
    <t>R_882Wsav4xNryg1j</t>
  </si>
  <si>
    <t xml:space="preserve">I felt that the stairs were in a functional condition and that the injury is a result of the plaintiff and not the defendant. There is no realistic way to make the stairs better to use and it does not violate any building codes. </t>
  </si>
  <si>
    <t>68.172.33.135</t>
  </si>
  <si>
    <t>R_1i3Yn8ogij5Iy5i</t>
  </si>
  <si>
    <t xml:space="preserve">Mesa Management did not present any compelling evidence that they were not at fault. The stairs may have been up to code for an old building, but someone was already injured on them and they did not do anything. They also lied and said that they could not have changed the design, when they actually did change it after Mackenzie Dunn was injured. </t>
  </si>
  <si>
    <t>73.230.123.122</t>
  </si>
  <si>
    <t>R_3MtcUVvhrTLJgRI</t>
  </si>
  <si>
    <t>The defendant was not negligent because their stairway was code compliant and there was no evidence proving  that the defendant was negligent by preponderance of the evidence.</t>
  </si>
  <si>
    <t>98.232.177.177</t>
  </si>
  <si>
    <t>R_R5jntZIgT88vrDH</t>
  </si>
  <si>
    <t>62.0.3202.45</t>
  </si>
  <si>
    <t>Even though the stairs were up to code, the code was out dated and someone had already fallen. They really should have had them fixed even though they were not obligated to.</t>
  </si>
  <si>
    <t>71.45.87.108</t>
  </si>
  <si>
    <t>R_3ReC7LHQ1RpaVgi</t>
  </si>
  <si>
    <t xml:space="preserve">two hundred eighty thousand  </t>
  </si>
  <si>
    <t xml:space="preserve">The company knew that the stairs were a danger and did nothing. </t>
  </si>
  <si>
    <t>208.191.157.43</t>
  </si>
  <si>
    <t>R_3P4QMYkPSEACId2</t>
  </si>
  <si>
    <t xml:space="preserve">There had been a previous fall -- Tom Randall warned Mesa about the stairs. Also, the plaintiff had said that she had always felt uncomfortable going down the stairs. Other newer buildings have less steep stairs or landings. The expert testimony was helpful here. But the big thing: Mesa corrected the stairs afterward, suggesting that they knew that the stairs were a liability. </t>
  </si>
  <si>
    <t>45.37.19.129</t>
  </si>
  <si>
    <t>R_2rqOwfw4sWAYvCw</t>
  </si>
  <si>
    <t xml:space="preserve">maybe she was rushing maybe she wasn't maybe she wasn't paying full attention, but for Mesa to go in afterward and retrofit the stairs shows they knew it was their fault </t>
  </si>
  <si>
    <t>99.135.181.121</t>
  </si>
  <si>
    <t>R_2VINly0l27xcVj5</t>
  </si>
  <si>
    <t>Android 6.0</t>
  </si>
  <si>
    <t>480x854</t>
  </si>
  <si>
    <t>People fall all of the time through and accident or not paying attention. People need to take responsibility for their own actions, and falling down a set of stairs does not make the property owner negligent.</t>
  </si>
  <si>
    <t>65.31.130.79</t>
  </si>
  <si>
    <t>R_3qwZAnkXLnlAOlU</t>
  </si>
  <si>
    <t>The stairs were within the building code at the time the building was constructed.  Mesa management followed the rules and I see no reason to punish them.</t>
  </si>
  <si>
    <t>205.185.192.4</t>
  </si>
  <si>
    <t>R_3PIs14vwuPrjpQt</t>
  </si>
  <si>
    <t>Assuming the Defendant's lawyer was correct on the codes for an older building, Mesa can't be held accountable.</t>
  </si>
  <si>
    <t>108.46.62.239</t>
  </si>
  <si>
    <t>R_pbWAJIDZalkMLip</t>
  </si>
  <si>
    <t>Although there had a been a previous fall by another tenant on the stairs, expert testimony noted the stairs were up to code and that building a platform or "landing" would be unnecessary.  I feel we just don't have enough facts as to the actions that caused Mackenzie to fall and injure her leg.  I feel that Mesa Management COULD be partially at fault as the stairs probably weren't the best in construction and in that event I would award damages to cover the $80,000 in medical expenses.</t>
  </si>
  <si>
    <t>67.83.194.17</t>
  </si>
  <si>
    <t>R_UEMB4QZZJy1y4w1</t>
  </si>
  <si>
    <t xml:space="preserve">The stairs were at a very steep angle. Had the stairs not been at such a steep angle, she probably would not have fallen or would have at least caught her fall. </t>
  </si>
  <si>
    <t>68.36.215.223</t>
  </si>
  <si>
    <t>R_2vZhUeUGTb8etP5</t>
  </si>
  <si>
    <t xml:space="preserve">three hundred fifteen thousand dollars </t>
  </si>
  <si>
    <t xml:space="preserve">Ms Dunn attended all physical therapy sessions and took timely medical help and care from her doctor. </t>
  </si>
  <si>
    <t>the insurance company should cover damages to the plaintiff as the company is covered by the insurance company</t>
  </si>
  <si>
    <t>70.63.112.211</t>
  </si>
  <si>
    <t>R_1osTQR2xSPPpvCn</t>
  </si>
  <si>
    <t>58.0.3029.83</t>
  </si>
  <si>
    <t xml:space="preserve">I believe that the company admitted fault.  They mentioned they had to redo their stair construction. </t>
  </si>
  <si>
    <t>68.108.0.148</t>
  </si>
  <si>
    <t>R_V3Ca1pTOEP7Ba9j</t>
  </si>
  <si>
    <t>The management previously knew that the stairs were steep and dangerous! Another neighbor  previously sustained an injury as a result of those stairs and the management did not do anything to make the situation more safe.</t>
  </si>
  <si>
    <t>173.239.199.174</t>
  </si>
  <si>
    <t>R_2YzwOaKQNJjilAo</t>
  </si>
  <si>
    <t>Sixty-Five Thousand</t>
  </si>
  <si>
    <t>I believe the management company as negligent because this is the second time an incident like this happens. I do believe that improvements could have been done to the stairs. I also believe that the plaintiff is somewhat responsible for not being too careful. I believe she is entitled to a substantial amount for her medical bills, I do not believe she is entitled to the $280,000 that she is asking for.</t>
  </si>
  <si>
    <t>67.20.136.24</t>
  </si>
  <si>
    <t>R_1mJ0Ppy7yTskO9C</t>
  </si>
  <si>
    <t>MacKenzie Dunn should be awarded 80000 in economic damages and 200000 in non-economic damages for pain and suffering.</t>
  </si>
  <si>
    <t xml:space="preserve">The stairs were too steep and dangerous. The landlords had been informed after another tenant was injured on the same stairs and did nothing. After Ms Dunns fall they had the stairs corrected to make them safer, not revealing to the jury that they had this correction made. Ms Dunns life has been altered to a moderate extent due to her injuries and I don't see the 200000 as excessive nor is the 80000 for her medical bills. </t>
  </si>
  <si>
    <t>96.32.213.154</t>
  </si>
  <si>
    <t>R_2rq2YI7DzPPDqR4</t>
  </si>
  <si>
    <t>This was not the first time someone hurt they leg at this management I feel like they were held responsible because she did not just fall by mistake it was because of where she was walking at.</t>
  </si>
  <si>
    <t>It determines who should pay and help her because it was not her fault</t>
  </si>
  <si>
    <t>71.8.110.40</t>
  </si>
  <si>
    <t>R_2w4ync6oldPXUlY</t>
  </si>
  <si>
    <t>The stairs were built to code and no evidence was provided that the stairs were in any was unsafe.  The argument was based strictly on the pitch, which was completely legal.</t>
  </si>
  <si>
    <t>108.226.116.122</t>
  </si>
  <si>
    <t>R_9NtkxydUShLad8J</t>
  </si>
  <si>
    <t>A reasonable person after hearing about the previous incident would have made some effort to improve the safety of the stairs. Nothing was proven about Mackenzie's own negligence.</t>
  </si>
  <si>
    <t>65.128.107.18</t>
  </si>
  <si>
    <t>R_2ziS1v1BCA4O8Y8</t>
  </si>
  <si>
    <t>The plaintiffs engineers findings were the biggest determining factor along with the fact that Mesa Management did change the stairs after her fall. Also the fact that someone else had also fallen before as well. It seems that the stairs were definitely dangerous although I agreed that 200,000 additional damages was too much.</t>
  </si>
  <si>
    <t>100.2.97.239</t>
  </si>
  <si>
    <t>R_2A1252M0ESnV6cF</t>
  </si>
  <si>
    <t>I believe that the plaintiff has been walking on those stairs for a while. The stairs do seem steep and they should have realized they were a bit off when the previous tenant fell. But I do not think that it was due to negligence that caused all of these injuries.</t>
  </si>
  <si>
    <t>I think that the defendant should pay some of the bills, but not all.</t>
  </si>
  <si>
    <t>23.117.234.97</t>
  </si>
  <si>
    <t>R_1puRiXlCIdAAReM</t>
  </si>
  <si>
    <t>10.1.2</t>
  </si>
  <si>
    <t>I think it is impossible to find whose fault it was for the fall. Was the plaintiff tired and lost her footing? Was she under the influence? Did she just miscalculate her step? I see that the stairs are not as safe as they probably could be but are said to be up to code and not in any violation. I just don't see enough evidence that proves it is the fault of Mesa only.</t>
  </si>
  <si>
    <t>98.116.57.112</t>
  </si>
  <si>
    <t>R_210ObfYKFZpXbML</t>
  </si>
  <si>
    <t>The stairs were at an angle that is more than normal. In some states that stair angle would have been illegal. Someone fell and had i juries before Ms Dunn. And the defendants claimed they could not have retrofitted the stairs, but had done so after Ms Dunns fall.</t>
  </si>
  <si>
    <t>50.108.186.45</t>
  </si>
  <si>
    <t>R_2ZIb6jJtk23F1O3</t>
  </si>
  <si>
    <t>The stairs were up to code and people should be careful when going up and down stairs. Also we could not see the left side of the image and how far the basement extended.</t>
  </si>
  <si>
    <t>98.18.173.194</t>
  </si>
  <si>
    <t>R_2WJsaSF091vEfVT</t>
  </si>
  <si>
    <t>The stairs did not violate any codes or present a hazard to a reasonably careful person.</t>
  </si>
  <si>
    <t>73.1.49.185</t>
  </si>
  <si>
    <t>R_Uucid8ksKZbBkDD</t>
  </si>
  <si>
    <t>because there was a previous injury and they should have fixed the stairs after that accident happened</t>
  </si>
  <si>
    <t>67.252.52.23</t>
  </si>
  <si>
    <t>R_2Eiyw2lhgN2W58A</t>
  </si>
  <si>
    <t>ONE HUNDRED FIFTY THOUSAND DOLLARS</t>
  </si>
  <si>
    <t>this was the second accident on these stairs and the first person brought it up to mesa management that the stairs were dangerous and something should be done.the defendents had an expert testify about the stairs being dangerous and could have been fixed</t>
  </si>
  <si>
    <t>108.39.227.38</t>
  </si>
  <si>
    <t>R_3ETmYrHqf0ljsOC</t>
  </si>
  <si>
    <t>I understand that multiple people fell down the steps. However, I am assuming there are dozens of people that live at this apartment complex. I'm confident that this was not her first time going down these steps. Someone falling may have occurred 2 out of 1,000 times. I believe this was a bad accident, but nothing more.</t>
  </si>
  <si>
    <t>23.226.163.196</t>
  </si>
  <si>
    <t>R_3fN58WSugZMh6Yd</t>
  </si>
  <si>
    <t xml:space="preserve">the stair were build to code in the 1980 they were not up to the present code they were unsafe  another person had fell and  mesa management did nothing to fix the problem </t>
  </si>
  <si>
    <t>173.209.69.250</t>
  </si>
  <si>
    <t>R_3pap5skiF5aOkdt</t>
  </si>
  <si>
    <t>The stairs were too steep. McKenzie claim exemption from the new codes. That fact does not make the stairs safer. Thew precious fall by another tenant should have prompted McKenzie to re-do the stairs for residents' safety.</t>
  </si>
  <si>
    <t>75.132.13.41</t>
  </si>
  <si>
    <t>R_u3T66I2L14WUn3r</t>
  </si>
  <si>
    <t>There was no proof that Mesa Management was negligent with the building of the stairs. The stairs followed all codes that were in place at the time in that area.</t>
  </si>
  <si>
    <t>162.127.0.79</t>
  </si>
  <si>
    <t>R_2EuimqGvOaPCZhm</t>
  </si>
  <si>
    <t>People fall all the time. She had gone down the stairs before without falling, it was her fault.</t>
  </si>
  <si>
    <t>67.238.4.133</t>
  </si>
  <si>
    <t>R_12ExcZbE7rkmbI3</t>
  </si>
  <si>
    <t>After the first accident with the stairs where another resident fell, the company should have fixed the stairs to prevent future accidents. Instead they did nothing to fix the problem.</t>
  </si>
  <si>
    <t>71.161.96.32</t>
  </si>
  <si>
    <t>R_eP9GIMOx4qS0Qsp</t>
  </si>
  <si>
    <t xml:space="preserve">They built their stairs to code and that means that they were not negligent </t>
  </si>
  <si>
    <t>67.149.0.4</t>
  </si>
  <si>
    <t>R_3GqtRFTbpDUo3fe</t>
  </si>
  <si>
    <t xml:space="preserve">Based upon the evidence that Mesa brought forward, that "you can't know what happened" is equally true in reverse; we don't know and the preponderance of evidence (the previous accident and the letter written to Mesa Mgmt., I believe it they (Mesa) are negligent. Ms. Dunn deserves the full amount requested because of the evidence of her foot; the picture was horrific and I highly doubt she is all better now as Mesa claims. As an active person, this injury has to severely impact her life. </t>
  </si>
  <si>
    <t>50.35.98.125</t>
  </si>
  <si>
    <t>R_33g6wegnihFxa7h</t>
  </si>
  <si>
    <t>The plaintiff went up and down those stairs every month for three years. She was well aware of how they were constructed and the degree to which they were safe. That she could go up and down then 36 times without incident demonstrates that the stairs were reasonably safe.</t>
  </si>
  <si>
    <t>199.38.29.26</t>
  </si>
  <si>
    <t>R_XtWWzgnmEzHhJfP</t>
  </si>
  <si>
    <t xml:space="preserve">Ms Dunn was fully aware of the staircase as it was stated that she used them at least once a month.  She was also carrying items down the stairs when she fell.  This may have caused her fall.  </t>
  </si>
  <si>
    <t xml:space="preserve">Insurance is in place for a reason.  </t>
  </si>
  <si>
    <t>68.230.91.79</t>
  </si>
  <si>
    <t>R_1z58Q4nNTWIPos1</t>
  </si>
  <si>
    <t xml:space="preserve">The stairs were up to code and she had used them many times. They were not concerning enough to her safety for her to bring it to anyone's attention prior to the accident so I do not believe she felt they were dangerous. </t>
  </si>
  <si>
    <t>104.185.102.34</t>
  </si>
  <si>
    <t>R_afz4fYY3akdvWgN</t>
  </si>
  <si>
    <t>ninety thousand</t>
  </si>
  <si>
    <t xml:space="preserve">The Mesa had a prior complaint and did nothing to prevent further injuries to any other people. They had no way to prove that Mackenzie was negligent except suppositions. </t>
  </si>
  <si>
    <t>99.30.122.48</t>
  </si>
  <si>
    <t>R_1mQ9Z5HNAvyNMyn</t>
  </si>
  <si>
    <t>The stairs were not built to proper code or with safety measures to make up for the bad way they were built. Also, since someone had fallen before it was obvious that the stairs were dangerous and needed to be addressed.</t>
  </si>
  <si>
    <t>50.88.107.50</t>
  </si>
  <si>
    <t>R_1Dookza4cSgvy47</t>
  </si>
  <si>
    <t>I think it was the company fault for what happen to this individual.</t>
  </si>
  <si>
    <t>How will the victim get paid</t>
  </si>
  <si>
    <t>74.65.197.210</t>
  </si>
  <si>
    <t>R_3fTX1frXONkvXal</t>
  </si>
  <si>
    <t>I believe Mesa Management Company was not negligent, because the construction of the stairs in question were up to code in Denver and elsewhere when they were built. Although the accident was extremely unfortunate, it was in reality an accident by definition and was not directly caused by any negligence from Mesa Management Company.</t>
  </si>
  <si>
    <t>73.187.202.234</t>
  </si>
  <si>
    <t>R_1ff4UseyqO4OwOy</t>
  </si>
  <si>
    <t>There had been only one other person who had an issue with the stairs. When the stairs were built they were at code. Sometimes people trip or lose their balance. It doesn't mean it was someone else's fault. She had been carrying equipment down the stairs. Maybe she should have take less items at a time. She had been going down once a month prior to the basement. She never had problems before. She knew they were steep and she knew she needed to be careful. Sometimes people trip and get hurt. It wasn't like there was a loose or broken board. There were handrails as well. She could have had one hand on a hand rail to help her keep her balance. I don't think they proved their case (plaintiff) to more than 51%.</t>
  </si>
  <si>
    <t>66.215.248.29</t>
  </si>
  <si>
    <t>R_3s7iOd3Oj62DvlQ</t>
  </si>
  <si>
    <t>I considered all facts of the case. Mesa Management already knew there was an issue with the stairs when someone fell before. They did nothing and now someone else has gotten hurt very badly. Mesa Management is responsible I feel not to mention their lawyer had the nerve to accuse the plaintiff of just wanting money. They even acknowledged  negligence I feel since they did acknowledge the extent of her medical bills.</t>
  </si>
  <si>
    <t>108.219.74.121</t>
  </si>
  <si>
    <t>R_yNFSQhy60C2QhhL</t>
  </si>
  <si>
    <t>I took into account the previous injury and the expert testimony.</t>
  </si>
  <si>
    <t>68.107.211.233</t>
  </si>
  <si>
    <t>R_1eFcePdlpCmtOde</t>
  </si>
  <si>
    <t xml:space="preserve">She tripped and fell on a flight of stairs. The stairs must be up to building codes or the place wouldn't be able to still have those stairs. Were the stairs narrow and steep, maybe, but the plantiff lived there for 3 years, she should know she needs to be careful on those stairs. The company did nothing wrong. </t>
  </si>
  <si>
    <t>99.172.125.160</t>
  </si>
  <si>
    <t>R_3O7ERkTphmaB75T</t>
  </si>
  <si>
    <t>It simply is not negligent to build something that meets the building code requirements.  It is also simply logical that it is far more likely that the person who fell was at fault given the number of times that the stairs were safely taken.</t>
  </si>
  <si>
    <t>76.122.112.101</t>
  </si>
  <si>
    <t>R_2DTGbPpVIppDsRA</t>
  </si>
  <si>
    <t xml:space="preserve">It is it is undeniable that having stairs that steep would lead to people falling. While it is difficult to perfectly say how much Dunn was responsible for falling, I can certainly say that the stairs were a problem. </t>
  </si>
  <si>
    <t>107.219.126.149</t>
  </si>
  <si>
    <t>R_1Cd7GSXnZNJTcew</t>
  </si>
  <si>
    <t xml:space="preserve">one hundred and twenty thousand dollars </t>
  </si>
  <si>
    <t xml:space="preserve">It is clear that the stair structure is unsafe from the image shown and because two people have already fell. I felt the plaintiff should of been awarded the full amount for medical bills but as far as pain and suffering, I felt she should of been awarded significantly less than she asked for. A reason for this is because there is still time for her leg to heal and the possibility that she will once again be able to partake in all the activities she once did. </t>
  </si>
  <si>
    <t>107.218.174.95</t>
  </si>
  <si>
    <t>R_2Y69DB3TFdxYQHZ</t>
  </si>
  <si>
    <t>The management company aware of the possible issue. Although, it was within code they should have brought it up to code once the last tenant fell. Also, the plantiff seemed to be an avid hiker and knew how to be careful. To me, the management company was greedy. Beyond the medical bills, there was pain and suffering such as lost work time, lost time due to medical issues.</t>
  </si>
  <si>
    <t>75.171.179.230</t>
  </si>
  <si>
    <t>R_2rkLEtQLQZ4hG82</t>
  </si>
  <si>
    <t xml:space="preserve">While their stairs may have been steep, the Plaintiff knew about the danger and had used those stairs many times.  She knew to exhibit caution and fialed to do so </t>
  </si>
  <si>
    <t>24.104.207.153</t>
  </si>
  <si>
    <t>R_3Pn99OR2mfbIu4J</t>
  </si>
  <si>
    <t>The stairs are built to the code that is in effect for that period of time. While two people have fallen on them, it is likely many more have used these stairs during the period in which they had been built and used.</t>
  </si>
  <si>
    <t>98.245.66.27</t>
  </si>
  <si>
    <t>R_2RTX8ZVyp70NtBy</t>
  </si>
  <si>
    <t>I believe the plaintiff is fully responsible for her fall down the stairs. Like the defendant's attorney said, there is no way to prove that her fall was from her own carelessness. She probably fell because she was in a hurry, or tired, or anything. Just not paying attention to what she was doing could have made her fall. Mesa Management should not be liable for a person's own carelessness. That is not how things work. She deserves nothing.</t>
  </si>
  <si>
    <t>184.183.173.159</t>
  </si>
  <si>
    <t>R_3JI3LMlKH68aXp0</t>
  </si>
  <si>
    <t>one hundred fifty thousand dollars</t>
  </si>
  <si>
    <t>A previous person had already fallen down these stairs and the defendant was aware of this and did nothing to prevent it from happening again. It seems reasonable to me that the stairs should have been rebuilt or block off from the general public.</t>
  </si>
  <si>
    <t>68.99.225.99</t>
  </si>
  <si>
    <t>R_qx4A36LAZk571yV</t>
  </si>
  <si>
    <t xml:space="preserve">Mesa management failed to act after the first tenant injured themselves falling down the same flight of stairs. Although code allows for the angle of the stairs to be grandfathered in, after the first injury mesa management took no action to warn residents about the angle of the stairs or to improve the safety of the stairs which would not pass current building codes. </t>
  </si>
  <si>
    <t>76.99.176.178</t>
  </si>
  <si>
    <t>R_2fBdAwY9xn8tUQO</t>
  </si>
  <si>
    <t>The attorney for Mackenzie provided evidence that led me to the conclusion that Mesa management was negligent by not retrofitting the stairs after the first person fell. Likewise, the other attorney did not provide substantial evidence to the contrary. In fact, Mackenzie's attorney made a powerful rebuttal.</t>
  </si>
  <si>
    <t>216.15.39.40</t>
  </si>
  <si>
    <t>R_2YxZFnprlcWgAS5</t>
  </si>
  <si>
    <t>I believe that Mesa Management should have made proper repairs for any sort of factors that can cause injury and did not.</t>
  </si>
  <si>
    <t>75.134.181.225</t>
  </si>
  <si>
    <t>R_vq9nHxSL2yk3JMl</t>
  </si>
  <si>
    <t xml:space="preserve">The woman fell on some stairs. I see no reason to think it was the fault of the stairs. When I fall down the stairs, it's not the stairs that caused it. Additionally, the amount of money requested seemed excessive, which made it all the more likely that it was the main purpose of the lawsuit. </t>
  </si>
  <si>
    <t>47.154.149.248</t>
  </si>
  <si>
    <t>R_VR7Jhkaj4ak3H9f</t>
  </si>
  <si>
    <t xml:space="preserve">As explained in the video the stairs were up to code. Mesa did not have an obligation to revise the stairs. </t>
  </si>
  <si>
    <t>The plaintiff's expert's testimony about the proper angle of stair, and the weakness of the defense's argument about no room to make such repairs.  As important, the fact that the management company already knew of at least one injury occurring on that particular staircase, and having taken no subsequent safety action.</t>
  </si>
  <si>
    <t>107.77.224.195</t>
  </si>
  <si>
    <t>R_2dW3HPT6LPQrxTW</t>
  </si>
  <si>
    <t>1440x960</t>
  </si>
  <si>
    <t>The stairs were constructed in keeping with the building codes at the time of construction.  In the absence of a code infraction, the defendant was not negligent.</t>
  </si>
  <si>
    <t>173.53.27.133</t>
  </si>
  <si>
    <t>R_O9xZ2YVbZKvgfrr</t>
  </si>
  <si>
    <t>one hundred fifty five thousand</t>
  </si>
  <si>
    <t>I believe the company is negligent but $200,000 id too much so I gave he $75,000 because I think that is fair in addition to the $80,000.</t>
  </si>
  <si>
    <t>75.170.29.80</t>
  </si>
  <si>
    <t>R_3pf2FygTzy55mOi</t>
  </si>
  <si>
    <t>1093x615</t>
  </si>
  <si>
    <t>Doctorate degree (e.g. PhD or EdD)</t>
  </si>
  <si>
    <t>The stairs were too steep, keeping them this way, especially after someone else had fallen and specifically complained about the steepness of the stairs seems to be a case of profit over concern for safety. Also, not being able to do some of the things she used to do, is not just a trifling matter, that's a serious impact on her life.</t>
  </si>
  <si>
    <t>71.200.38.241</t>
  </si>
  <si>
    <t>R_3Rqipkkf1eVzI3n</t>
  </si>
  <si>
    <t>They were not negligent because their stairs were up to code.  Had the stairs not been up to code than they would be negligent, but that is not the case.  They are not responsible for the fall.</t>
  </si>
  <si>
    <t>24.60.176.206</t>
  </si>
  <si>
    <t>R_3IRd0IlQ6hZ3NGq</t>
  </si>
  <si>
    <t>2560x1080</t>
  </si>
  <si>
    <t>They're not responsible because the stairs were legal and it looked to be in perfect condition, The fact that only two people are known to have fallen on the stairs I feel is actually bad for the plaintiffs case. People fall down stairs all the time due to a miss step or what have you. It's not always someone else's fault and in this case I think it's her own fault.</t>
  </si>
  <si>
    <t>96.41.13.56</t>
  </si>
  <si>
    <t>R_6PbWvBfx4QUOssF</t>
  </si>
  <si>
    <t>I don't think the management proved that the plaintiff caused the accident. I think it was more speculative at best. I also think the fact that the stairs had a track record of another tennent falling shows that this was not an isolated incident. This is a safety issue involving the stair case.</t>
  </si>
  <si>
    <t>162.72.217.167</t>
  </si>
  <si>
    <t>R_1q7ML0jBYrXFwlk</t>
  </si>
  <si>
    <t>Even though she claims to not remember exactly how it happened, she admitted to "probably setting her foot down wrong". The stairs were not unsafe or unmaintained, even by current standards in more strict areas there were only a few degrees over the limit. Anyone with half a brain could see that they were fine. Could they have been improved? Sure .Did the need it? No. In my opinion she may as well go into court and say "hey, I'm clumsy...gimme a quarter of a million dollars". I wouldn't award her a dime.</t>
  </si>
  <si>
    <t>107.15.66.124</t>
  </si>
  <si>
    <t>R_1n8x0Spa4xjRPUb</t>
  </si>
  <si>
    <t>One hundred and twenty thousand</t>
  </si>
  <si>
    <t>The plaintiff's expert was convincing, as it that the angle of these stairs is out of current regulations in Colorado. Another resident had fallen, and the company should have addressed the issue then. Instead, the plaintiff got injured, and then in fact after she brought a lawsuit, they decided to fix the stairs. This was a large factor for me.</t>
  </si>
  <si>
    <t>68.224.200.251</t>
  </si>
  <si>
    <t>R_1OUgrpDb84ILnz4</t>
  </si>
  <si>
    <t xml:space="preserve">The stairs were too steep and caused harm to another individual.  If the defendant wasn't guilty of negligence why did they repair the stairs after the latest injury. </t>
  </si>
  <si>
    <t>The company had a prior incident with another tenant, and this incident so inspired him that he wrote them a letter warning them about the stairs, and the danger they posed to people using them. Furthermore, since the stairs construction, new laws prohibiting those same style of stairs to be built in newer buildings had been passed - implying that there was some form of fault in their design to require legislation in regards to future construction and use. That Mesa did not redesign their stairs following the initial incident, proves to me negligence in regards to its management of its property.</t>
  </si>
  <si>
    <t>107.2.92.157</t>
  </si>
  <si>
    <t>R_1LAUgpFiNpiarvi</t>
  </si>
  <si>
    <t>ninety-thousand</t>
  </si>
  <si>
    <t>There were a few factors that put me on Dunn's side in this case. First, the fact that another tenant fell and reported to management that he believed the stairs were dangerous showed that the management was aware of and should have taken action to correct this. Also, the fact that the defendant attempted to argue that there was no way to modify the stairs when in fact, as the plaintiff showed, the stairs were modified after the accident, shows that the stairs could have and ought to have been modified after the first accident on the staircase. I would award Ms. Dunn full economic damages and substantially reduced non-economic damages because there was no overwhelming evidence that the injury had affected her ability to enjoy her life after the injury. While it's likely that her ability to enjoy certain activities had slightly diminished, it doesn't justify the excessive amount she was asking for.</t>
  </si>
  <si>
    <t>65.25.168.217</t>
  </si>
  <si>
    <t>R_8kXjSbox3eEsTq9</t>
  </si>
  <si>
    <t>The stairs met code and appeared to be in good working condition.  While the stairs may have been steep there was nothing significantly wrong with the stairs.  Moreover it seems likely that the plaintiff just stepped wrong or lost her balance.</t>
  </si>
  <si>
    <t>76.220.209.223</t>
  </si>
  <si>
    <t>R_1kXQuvvBZuO9OoK</t>
  </si>
  <si>
    <t xml:space="preserve">Mesa management was given notice of the stair hazard by another tenant.  They should of hired an expert then to assess the risk of the stairs.  Their failure to do so means they did not take the first complaint seriously.  They could have learned the risk of the stair steepness on the first accident with a little due diligence.  </t>
  </si>
  <si>
    <t>24.192.108.233</t>
  </si>
  <si>
    <t>R_BDG3t5DJoMKTLgd</t>
  </si>
  <si>
    <t>The defendant failed to show any evidence that the fall was in any way attributed to Ms. Dunn's negligence. They only refuted the claim that they were required by law to upgrade their stairs to fit the building code. Not being required by law does not mean the defendant has no responsibility to rectify a potentially dangerous situation. Given that the plaintiff is currently able to walk and move she is not entitled to the full damages of $200,000 for pain and suffering, however she is entitled to full coverage of her medical bills, and some compensation for her injury.</t>
  </si>
  <si>
    <t>64.121.102.112</t>
  </si>
  <si>
    <t>R_3EFIQ9Yx4hNmgKU</t>
  </si>
  <si>
    <t xml:space="preserve">We never really found out why she fell. If she was drunk or something, I could see that Ms. Dunn was negligent. The only real argument for both sides was the construction of the stairs would leads me to believe they were the issue and the defense just found one quack who finally said there was no problem with the angles. </t>
  </si>
  <si>
    <t>98.26.124.139</t>
  </si>
  <si>
    <t>R_e5a92UHKQI02NS9</t>
  </si>
  <si>
    <t>Safari iPhone</t>
  </si>
  <si>
    <t>iPhone</t>
  </si>
  <si>
    <t>320x568</t>
  </si>
  <si>
    <t>Mesa management had no evidence to show that McKenzie was negligent. Mesa management should have investigated and determined a way to fix the stairs after the first tenant fall. Even signage would have been helpful.</t>
  </si>
  <si>
    <t>69.128.205.87</t>
  </si>
  <si>
    <t>R_3JxyKaEWgRNjKG3</t>
  </si>
  <si>
    <t>two hundred thirty thousand</t>
  </si>
  <si>
    <t>Makenze loved spending time with family and friends hiking etc. She would not cause bodily harm to herself because then she wouldn't be able to enjoy those things. There was also a neighbor who witnessed her laying on the floor. The incidence of the previous fall also shows that if these steps were safer perhaps no-one would have been injured.</t>
  </si>
  <si>
    <t>74.215.233.158</t>
  </si>
  <si>
    <t>R_3gN2T4xk5ltY4v0</t>
  </si>
  <si>
    <t>I believe the stairs were poorly made and should have been corrected after the first falling incident. If the stairs were repaired in the correct manner as described by the expert witness this problem more than likely would not have occurred. Ms. Dunn was simply going about her business and unfortunately fell down the stairs due to poor construction of the steps.</t>
  </si>
  <si>
    <t>12.187.176.10</t>
  </si>
  <si>
    <t>R_2w4xPDqQHIs2dx8</t>
  </si>
  <si>
    <t>1969x1575</t>
  </si>
  <si>
    <t>I don't believe that they negligent. I can't really say that they are completely negligent because people fall, the defendent could of been in a rush or anything. The stairs were up to code and everything was okay. People go down their all the time and don't fall. They did sketch a new stairs but that's because it costs them so much to go to court and they'd rather fix the issue. But nonetheless, the stairs are up to code and everything is fine. I believe they are partially responsible but not enough to pay over 100k</t>
  </si>
  <si>
    <t>71.92.206.176</t>
  </si>
  <si>
    <t>R_3koax41h4WCLSS6</t>
  </si>
  <si>
    <t xml:space="preserve">The defendant did not prove negligence on part of the plaintiff. The defendant was aware of the dangers of the stairs. </t>
  </si>
  <si>
    <t>70.215.133.78</t>
  </si>
  <si>
    <t>R_2rG9LKCCkTr2Na0</t>
  </si>
  <si>
    <t>I think that both sides agree that some building codes define the stairs as dangerous and to me the fact that an older building is not applicable for the newer codes is negligent in itself and as a housing provider I think that maybe they would need to take responsibility even before the government makes them.</t>
  </si>
  <si>
    <t>76.127.154.48</t>
  </si>
  <si>
    <t>R_1LAnQ1f5osGdhlZ</t>
  </si>
  <si>
    <t>If the stairs were built according to the building code, and there haven't been a whole bunch of people having accidents on the stairs (just the one other person that was reported also fell) then it would not seem that the fall (on stairs presumably frequented by many people each day) would be the fault of the management company's negligence.  It would seem it was simply an accidental fall, as happens frequently with stairs - people fall.  Therefore I don't personally think the management company was negligent in this case.</t>
  </si>
  <si>
    <t>104.238.45.75</t>
  </si>
  <si>
    <t>R_2sYzsKZGZl9vfyv</t>
  </si>
  <si>
    <t>I strongly believe it was just an accident for Mackenzie Dunn to twist her ankle after falling on the staircase. Accidents happen all the time, Dunn was unlucky that day. If the staircase in the apartment had a major flaw, then there would have been much more accidents.</t>
  </si>
  <si>
    <t>71.93.211.101</t>
  </si>
  <si>
    <t>R_3PdBBWrklZQSxXs</t>
  </si>
  <si>
    <t>I think that it was an unsafe where she was and that the people who owned the space could have fixed it where they saw problems.</t>
  </si>
  <si>
    <t>65.88.88.148</t>
  </si>
  <si>
    <t>R_2S2Yzfe6JWPyw5q</t>
  </si>
  <si>
    <t xml:space="preserve">I believe that they were not responsible because they were not completely aware of the situation. It was the building manager's responsibility. </t>
  </si>
  <si>
    <t>73.82.91.161</t>
  </si>
  <si>
    <t>R_3dKPXCLeSdqNazJ</t>
  </si>
  <si>
    <t>Had Miss Dunn behaved in a manner as a reasonably prudent person would, she would have been paying more attention and been more cautious as she prepared to descend the stairs. She admitted that she doesn't even remember how she fell, and I think this is likely because she wasn't paying attention. That being said, her injuries would have been much less severe but for the negligence of Mesa; had there been a landing, she would have been hurt much less severely. And they had prior warning about the dangerous condition of the stairs.</t>
  </si>
  <si>
    <t>97.80.227.120</t>
  </si>
  <si>
    <t>R_1je4cwrQoTgYNHn</t>
  </si>
  <si>
    <t>Their stairs were built according to code in that area. They have complied with the law.</t>
  </si>
  <si>
    <t>97.95.91.72</t>
  </si>
  <si>
    <t>R_26axHUEwmGPZosE</t>
  </si>
  <si>
    <t>eighty five thousand dollars</t>
  </si>
  <si>
    <t>I arrived at my decision because those stairs do look a little too steep and not only that but they go down to a storage room where they expect you to walk up and down those stairs with things in your hands.</t>
  </si>
  <si>
    <t>71.63.253.159</t>
  </si>
  <si>
    <t>R_25ybXO0bvVm6ZhH</t>
  </si>
  <si>
    <t>63.0.3232.0</t>
  </si>
  <si>
    <t>The defendant had warning from the previous tenant's injury that the stairs were unsafe, but chose not to make any changes due to the cost of retrofitting the stairs. I also found that the plaintiff's testimony that they were always safe going up and down the stairs due to their caution about the stairs being unsafe to be crucial in determining that they were not a substantial factor in their own negligence.</t>
  </si>
  <si>
    <t>73.67.229.138</t>
  </si>
  <si>
    <t>R_2SkN9JVIsCNvm0f</t>
  </si>
  <si>
    <t>one-hundred forty thousand</t>
  </si>
  <si>
    <t>I'm not 100% sure but it would have helped to have been able to re-look at the evidence while making my decision. The one thing that stuck out to me was that the defendant claimed that it was due to the plaintiff's own negligence, but they failed to provide proof.</t>
  </si>
  <si>
    <t>24.209.229.22</t>
  </si>
  <si>
    <t>R_22n2WObHjH38Ijg</t>
  </si>
  <si>
    <t>There is no evidence that Dunn was in any way negligent.  The defendent speculated that she might have been in a hurry or other factor but then stated that they simply didn't know.  On the other hand there was a past accident on the stairs and experts stated that the steepness of the stairs was considered unsafe but defendant took no action to correct it even though as later actions showed it was possible to do so.</t>
  </si>
  <si>
    <t>216.234.214.26</t>
  </si>
  <si>
    <t>R_1geHzngJi7YkrFc</t>
  </si>
  <si>
    <t>There was no evidence to show that she caused her own fall. The evidence points to the cause being the defective stairs that were never corrected.</t>
  </si>
  <si>
    <t>73.111.188.88</t>
  </si>
  <si>
    <t>R_21hSKKBDsFlOahL</t>
  </si>
  <si>
    <t>I believe that staircase design was not properly done. that made the fall more likely, and despite the existing knowledge of how to make a better staircase design which can reduce the falls to great extent, it was not done. so that's where I find negligence.</t>
  </si>
  <si>
    <t>insurance company are suppose to pay</t>
  </si>
  <si>
    <t>73.184.19.12</t>
  </si>
  <si>
    <t>R_2an6gfNOFGtB1vS</t>
  </si>
  <si>
    <t>two hundred thirty thousand dollars</t>
  </si>
  <si>
    <t>Mesa Management was aware that the stairs were at a 44 degree angle and too steep after the first tenant fell. The amount of money that Ms. Dunn incurred in medical bills and pain and suffering was substantial.</t>
  </si>
  <si>
    <t>69.14.83.252</t>
  </si>
  <si>
    <t>R_3Ms2yJqyV6uZPZN</t>
  </si>
  <si>
    <t>Two hundred and eighty thousand</t>
  </si>
  <si>
    <t>The staircase was too steep and, most importantly, Mesa management did not reconstruct them after the first person (a man) fell on the stirs before the plaintiffs fall.</t>
  </si>
  <si>
    <t>173.193.145.132</t>
  </si>
  <si>
    <t>R_3snwN4rBI6o7sQq</t>
  </si>
  <si>
    <t>I feel like they followed the law in constructing the stairs. The truth is people do fall down stairs all the time. I don't think they did anything that was truly negligent. This whole situation is unfortunate but I don't think they did anything I can prove is wrong. Their argument about there being no better way to construct the stairs was proven to be flimsy but the stairs they had conformed to all laws and building codes and they did not act in a way that was outright negligent or harmful.</t>
  </si>
  <si>
    <t>71.68.139.238</t>
  </si>
  <si>
    <t>R_ZwAJzQqTe6Qo22d</t>
  </si>
  <si>
    <t>She waas neligent because she fell but if they had a safer and upto datye landing she would not have been hurt as bad and also adftr she fell they updated the steps so i consider them more at fault for this accident than her</t>
  </si>
  <si>
    <t>23.126.177.129</t>
  </si>
  <si>
    <t>R_2dHomrrqs8vxiRs</t>
  </si>
  <si>
    <t>I believe mesa management had ample proof and opportunity to change the design of the stairs such that it would be less likely for ms dunn to be injured. however, i think that 200k is far too much for "pain and suffering" and option for 10th that amount.</t>
  </si>
  <si>
    <t>98.4.103.226</t>
  </si>
  <si>
    <t>R_2SBqUMlIsftjjGV</t>
  </si>
  <si>
    <t>To me, the management company deliberately failed to update their stairs to a safe level. Although it was not required, the fact that they did not update them to code, shows negligence to me. I don't like how the management company tried to spin the blame back to Ms. Dunn. The fact that Ms Dunn now experiences pain when doing things she enjoyed doing before the incident, leads me to raise the damages even more than was initially proposed.</t>
  </si>
  <si>
    <t>69.8.42.223</t>
  </si>
  <si>
    <t>R_290uF51kCuAPBX5</t>
  </si>
  <si>
    <t>The stairs were clearly up to code in the area of Colorado.  They were not broken or damaged, and from the picture, there was an apparent handrail that Ms. Dunn could have used to prevent her fall.  It was clearly an accident that was not caused by negligence on the part of the company.</t>
  </si>
  <si>
    <t>47.223.152.199</t>
  </si>
  <si>
    <t>R_1NesEuWfDNIWXMi</t>
  </si>
  <si>
    <t>1824x1026</t>
  </si>
  <si>
    <t xml:space="preserve">Mesa Mgmt is negligent because the accident occurred on their property and they were already aware of the possibility that a danger existed there. </t>
  </si>
  <si>
    <t>24.60.247.22</t>
  </si>
  <si>
    <t>R_3QPDHow5RbVqbNF</t>
  </si>
  <si>
    <t>If there was some sort of building code violation with respect to to the stairs I might have felt differently, but absent any regulation that states the stairs were not non compliant I do not find Mesa to be negligent.</t>
  </si>
  <si>
    <t>73.138.185.205</t>
  </si>
  <si>
    <t>R_3pfrc0ZPiqNBIIy</t>
  </si>
  <si>
    <t>i can see tht very thing was up to code and nothing needed to be changed. i think she was in a rush and just tripped and feel casuing her injuries..</t>
  </si>
  <si>
    <t>173.244.48.44</t>
  </si>
  <si>
    <t>R_28Ol1BsOX82VnZy</t>
  </si>
  <si>
    <t>I arrived at the decision because the defendant did not convince me that the plaintiff was negligent. I also took into account the fact that the building code in some areas does not allow stairs at that angle. So obviously there are some safety concerns about the angle. And there is also the fact that she was the second person to fall from the stairs. It's pretty rare for someone to fall down stairs so the fact that 2 people fell down the same set is somewhat concerning.</t>
  </si>
  <si>
    <t>73.158.44.143</t>
  </si>
  <si>
    <t>R_22DkhOh8SrG1OZC</t>
  </si>
  <si>
    <t xml:space="preserve">In deed, it is common that we as humans fall easily in our living spaces. However, it seems that the poor design from the management plays an important factor to make the plaintiff falls more easily. In this case, Miss Dunn is young enough to cover. However, if there is an elderly person who lives the same place, that design can easily cause elder person to fall more easily, and caused more physical damages. </t>
  </si>
  <si>
    <t>72.35.99.99</t>
  </si>
  <si>
    <t>R_2WunRoUll6Y4ZgO</t>
  </si>
  <si>
    <t xml:space="preserve">I believe there could have been many reason that the plaintiff could have failed down the stairs. As stated, she could have been rushing or just not paying attention. People fall down the stairs; I've fallen down the stairs just by misstepping and before you know it - there I went! I feel there is no negligence in this situation. There is a handrail that she could use. If I was to recommend something, I would suggest a caution sign or something to warn people to use the handrail. Other than that, I don't think the management company should be held liable. </t>
  </si>
  <si>
    <t>24.17.17.176</t>
  </si>
  <si>
    <t>R_1Om1YUbWJ3nUch2</t>
  </si>
  <si>
    <t>I was presented with no evidence that Mackenzie Dunn was negligent while descending the stairs.  However, I was presented with evidence that the angle of the stairs was not safe, and the only rebuttal to this that the defendants had was that the stairs were still technically "up to code."  They did not at all deny the fact that the stairs simply aren't safe.  Also, I was presented with evidence of a prior incident where another person fell down the same stairs.  Surely this is proof that the problem isn't the person, but the stairs.  As a result of this evidence, it seems to me more than likely that Mesa Management was negligent and is responsible for all damages.</t>
  </si>
  <si>
    <t>75.140.28.114</t>
  </si>
  <si>
    <t>R_DGEjZdKE0KFNMdz</t>
  </si>
  <si>
    <t>There was a previous case of someone hurting themselves on the same stairs, and that person had warned Mesa Management that the stairs were dangerous. Mesa Management ignored that person, and did nothing to fix the stairs to prevent a future accident.</t>
  </si>
  <si>
    <t>174.53.4.82</t>
  </si>
  <si>
    <t>R_2q2ScXskMpFOQwK</t>
  </si>
  <si>
    <t>Even though the stairs were within building codes in the 80's, they were obviously too steep and had already caused an accident earlier.  I think the management company was negligent by not addressing the dangerous stairs before this accident.  They could have added a landing which could have made the fall a bit shorter.  Further, the management company did not have any evidence she was hurrying or too tired.  I think there is reasonable evidence to show the stairs were dangerous and the management company was negligent by not addressing them before her accident.</t>
  </si>
  <si>
    <t>24.158.145.7</t>
  </si>
  <si>
    <t>R_3luKPfzBJeAeIos</t>
  </si>
  <si>
    <t xml:space="preserve">Mesa Management was following building codes. The fall as more likely caused by Ms. Dunn's negligence when walking down the stairs. Only one complaint was brought up from someone who also fell on the stairs. If the stairs were the problem, I think there would be more complaints and falls on record. </t>
  </si>
  <si>
    <t>108.204.192.242</t>
  </si>
  <si>
    <t>R_1j6DAwzm7kGk0iH</t>
  </si>
  <si>
    <t>I felt like she knew what she was doing to arrive in the way that she did so I just think that it wasn't at fault for it.</t>
  </si>
  <si>
    <t>45.50.24.202</t>
  </si>
  <si>
    <t>R_sOpY9dPDY0pEPvP</t>
  </si>
  <si>
    <t>1824x1216</t>
  </si>
  <si>
    <t>I feel that no matter how careful one is, one will be prone to accidents.  Thus, it is up to the builders and management to create a building/environment where unnecessary accidents won't happen.  I believe that Mesa Management knew about the potential risk and accidents that these stairs may cause and did absolutely nothing to change it for the better.  Mackenzie wasn't at fault for falling on these ill-made stairs but I don't believe that she should be rewarded 200,000 in pain damages.  I think 20,000 would be enough for her suffering and pain.</t>
  </si>
  <si>
    <t>67.140.66.156</t>
  </si>
  <si>
    <t>R_3EMWJQpVKe26jZX</t>
  </si>
  <si>
    <t>The defense proved that the stairs were within code.  The picture showed stairs in good condition, so there was nothing about the construction that could have caused the fall.  The plaintiff had used the stairs many times before without mishap, so there had to have been something different about the way she traversed them this time that caused her fall.</t>
  </si>
  <si>
    <t>75.107.168.249</t>
  </si>
  <si>
    <t>R_3J90cd9mj9VqvTB</t>
  </si>
  <si>
    <t>It's according to building and she knows how steep are those stairs.  A previous injuries on another tenant doesn't mean that it's the stair issues.  The only evident plaintiff has is because of the steepness of the stair to me that's jut not a justifiable reason if it's according to building code.</t>
  </si>
  <si>
    <t>207.38.246.27</t>
  </si>
  <si>
    <t>R_2dyyC613zbg3Gzf</t>
  </si>
  <si>
    <t>I think that Miss dunn is not even sure what actually happened and how she fell.It can be because of her own negligence.The building was up to code when they build it.The first person who fell did not file a law suit against them.The money she is demanding is way too much and she is able to walk and work again.I think it is not the managements fault.It can be hers.</t>
  </si>
  <si>
    <t>108.196.136.202</t>
  </si>
  <si>
    <t>R_2wiCMGt6yRk8Efx</t>
  </si>
  <si>
    <t>People fall all the time and this was an example. It was proved that Mesa was not in violation of any codes and the stairs were properly constructed according the building inspector. This fall was just an accident and the plaintiff should not be rewarded more than half of what medical bills were estimated to be.</t>
  </si>
  <si>
    <t>71.31.2.255</t>
  </si>
  <si>
    <t>R_1oj5WtOa8ng98xj</t>
  </si>
  <si>
    <t>The management company knew that these stairs were not up to the codes that had been implemented in many areas.  It was an old building so they didnt have to but they took that risk.  If there was no room to make the changes then they should have either closed the storage area or ripped out the stairs and put in an elevator.  These stairs were to the storage people carry stuff to storage they should have seen this coming,</t>
  </si>
  <si>
    <t>73.23.255.142</t>
  </si>
  <si>
    <t>R_3DiJlreietrIAHx</t>
  </si>
  <si>
    <t xml:space="preserve">Two Hundred and Eighty Thousand </t>
  </si>
  <si>
    <t xml:space="preserve">The stairs had already caused one accident and the building company did nothing to change them. Mackenzie also lost full use of her ankle, which did affect her lifestyle and her ability to lead her life as she had done prior to the accident. The negligence of Mesa Management was a factor in altering Mackenzie's life. </t>
  </si>
  <si>
    <t>96.235.26.22</t>
  </si>
  <si>
    <t>R_2xxcTy1Kxhr2VUf</t>
  </si>
  <si>
    <t>I think it was her fault that she fell and that amount of money is insane to ask for a leg injury.</t>
  </si>
  <si>
    <t>Because no matter where you are the terrain could be dangerous it is mostly your responsibility to be cautious. It is not like the the stairs broke or something, she is clearly a money grubber.</t>
  </si>
  <si>
    <t>207.89.8.154</t>
  </si>
  <si>
    <t>R_3L7oAWY8RrLpgQW</t>
  </si>
  <si>
    <t xml:space="preserve">The staircase was retrofitted after Ms. Dunn's accident although the defendant said it could not be done. There was a previous accident on the same stair case and the defendant was aware of the need to retrofit the stairs to avoid future injuries. </t>
  </si>
  <si>
    <t>162.220.155.3</t>
  </si>
  <si>
    <t>R_2PbwAAiUEEhTMfu</t>
  </si>
  <si>
    <t xml:space="preserve">I would have had some questions if I was on this jury, but I based my decision on what I was told by the defense that the building was up to code based on being grandfathered in. When you have an older building and the modifications are more expensive than practical, that is why you get grandfathered in, right? Had the plaintiff made the case that they didn't post something to warn everyone about the danger, I might have seen it differently. But only if there is some kind of legal requirement to do so.
If you ride on an old bike, you take the risks associated with that. Old houses often have safety concerns that one must take into account. The defense seem to specify that the adjustments the plaintiff suggested for the stairs weren't possible or economically viable for even the tenants.
</t>
  </si>
  <si>
    <t>173.73.136.209</t>
  </si>
  <si>
    <t>R_2y195wzK6qTsZP4</t>
  </si>
  <si>
    <t>I simply was not convinced that those stairs were a danger, especially from viewing the picture.  Two people falling down the stairs over the course of years is not an epidemic - it's an unfortunate accident.  The landing ramp they installed after the second fall, in my view, was put in to avoid future lawsuits but would have done little to break someone's fall and limit injury.</t>
  </si>
  <si>
    <t>68.4.181.90</t>
  </si>
  <si>
    <t>R_1GTVRua81WeiQtt</t>
  </si>
  <si>
    <t>one hundred twenty thousand dollars</t>
  </si>
  <si>
    <t>I think that it happening to two different people at two different times is key. If only one person had fallen then it could go either way, but two starts a trend. Additionally, the expert that the plaintiff hired did talk about key requirements in regards to stairs. It may be impossible to determine that the company was 100% negligent, but by the definition, we only must determine if they were at least 51% and I don't think there is any doubt that that is true.</t>
  </si>
  <si>
    <t>108.246.220.15</t>
  </si>
  <si>
    <t>R_3s79XB831Odivu5</t>
  </si>
  <si>
    <t>one hundred sixty thousand dollars</t>
  </si>
  <si>
    <t>Someone else had been injured on the stairs, they were unusually steep by all accounts and Mesa rebuilt them after, gutting their argument that there was nothing wrong with them int he first place.</t>
  </si>
  <si>
    <t>73.158.2.108</t>
  </si>
  <si>
    <t>R_2wc4Yfw5sPtajDL</t>
  </si>
  <si>
    <t xml:space="preserve">i think that people sometimes have accidents and you can't  blame other people just because of the fact that you were not careful enough i dont think it is fair </t>
  </si>
  <si>
    <t>174.17.231.164</t>
  </si>
  <si>
    <t>R_2uWp6BMPiq48USA</t>
  </si>
  <si>
    <t xml:space="preserve">I believe that the plaintiff was carrying an object that reduced her visibility. She said she was coming back from camping and was carrying her sleeping bag. I believe this bag was big and  this may have been the cause of why she fell. She should have thrown the bag to the ground and walked down the stairs without the bag. If she didn't have the bag then she could hold on to the railing and not have tripped.I think she tripped due to the sleeping bag. And if she was scared of the stairs then she should have known that carrying a large object could effect her view. The building contractor that the apartment complex used said the stairs were within building code. </t>
  </si>
  <si>
    <t>47.196.162.88</t>
  </si>
  <si>
    <t>R_1Nh1UEMEAfqkRHL</t>
  </si>
  <si>
    <t>1067x600</t>
  </si>
  <si>
    <t>It is an ordinary ladder, there is nothing dangerous about it. What happened to Ms. Dunn was an accident. She could had fallen while hiking or dancing or whatever she likes to do. She should had been more accurate and focused.</t>
  </si>
  <si>
    <t>100.38.122.214</t>
  </si>
  <si>
    <t>R_3m3OOkE1QVi2LG4</t>
  </si>
  <si>
    <t xml:space="preserve">Mesa Management was probably negligent, because the grade of their stairs was quite steep, more than one person fell on them, and they retrofitted the stairs after Ms. Dunn fell. I do not think Mesa proved that Ms. Dunn was negligent - they only provided theories about her not paying attention. However, I do not think Ms. Dunn needed to be awarded pain and suffering, as her ankle has in all tests been shown to have recovered very well. </t>
  </si>
  <si>
    <t>67.185.202.112</t>
  </si>
  <si>
    <t>R_PHyRLtgZuOdGHXr</t>
  </si>
  <si>
    <t>I don't think there is anything legally wrong with the stairs. The defense themselves said that in 'other counties' the degree is limited to one that is less steep, but if it is not limited in such a way in the county the stairs exist in they did nothing wrong.</t>
  </si>
  <si>
    <t>70.112.116.64</t>
  </si>
  <si>
    <t>R_2s0x8y3qP87AdUR</t>
  </si>
  <si>
    <t xml:space="preserve">Mesa Management initially said the stairs were as safe as they possibly could be, but then went and made modifications that made them safer (modifications they said weren't even feasible). This destroyed their entire defense, in my opinion. Granted, stairs of any kind should be treated with care when ascending or descending, so Ms. Dunn does share a fraction of responsibility, but Mesa had this issue brought to their attention once and did nothing. </t>
  </si>
  <si>
    <t>73.66.191.17</t>
  </si>
  <si>
    <t>R_1ievgrj9ufkzHYW</t>
  </si>
  <si>
    <t>I felt that there was something that could have been done about the stair. Someone should be held responsible for what happened. I also felt that if nobody is held responsible for what happened to her, more people will get injured due to nothing being changed about the stair. This is what lead to my decision.</t>
  </si>
  <si>
    <t>75.83.226.148</t>
  </si>
  <si>
    <t>R_24k5xox8NvsMdC1</t>
  </si>
  <si>
    <t>The management company had been warned about the stairs beforehand and did nothing about it. People usually carry things to storage so they should have had safer access to accommodate for this. However accidents happen, and she could have been a little responsible for her own fall.</t>
  </si>
  <si>
    <t>If I knew the insurance company was paying I would have awarded her the full amount.</t>
  </si>
  <si>
    <t>67.60.236.7</t>
  </si>
  <si>
    <t>R_3J8dYo6E3BSoYBF</t>
  </si>
  <si>
    <t>I think that Mackenzie Dunn should be awarded the 80,000 for her economic damages but not for the pain and suffering. I think that the 200,000 may be a bit much but she should be awarded the 80,000 for her medical bills.</t>
  </si>
  <si>
    <t xml:space="preserve">I arrived at my decision because the plaintiff hurt herself due to the construction of the stairs. In the end, Mesa Management ended up fixing the stairs according to the pictures. Therefore, I think that they knew that the stairs should have been reconstructed from the beginning. </t>
  </si>
  <si>
    <t>104.235.231.71</t>
  </si>
  <si>
    <t>R_1lcp1DWhjbO3H9d</t>
  </si>
  <si>
    <t>i agree with everything the defense laid out. i believe the plantiff just had an acciedent that was in no way preventable by the defendent. i believe this is a lawsuit looking to cash in on an acciedent that was in no way the fault of or preventable by the defendant</t>
  </si>
  <si>
    <t>107.192.67.53</t>
  </si>
  <si>
    <t>R_3hmcr2RjxBp3dOW</t>
  </si>
  <si>
    <t>1438x808</t>
  </si>
  <si>
    <t xml:space="preserve">The stairs at the complex were well constructed and not weak in any way. The angle of the stairs was a bit steep, but the plaintiff should have taken that into consideration when going down them. </t>
  </si>
  <si>
    <t>76.112.110.117</t>
  </si>
  <si>
    <t>R_vYsKoi8AVB51K2R</t>
  </si>
  <si>
    <t>one hundred eighty five thousand dollars</t>
  </si>
  <si>
    <t xml:space="preserve">If the stairs were fine, they wouldn't have changed them after her fall. Cal it guilt driven renovation. </t>
  </si>
  <si>
    <t>104.172.128.4</t>
  </si>
  <si>
    <t>R_3Gps4uUug1oaQvr</t>
  </si>
  <si>
    <t xml:space="preserve">one-hundred thousand </t>
  </si>
  <si>
    <t xml:space="preserve">I feel that the stairway was way to dangerously designed and the fact that they revised it and fixed it after the accident says a lot. </t>
  </si>
  <si>
    <t>63.143.200.196</t>
  </si>
  <si>
    <t>R_0VumHr8mOxOfdNT</t>
  </si>
  <si>
    <t>You shouldn't need to be hyper vigilant to go down a flight of stairs</t>
  </si>
  <si>
    <t>I feel less bad but my decisions would stay the same</t>
  </si>
  <si>
    <t>184.176.117.167</t>
  </si>
  <si>
    <t>R_3j0CmaL613TQSpV</t>
  </si>
  <si>
    <t xml:space="preserve">I arrived at my decision because I think that it is Miss Dunn's responsibility to be extra cautious if she had already known that the stairs were steep and dangerous. I agreed with Mesa Management Company on one thing, people fall every day. So if someone falls on the sidewalk because they are careless, does that mean they can sue the city or town? If so, that mean anyone can do the same thing and take advantage of the system. This example that I just gave is similar to the scenario in this case. Plus, according to Mesa Management Company, the stairs were up to update and it did not violate any building codes. </t>
  </si>
  <si>
    <t>73.228.176.127</t>
  </si>
  <si>
    <t>R_WqzZZGk4WXOZ6Zr</t>
  </si>
  <si>
    <t>one hundred and twenty five thousand dollars</t>
  </si>
  <si>
    <t>I feel like they explained that this issue had happened before.  Being that a similar incident led to an injury and the fact that this company made plans for new stairs following the 2nd fall, it led me to believe that they were aware of the danger that these stairs presented.  I feel like with this knowledge, they could have prevented the 2nd fall.  They should have fixed these stairs and because they didn't - someone else is now injured.</t>
  </si>
  <si>
    <t>73.204.13.104</t>
  </si>
  <si>
    <t>R_2QFN0CznJu4GX4s</t>
  </si>
  <si>
    <t xml:space="preserve">I don't think mesa management was negligent because the more experienced engineering expert didn't find the design of the stairway to be negligent and also a good point was made that we don't know if the plaintiff was in a rush or something else, not paying attention maybe and that could've been the cause of her injury. </t>
  </si>
  <si>
    <t>108.200.7.188</t>
  </si>
  <si>
    <t>R_1LnvFNTx7BYebDo</t>
  </si>
  <si>
    <t>One hundred thousand dollars.</t>
  </si>
  <si>
    <t>Two people have already hurt themselves on these stairs because of how the are designed. Mesa should have re designed their stairs after the first person was injured.</t>
  </si>
  <si>
    <t>67.48.161.90</t>
  </si>
  <si>
    <t>R_DHTY2zTp8O3lkKl</t>
  </si>
  <si>
    <t>she slipped due to the 45 degree angle of how step the stairs was and how there was no flat break from the steps.</t>
  </si>
  <si>
    <t>71.15.105.244</t>
  </si>
  <si>
    <t>R_1gCrfwhxjbOff8Y</t>
  </si>
  <si>
    <t xml:space="preserve">I believe Mesa Management was negligent. The design of the stairs should have been reevaluated when the previous person fell down. The plaintiff was also negligent because she fell down and furthermore she does not remember the details of how it happened. Mesa Management however was more negligent. </t>
  </si>
  <si>
    <t>76.232.217.36</t>
  </si>
  <si>
    <t>R_1gcGmJgZqU1Wlb5</t>
  </si>
  <si>
    <t>Ankle surgery and rehabilitation, along with other personal and emotional damages suffered afterwards.</t>
  </si>
  <si>
    <t>While the amount of negligence from both sides was close (and difficult to prove either way), the owner of the rental building should ensure that their tenants are safe.</t>
  </si>
  <si>
    <t>76.92.141.50</t>
  </si>
  <si>
    <t>R_2D5h9uLeH1Mzwzb</t>
  </si>
  <si>
    <t xml:space="preserve">If the standards were set in the 80's and Casa was under no obligation to update the angle of the stairs I don't feel they were responsible in the plaintiff's claim as they were adhering to the guidelines they were at the time and the code. </t>
  </si>
  <si>
    <t>107.219.233.213</t>
  </si>
  <si>
    <t>R_3lMRHT3zJHVE7CG</t>
  </si>
  <si>
    <t>Mesa Management is not required by any building code to redesign the stairs, and I agree with them that it is not feasible to add a landing in that flight of stairs. The building was built over 20 years after the new code for stairs. As such, no buildings that old would have adhered to a code that did not exist. I do feel bad for the plaintiff, but she clearly lost focus and was not paying attention. Furthermore, there was clearly a safety rail to help prevent her fall had she used it.</t>
  </si>
  <si>
    <t>Through expert testimonies, it was proven that the stairs, while up to code due to being an old building, did not take action after the first accident to ensure the safety of its resident. Because Mesa Management was aware of the stairs being a concern and did not make any effort to make it safer prior to the current plaintiff's accident, I find Mesa management negligent.</t>
  </si>
  <si>
    <t>The extent of damages determines whether the company or insurance firm will cover damages.</t>
  </si>
  <si>
    <t>108.23.22.28</t>
  </si>
  <si>
    <t>R_3PhLgfsG2szf28M</t>
  </si>
  <si>
    <t>I arrived at this conclusion because the building company was not in violation of any city or area codes when they built the stairs.  I find it unreasonable for them to go above and beyond what is required of them by law.</t>
  </si>
  <si>
    <t>98.25.220.161</t>
  </si>
  <si>
    <t>R_21cRX4PGdilqYLT</t>
  </si>
  <si>
    <t>50.0.2661.89</t>
  </si>
  <si>
    <t>600x1024</t>
  </si>
  <si>
    <t>I cannot prove she was negligent or that they were negligent. I agree more with the defendant but I also take in consideration this being the second time this happened.</t>
  </si>
  <si>
    <t>64.126.132.1</t>
  </si>
  <si>
    <t>R_241T18B0FJXCIsL</t>
  </si>
  <si>
    <t xml:space="preserve">I don't believe Ms. Dunn was able to prove that the Mesa Management company was negligent. The expert brought on by the Mesa Management company was more convincing and determined the stairs were up to code. </t>
  </si>
  <si>
    <t>104.11.133.109</t>
  </si>
  <si>
    <t>R_0vKVypbASgd9F2F</t>
  </si>
  <si>
    <t>They had an obligation to make the stairs safe after the first person suffered an injury.</t>
  </si>
  <si>
    <t>76.119.84.58</t>
  </si>
  <si>
    <t>R_rrQgeMLoMk1F2Fj</t>
  </si>
  <si>
    <t>EIGHTY THOUSAND</t>
  </si>
  <si>
    <t xml:space="preserve">MS. DUNN ADMITTED THAT SHE WAS TIRED FROM HER TRIP AND THAT SHE HAD USED THE STAIRS MANY TIMES BEFORE. I BELIEVE THAT HER PHYSICAL STATE CAUSED HER TO BE LESS CAREFUL AND LESS SURE FOOTED THIS TIME AND AS A RESULT OF THE STEEP STAIRS SHE FELL.  I ALSO FEEL THAT AFTER HAVING AN INJURY OCCUR ON THE STAIRS THAT MESA MANAGEMENT SHARES IN THE BLAME FOR NOT POSTING WARNING SIGNS OR ADDING SLIP PROOF TREADS ON THE STAIRS. </t>
  </si>
  <si>
    <t>24.113.110.52</t>
  </si>
  <si>
    <t>R_3MtJVqcTnxXDi5c</t>
  </si>
  <si>
    <t>There was no proof of Mackenzie Dunn's negligence ie; no history of ankle sprains or falls, no mention of rushing, there was no camera footage of the incident to indicate she was rushing and no other factors like hospital records showing alcohol use or others.
However Mesa Management had a previous incident on the stairs and new building codes show that these types of stairs are unsafe. Even though the current building codes grandfather in older buildings the fact that a previous tenant was injured shows that something should have been done about the stairs.</t>
  </si>
  <si>
    <t>68.104.86.238</t>
  </si>
  <si>
    <t>R_1IADsugYN1OvwMt</t>
  </si>
  <si>
    <t xml:space="preserve">One hundred and sixty thousand </t>
  </si>
  <si>
    <t xml:space="preserve">I think they proved that the stairs were dangerous. It was negligent not to do something about them after a previous tenant fell and was hurt. I don't believe she is entitled to 200,000 for pain and suffering however. She can work and she is not physically limited. She deserves to have her medical bills paid and enough to find a new place to live.  </t>
  </si>
  <si>
    <t>108.92.170.234</t>
  </si>
  <si>
    <t>R_1CgyD0JpWRRGHG3</t>
  </si>
  <si>
    <t>The plaintiff offered sufficient evidence that not only were the stairs out of the codes for the city, but that they changed the stair design after her fall without mentioning it in their defense. The fact that another resident also fell before her, proves that the company needs to play for their negligence.</t>
  </si>
  <si>
    <t>174.63.192.233</t>
  </si>
  <si>
    <t>R_2rVCeomXbStjCVk</t>
  </si>
  <si>
    <t>The staircase was up to code and structurally sound.  Ms. Dunn said that she may have "stepped wrong".  I feel that, unfortunately, Ms. Dunn caused her own injury.  If she was uncomfortable with the stairs previously then she should have taken more care when using the stairs.</t>
  </si>
  <si>
    <t>73.102.68.232</t>
  </si>
  <si>
    <t>R_12bSzDlDvhU1XXa</t>
  </si>
  <si>
    <t>There was a previous fall by another tenant. After that fall the steps should have been corrected and made safe. The fact that after Miss Dunn's fall Mesa Management fixed the problem tells me they knew they were at fault. Had they fixed the stairs after the first tenant fell, Miss Dunn could have avoided her accident and life change.</t>
  </si>
  <si>
    <t>97.119.184.148</t>
  </si>
  <si>
    <t>R_s6f9cngr9yqbU2J</t>
  </si>
  <si>
    <t xml:space="preserve">The stairs while steeper than the average they were still within standard code. </t>
  </si>
  <si>
    <t>148.74.255.192</t>
  </si>
  <si>
    <t>R_2sEsOc2swYBQCHv</t>
  </si>
  <si>
    <t xml:space="preserve">Two hundred and eighty thousand dollars </t>
  </si>
  <si>
    <t xml:space="preserve">Ms. Dunn was able to show that the cause of accident was Mesa Management's negligent. This is as result of a previous tenant (reported by Ms. Dunn) who had similar experience with the stairs and wrote Mesa Management about it before Ms. Dunn's falling on the said stairs. </t>
  </si>
  <si>
    <t>71.172.240.119</t>
  </si>
  <si>
    <t>R_3g1NGrbXd22hk5N</t>
  </si>
  <si>
    <t>9.1.3</t>
  </si>
  <si>
    <t>The new standards for stairs don't apply to the building where Ms. Dunn fell.  Although an unfortunate case, Mesa Management is not responsible for Ms. Dunn's injury and also not legally required to re-do stairs in their older buildings as well.</t>
  </si>
  <si>
    <t>32.208.134.41</t>
  </si>
  <si>
    <t>R_1QgrZoz4WJrkr4g</t>
  </si>
  <si>
    <t>63.0.3232.1</t>
  </si>
  <si>
    <t>Eighty thousand dollars in economic damages and forty thousand for pain and suffering for a total of one-hundred and twenty thousand dollars</t>
  </si>
  <si>
    <t>I found the plaintiff's evidence of negligence on the part of the company convincing and persuasive.  She wasn't the only person to fall on these stairs and the company retrofitted them to make them safer despite denying this needed to be done or even could be done.  Absolute proof was not required and I felt the standard of more likely than not (51%+) to have been met.</t>
  </si>
  <si>
    <t>192.161.76.78</t>
  </si>
  <si>
    <t>R_12MxvnAW08VE76x</t>
  </si>
  <si>
    <t>The stairs were built according to code in the area they were constructed.  As such, there can be no negligence and Mesa Management is not responsible for the injury.</t>
  </si>
  <si>
    <t>96.60.201.31</t>
  </si>
  <si>
    <t>R_268Xb5qpKwFCiiu</t>
  </si>
  <si>
    <t>The apartment had since changed its stairs after the accident.  The stairs were steeper than they are supposed to be for safety.  The stairs should have been made safer after the first fall that someone suffered there.</t>
  </si>
  <si>
    <t>108.197.195.63</t>
  </si>
  <si>
    <t>R_2tsVF9kPvkli8ul</t>
  </si>
  <si>
    <t xml:space="preserve">There were no laws saying their stairs were not safe. It was just bad luck. Based on that, no one is at fault. So I don't see a reason they should have to pay her. </t>
  </si>
  <si>
    <t>104.57.80.64</t>
  </si>
  <si>
    <t>R_2Ezypbl0nzFACxn</t>
  </si>
  <si>
    <t>I feel that Mesa was within the law as to the construction of the stairs. I don't like steep stair myself but that doesn't mean they are illegal. Noone could say how she fell so I can't see enough evidence to say it was Mesa's fault.</t>
  </si>
  <si>
    <t>104.184.250.146</t>
  </si>
  <si>
    <t>R_31QNwr23x2ZxPys</t>
  </si>
  <si>
    <t>Mckenzie Dunn fell down the stairs because they were too steep. It is not because of her negligence why she fell down a set of unsafe stairs. Another tenant had previously fallen down the same stairs as well. That proves the stairs are not safe.</t>
  </si>
  <si>
    <t>73.236.179.69</t>
  </si>
  <si>
    <t>R_21dobE3TjgRtlkB</t>
  </si>
  <si>
    <t>As the lawyer said people fall all the time, if those stairs were in a public area I don't think she would do anything she would just consider it as a accident.</t>
  </si>
  <si>
    <t>because it will determine who is right and who is wrong</t>
  </si>
  <si>
    <t>184.158.98.100</t>
  </si>
  <si>
    <t>R_2SCCwYDKjIbccz1</t>
  </si>
  <si>
    <t xml:space="preserve">I believe the fact that another tenant before her got hurt and him saying something to them about it. They knew it was a hazard. The steps were also built too steep. </t>
  </si>
  <si>
    <t>76.200.122.218</t>
  </si>
  <si>
    <t>R_302ka2xUY0Yhlnk</t>
  </si>
  <si>
    <t>five hundred dollars</t>
  </si>
  <si>
    <t xml:space="preserve">I think there is blame on both sides. For one reason or another the accident that happened, and Mackenzie got hurt, so yeah I think she needs some extra bones. I would say 500 dollars, and care from the management.  Extra 500 in damages from the very unfortunate incident. Plus a membership to the finest gym in town. </t>
  </si>
  <si>
    <t>184.58.220.255</t>
  </si>
  <si>
    <t>R_2tzZ7AycfRr4BFG</t>
  </si>
  <si>
    <t>I believe Mesa's expert in building design over the arguments of the plaintiff. In summation, I just think it seems the building was up to code and it was mostly likely an accident.</t>
  </si>
  <si>
    <t>50.53.79.10</t>
  </si>
  <si>
    <t>R_4ZyzpRACjK0CVLX</t>
  </si>
  <si>
    <t>The defendant was negligent in not providing a better stair design originally, and in taking no action after the 1st accident. They should be responsible for the full amount of her medical expenses, and a smaller compensation for inconvenience.
There was no evidence presented that the plaintiff was negligent.</t>
  </si>
  <si>
    <t>72.72.242.143</t>
  </si>
  <si>
    <t>R_2q8WlRQAWNX7S9a</t>
  </si>
  <si>
    <t>The building was built and maintained to the applicable building code at the time of construction. One other incident does not make the case for negligence. The plaintiff admitted to using the stairs once a month for 3 years without incident. I think the medical costs should be covered by defendants insurance and that is all.</t>
  </si>
  <si>
    <t>73.45.23.36</t>
  </si>
  <si>
    <t>R_ykXMx928zoi0Lnz</t>
  </si>
  <si>
    <t>This is the second time someone was injured on the steps. The steps should have been changed after the first person was injured. The amount of money requested was a bit high. If the steps were fixed the injury would not have been so bad. The steps were too steep.</t>
  </si>
  <si>
    <t>174.101.166.154</t>
  </si>
  <si>
    <t>R_2Sjj8uzFIsQO9Zs</t>
  </si>
  <si>
    <t>Two hundred eight thousand dollars</t>
  </si>
  <si>
    <t>Clearly the defendant believes that the stairs were dangerous. Otherwise, they would not have redesigned them, making them less steep and adding a landing. It's hilarious that the representative for the defendant tried to argue that redesigning the stairs was impossible, after they had already been redesigned!</t>
  </si>
  <si>
    <t>73.223.27.202</t>
  </si>
  <si>
    <t>R_UXsFNdOrvEFInXX</t>
  </si>
  <si>
    <t>The stairs were not designed properly and another person had already injured themselves on the same stairs</t>
  </si>
  <si>
    <t>108.204.165.107</t>
  </si>
  <si>
    <t>R_1LbrOtJhvrQtwhH</t>
  </si>
  <si>
    <t>The staircase that Miss Dunn fell on was not in violation of applicable building codes; therefore, I just don't see how the building management was negligent.</t>
  </si>
  <si>
    <t>173.93.84.103</t>
  </si>
  <si>
    <t>R_A1kcL9WIsSCiZON</t>
  </si>
  <si>
    <t>Overall, the stairs were shown to be at a steep incline, and someone else had been injured on those stairs. I do think the stairs were an issue.</t>
  </si>
  <si>
    <t>47.196.90.238</t>
  </si>
  <si>
    <t>R_3FL1zCLxtr4YZ1M</t>
  </si>
  <si>
    <t xml:space="preserve">mesa management had a case before and they knew the stairs is not safe. But the thing is, of all the residents, only 2 people had this accident. So maybe if we are careful enough, we won't have any issue with the stairs. I agree that Mesa management can change the stairs so it will be safer, just like the second design. The defendant said they can't change the  stair but apparently it is not true. </t>
  </si>
  <si>
    <t>5.62.49.4</t>
  </si>
  <si>
    <t>R_23orSlXJolM3LZ7</t>
  </si>
  <si>
    <t>This is a staircase. I agree people fall all the time. If she had been up and down that staircase monthly then she knew that they were a little steep. She can't blame them for an accident. If everything was up to code then I see no negligence...it's not like she fell through the stairs.</t>
  </si>
  <si>
    <t>70.139.233.1</t>
  </si>
  <si>
    <t>R_4UQdq8duFssDAuR</t>
  </si>
  <si>
    <t>There is simply not enough information to accuse Mesa of being negligent. What kind of shoes was MacKenzie wearing when she fell? What was she carrying? What time of day was it? How many other people have gone up and down those stairs without falling? Even the retrofitted stairs appear to be as steep as the original ones, which were not very steep at all, in my opinion, and appeared to be well-maintained.  It is unfortunate that MacKenzie fell, but I think it is her own fault and not the fault of the building management. Otherwise, each of the thousands of people who trip and fall every year would be justified to sue every owner of all the staircases everywhere. I don't think Mesa was negligent. I think MacKenzie was.</t>
  </si>
  <si>
    <t>72.199.118.132</t>
  </si>
  <si>
    <t>R_1CekYSxcDmckjRq</t>
  </si>
  <si>
    <t>I believe Mackenzie Dunn suffered $90,000 in damages</t>
  </si>
  <si>
    <t xml:space="preserve">Mesa management company should have looked at a way to make the staircase safer after the first incident, but decided there wasn't a safer way. However, after Mackenzie's fall, they went back and added something, which could have been added in the beginning, therefore allowing Mackenzie and other residents to be safe. </t>
  </si>
  <si>
    <t>73.182.224.118</t>
  </si>
  <si>
    <t>R_1M68MKoNobc6N20</t>
  </si>
  <si>
    <t>The stairs were up to code. There was no law that sated the company had to redesign their stairs in the state that they were in.</t>
  </si>
  <si>
    <t>173.53.54.119</t>
  </si>
  <si>
    <t>R_3R8txHlymdcsPIt</t>
  </si>
  <si>
    <t>In choosing an apartment, she accepted that the stairs she was getting were steep. It is her own responsibility to assess the safety of the unit she chose, and could have chosen not to use the stairs if they were too unsafe.</t>
  </si>
  <si>
    <t>24.6.112.34</t>
  </si>
  <si>
    <t>R_sBc8a3CkXLKPaJr</t>
  </si>
  <si>
    <t>The deciding factor for me was the expert testimony about the safeness of the stairs in general and also the testimony of the other tenant who also broke a leg on the stairs and warned them previously about the dangers. They were negligent because they knew of the safety issue and chose to ignore it.</t>
  </si>
  <si>
    <t>107.128.92.7</t>
  </si>
  <si>
    <t>R_uaCSmmE6Tc8PJmx</t>
  </si>
  <si>
    <t xml:space="preserve">The management company needs to make sure to inspect all of their property to ensure that no one gets injure. </t>
  </si>
  <si>
    <t>50.107.141.18</t>
  </si>
  <si>
    <t>R_2c8osDk4tFohrIB</t>
  </si>
  <si>
    <t>I based my decision on the management knowing that the steps were dangerous. There were previous injuries and nothing was done about fixing them to prevent more people from being injured. Someone could potentially get seriously injured and they need to take responsibility and have them corrected. This was a preventable injury.</t>
  </si>
  <si>
    <t>68.119.71.212</t>
  </si>
  <si>
    <t>R_3EZpNwUXfg92uFJ</t>
  </si>
  <si>
    <t>One Hundred and twenty thousand dollars</t>
  </si>
  <si>
    <t xml:space="preserve">There was no evidence than Ms. Dunn was negligent. Mesa management had been warned that the stairs were an issue and should have hired someone to assess the issue, at the very least. The construction of the stairs is below modern standards of construction, which lends credence to the idea that as Ms. Dunn, the other tenant who was damaged and the Plaintiff's expert suggests, the stairs are dangerous and should have been remodeled. </t>
  </si>
  <si>
    <t>96.253.93.80</t>
  </si>
  <si>
    <t>R_12ljkEftAcXxn8d</t>
  </si>
  <si>
    <t>1525x858</t>
  </si>
  <si>
    <t>Two hundred fifty thousand</t>
  </si>
  <si>
    <t>Because she was usually careful, I don't suspect she was negligible. I think the stairs needed to be addressed so this would have been avoided.</t>
  </si>
  <si>
    <t>68.38.254.77</t>
  </si>
  <si>
    <t>R_3O9wny5L2lvlny3</t>
  </si>
  <si>
    <t>The stairs were up to code and not especially hazardous. Ms. Dunn should have been more careful when she descended the stairs.</t>
  </si>
  <si>
    <t>104.244.146.67</t>
  </si>
  <si>
    <t>R_T738PIvebVobdT3</t>
  </si>
  <si>
    <t xml:space="preserve">According to the testimony from the building expert, the stairs were up to code and weren't considered hazardous. Plus Ms. Dunn said that she would always pay attention to her actions when using the stairs, except for this one time when she was carrying extra baggage. </t>
  </si>
  <si>
    <t>184.60.118.144</t>
  </si>
  <si>
    <t>R_2E00ztVI7lviUgs</t>
  </si>
  <si>
    <t xml:space="preserve">There were no details provided to support negligence. </t>
  </si>
  <si>
    <t>75.142.145.213</t>
  </si>
  <si>
    <t>R_3QLSr5JEzxKIagH</t>
  </si>
  <si>
    <t xml:space="preserve">Mesa Management was already aware of the stairs being unsafe due to a previous tenant falling down them and getting injured.  In addition, AFTER Mackenzie Dunn fell and injured herself, and the resulting lawsuit, Mesa Management retrofitted the stairs, even though their expert witness stated it was not possible due to lack of space.  </t>
  </si>
  <si>
    <t>47.187.236.17</t>
  </si>
  <si>
    <t>R_1IZe8FAu9bzj7Pb</t>
  </si>
  <si>
    <t>I came to the decision mainly because Dunn was not the first to fall down the stairs and the defendant fixed the stairs later on which meant they knew something was wrong.</t>
  </si>
  <si>
    <t>108.6.11.84</t>
  </si>
  <si>
    <t>R_1ONelyLpB4TuI1O</t>
  </si>
  <si>
    <t>A previous tenant also had difficulty with the stairs and ended up falling as a result. Mesa Management knew that the stairs had the potential to cause injury since they were at a 44 degree angle, significantly steeper than the current recommendation of 37 degrees. Although the 37 degree limit applies to newer buildings, having this information should have let Mesa Management know that their stairs had the potential to cause injury to its tenants.</t>
  </si>
  <si>
    <t>96.250.91.97</t>
  </si>
  <si>
    <t>R_W0VdBESCpL6Rt7j</t>
  </si>
  <si>
    <t xml:space="preserve">It was stated that Ms. Dunn went down those same stairs about once a month. It was never stated if she had fallen down those steps before. She could have been in a rush or lost her footing. People fall all of the time. There were no obstructions on the stairs for her to have fallen over. To me the stairs do not look so sloped and after the time she lived there, she had not fallen before. </t>
  </si>
  <si>
    <t>71.117.141.87</t>
  </si>
  <si>
    <t>R_2Sj0lOs9L4XQEc4</t>
  </si>
  <si>
    <t>I feel Miss Dunn should have been more careful. I would have arrived at a different decision if there had been debris on the stairs, or a broken step, but the stairs looked fine to me.</t>
  </si>
  <si>
    <t>129.19.186.1</t>
  </si>
  <si>
    <t>R_1LLpCfFW3TnSgoE</t>
  </si>
  <si>
    <t xml:space="preserve">The stairs weren't built to code, but the code was enforced after the stairs were built. </t>
  </si>
  <si>
    <t xml:space="preserve">It's just something I would take more time to think about, I'm not entirely sure it would change how I feel. </t>
  </si>
  <si>
    <t>71.178.164.186</t>
  </si>
  <si>
    <t>R_2sSWRcY9s6Qp7sm</t>
  </si>
  <si>
    <t>I arrived at my decision based on the fact that the stairs in the building where built in a time when the building codes allowed that type of steps.</t>
  </si>
  <si>
    <t>104.137.118.175</t>
  </si>
  <si>
    <t>R_3OemIloLhuhjTme</t>
  </si>
  <si>
    <t>One hundred sixty thousand</t>
  </si>
  <si>
    <t xml:space="preserve">Only need to arrive at a 51% probability to determine negligence.  Given the evidence, it is more likely than not the fault of the management company.  Further, a previous person was injured in a fall and the company took no steps to address the issue.  This only adds to their culpability. </t>
  </si>
  <si>
    <t xml:space="preserve">I would have awarded the plaintiff the maximum amount knowing the money was coming from an insurance claim.  This would not have affeced the management company's bottom line in any way. </t>
  </si>
  <si>
    <t>64.22.49.212</t>
  </si>
  <si>
    <t>R_06shYE7nZKZqFzP</t>
  </si>
  <si>
    <t>Twenty five thousand dollars</t>
  </si>
  <si>
    <t xml:space="preserve">The stairs were too steep and it was inevitable someone would fall. </t>
  </si>
  <si>
    <t>172.58.152.159</t>
  </si>
  <si>
    <t>R_3e1SYrXlQWuuXxF</t>
  </si>
  <si>
    <t>Chrome iPhone</t>
  </si>
  <si>
    <t>61.0.3163.73</t>
  </si>
  <si>
    <t>375x667</t>
  </si>
  <si>
    <t>I believe that mesa management was nigligent because in my opinion they could ir should have addressed the steepness of the stairs after the first persin fell but did so only when they were getting sued. Although miss dunn had medical bills i did believe what she was asking for damages was too high and felt that an award to cover her medical expenses and an amount for pain and suffering was enough at $100,000.</t>
  </si>
  <si>
    <t>173.239.228.24</t>
  </si>
  <si>
    <t>R_yXco1yTcCFF1RLP</t>
  </si>
  <si>
    <t>The evidence presented leads me to believe that the stairs were not safe, and therefore Mesa was responsible for Dunn's injury. However, I think $200,000 for pain and suffering is high.</t>
  </si>
  <si>
    <t>172.89.214.110</t>
  </si>
  <si>
    <t>R_3IWU5hwIRGk0qI1</t>
  </si>
  <si>
    <t>The stairs were not against building code and we don't really know why she fell, just like the defendant said, she could of been in a rush and lost her footing.</t>
  </si>
  <si>
    <t>198.153.148.7</t>
  </si>
  <si>
    <t>R_pz1MVCGLZoEVl29</t>
  </si>
  <si>
    <t xml:space="preserve">It was an old building, and was up to code. The laws that say the stairs had to be under 40 degrees were passed after the building was built. there was no requirements for the building to update the stairs. so it was neglect from  the state for not mandating older beings to be remodeled. </t>
  </si>
  <si>
    <t>75.27.4.111</t>
  </si>
  <si>
    <t>R_31hLnb1LsmxiFU9</t>
  </si>
  <si>
    <t>I think that if one person had fallen it was coincidence, but more than one person shows an issue. She suffered permanent damage and there could be more issues in the future.</t>
  </si>
  <si>
    <t>108.65.124.80</t>
  </si>
  <si>
    <t>R_1gbXME4jme8YTBC</t>
  </si>
  <si>
    <t>basically, the stairs and how they were built were not proven as directly causing the fall. plaintiff gave no substantial evidence to the claim.</t>
  </si>
  <si>
    <t>73.39.40.216</t>
  </si>
  <si>
    <t>R_1MZhduCKf7iqK7B</t>
  </si>
  <si>
    <t xml:space="preserve">I think that the stairway was far too steep and that this issue should have been addressed when another tenant fell down that stairs. It was only a matter of time before someone got hurt again which is why they finally did something about the stairs. </t>
  </si>
  <si>
    <t>98.22.5.39</t>
  </si>
  <si>
    <t>R_3NEUEBxdSVurlz9</t>
  </si>
  <si>
    <t>The building was built prior to the code changes being instantiated and based on code, the stairs as they were built were not required to  change. This shows that the management company was not negligent as the stairs were up to code.</t>
  </si>
  <si>
    <t>75.16.167.146</t>
  </si>
  <si>
    <t>R_1fiKTY67X9Ga7wV</t>
  </si>
  <si>
    <t xml:space="preserve">because it is more likely that she was tired and thats why she fell
</t>
  </si>
  <si>
    <t>70.188.200.68</t>
  </si>
  <si>
    <t>R_2COm2H5E9pN0rQv</t>
  </si>
  <si>
    <t>55.0.2883.95</t>
  </si>
  <si>
    <t>one hundred and eighty thousand dollars.</t>
  </si>
  <si>
    <t xml:space="preserve">After hearing both sides and seeing that mckenzies lawyers hired a contractor to see if the stairs were met to code, and finding out they were not is what made me come to my decision. I also felt that the company changing the steps after the fact of the accident shows that they knew there were issues with the stairs and it was bad enough for them to change the layout. </t>
  </si>
  <si>
    <t>47.137.72.151</t>
  </si>
  <si>
    <t>R_yI6HtdGgRZWuPpD</t>
  </si>
  <si>
    <t xml:space="preserve">At the time the apartment building was built the stairs met the building codes.  No other factor concerning the stairs (broken risers or handrail or questionable maintenance) was introduced as a contributing element to the accident.  Defense could not justify the law suit. </t>
  </si>
  <si>
    <t>70.210.69.147</t>
  </si>
  <si>
    <t>R_1IizJridj44H4GS</t>
  </si>
  <si>
    <t>The stairs did not look oddly constructed or looked harmful at all. The stairs did not look like they were slated at any odd angle. I do agree that people trip and fall all the time. I think that it is possible that she was going too fast and that she may have fell on accident. I believe that accidents do happen more than once.</t>
  </si>
  <si>
    <t>108.81.232.111</t>
  </si>
  <si>
    <t>R_28CIurbt9LjJEp6</t>
  </si>
  <si>
    <t>Mesa management's stairs did not violate any codes in their city.</t>
  </si>
  <si>
    <t>108.64.75.194</t>
  </si>
  <si>
    <t>R_RFxBVkCIKZlVqDf</t>
  </si>
  <si>
    <t>The stairs were to code and didn't look that dangerous or steep from what I saw in the picture. There was a railing, too, that the plaintiff could have used to steady herself. I don't think she was being careful enough. Also, just because another person fell down the stairs doesn't mean the stairs are unsafe. If any more than those two fell down the stairs in a close time frame, I would say there was a problem. I also thought Mrs. Dunn was asking for way too much as a reward. I think she just wanted a payout. The apartment company did not seem negligent to me because the stairs were inspected and, even if they were slightly steep, they were to code and fine.</t>
  </si>
  <si>
    <t>108.194.200.239</t>
  </si>
  <si>
    <t>R_1jeS4h5LPRgHvQ0</t>
  </si>
  <si>
    <t xml:space="preserve">I don't believe that they should have any fault because there is reasonable doubt.  There is not enough proof to tell me that it was 100% the business's fault.  She could have not been paying attention or any other possibilities. </t>
  </si>
  <si>
    <t>174.222.16.62</t>
  </si>
  <si>
    <t>R_3jXXeLYddpXXX7X</t>
  </si>
  <si>
    <t>One hundred fifty-five thousand dollars and zero cents</t>
  </si>
  <si>
    <t>I arrived at my decision because the management company already had a person fall down these stairs and complain about the steepness of them yet decided to do nothing about it. The stairs are not up to safety code and therefore the managent company is directly responsible. The plaintiff should have all her medical bills covered. However she is slightly at fault for falling down the steps for not being absolutely as cautious as she could be coming down the stairs. She will only het $75,000 of the requested $200,000 in damages requested because she can still work and do most things she could do before the injury occurred</t>
  </si>
  <si>
    <t>174.45.181.133</t>
  </si>
  <si>
    <t>R_2aFAmU0Iz9TzEl0</t>
  </si>
  <si>
    <t>The stairs were taken care of and up to code. Plus, there was a hand railing as well.  Ms. Dunn cannot prove that the stairs were what caused her fall.</t>
  </si>
  <si>
    <t>172.126.187.186</t>
  </si>
  <si>
    <t>R_2QsahpmI5QNkEDy</t>
  </si>
  <si>
    <t>While I do think falling down stairs is generally partly the fault of the person who falls for not being more careful, there is precedent showing that the stairs in this situation were not the safest. It was only a matter of time before someone, with their own negligence compounded by the stair company's negligence, would fall.</t>
  </si>
  <si>
    <t>100.0.211.86</t>
  </si>
  <si>
    <t>R_RWYjDXGGxmboFpL</t>
  </si>
  <si>
    <t>The stairs were not dangerous enough to infer negligence on the part of the defendant.</t>
  </si>
  <si>
    <t>73.86.34.213</t>
  </si>
  <si>
    <t>R_1LjSsolHk8LmOfx</t>
  </si>
  <si>
    <t>Mesa Management (1) reconstructed the stairs in spite of the claim that there was no space and (2) a lot of other groups had stairs with a 45 degree angle - Mesa should have known about this and the reasons for this. Why didn't they follow suit if this was a safer practice?</t>
  </si>
  <si>
    <t>70.189.74.231</t>
  </si>
  <si>
    <t>R_1dHvxUnf4RENjiS</t>
  </si>
  <si>
    <t>ninety-five thousand dollars</t>
  </si>
  <si>
    <t>I thought it would have been reasonable for the management company to take action after the 1st fall that happened on the stairs. They ignored that accident and the warning that came with it. These are stairs where someone would often be carrying something, and they should have been fixed to be safer. At the same time, Ms. Dunn seems to have made a good recovery, although not total.</t>
  </si>
  <si>
    <t>51.0.2704.106</t>
  </si>
  <si>
    <t>The company should have updated their stairs regardless of what other housing obligations are. In the statements the plaintiffs defense had said they were the original stairs regardless of angles it should have been updated.</t>
  </si>
  <si>
    <t>173.20.13.245</t>
  </si>
  <si>
    <t>R_2EtsKNCkTnDB4Ip</t>
  </si>
  <si>
    <t>According to the testimonies given, the design of the stairs were not in violation of building codes which makes this not a case of negligence.</t>
  </si>
  <si>
    <t>172.56.35.241</t>
  </si>
  <si>
    <t>R_2V2We8i61XFqAGN</t>
  </si>
  <si>
    <t>The building was basically grandfathered in; when it comes to the 40 degree angle. Based off that information alone, I would have to say that it's on the girl to make sure she pays attention to what she is doing.</t>
  </si>
  <si>
    <t>47.214.14.209</t>
  </si>
  <si>
    <t>R_CmJneS2kvzUJBWV</t>
  </si>
  <si>
    <t xml:space="preserve">I think that Mesa Management was negligent due to the fact that another tenant had fallen down the stairs and filed a complaint with them stating that they were unsafe. This tenant however, did not file a lawsuit against Mesa Management. I believe that had he done so, they would have fixed the stairs earlier. My main reasoning for this is that they claim that it wasn't their negligence that resulted in the injuries of the plaintiff and argued that the stairs were built to code and were not dangerous. However, they ended up redesigning and adding a landing to make them safer. </t>
  </si>
  <si>
    <t>71.224.219.34</t>
  </si>
  <si>
    <t>R_xxBpCBd5zYGa54R</t>
  </si>
  <si>
    <t>I don't believe Mesa Management was negligent because the stairs were up to code, and there were no obvious flaws or defects to the stairs that could have been corrected to prevent the fall.  The only reasons given for the negligence claim were the angle of the stairs, and the lack of a landing.  The angle of the stairs was considered acceptable at the time of the construction of the building.</t>
  </si>
  <si>
    <t>32.212.209.46</t>
  </si>
  <si>
    <t>R_XOnP7b35PjO9Gkp</t>
  </si>
  <si>
    <t>Clearly the stairs were quite dangerous with the exact same accident occurring before. So I felt she was entitled for full damages, due to the negligence of the apartment complex.</t>
  </si>
  <si>
    <t>107.178.33.18</t>
  </si>
  <si>
    <t>R_1jlhdEdN8dEobCy</t>
  </si>
  <si>
    <t>42.0.2311.135</t>
  </si>
  <si>
    <t>961x552</t>
  </si>
  <si>
    <t>Mess management adhered to all building codes concerning the construction of the staircase.  It was not presented by the plaintiff that Mess in any way cut corners during or before the construction.  The plaintiff must prove defendant's negligence, and she did not even come close to doing so.</t>
  </si>
  <si>
    <t>104.181.143.222</t>
  </si>
  <si>
    <t>R_7alvAFFeE3GlXEt</t>
  </si>
  <si>
    <t>I believe that Meza management was not negligent in the fall of Miss Dunn because she just fell down the stairs and although it was an unfortunate accident; you can't blame the apartment complex for that. Base on the evidence provided, I believe it is not enough to say that Meza management had sole responsibility for Ms. Dunn's fall. She did not present enough evidence to prove that Meza was negligent. Therefore, I cannot deem negligence in this case.</t>
  </si>
  <si>
    <t xml:space="preserve">Although Ms. Dunn could have been more careful knowing the stairs was steep, and could have fall at any time. The only reason why I think the defendant is at fault is because even though it is an old condo, all they could have done for example was place a sign to tell people to be careful. A sign and a pad to absorb a shock of a fall. Specially after the man who fell wrote them a letter . So they could avoid it. </t>
  </si>
  <si>
    <t>47.41.28.147</t>
  </si>
  <si>
    <t>R_xuujg6phgWTCWEV</t>
  </si>
  <si>
    <t>Even though the building was up to code, they didn't take the necessary steps to update the stairwells. 
Ms. Dunn did, in fact, injure herself on someone else's property, however, being a longstanding tenant, would exercise more caution regularly while traversing the stairs.</t>
  </si>
  <si>
    <t>50.86.54.46</t>
  </si>
  <si>
    <t>R_1DIq2IwhJCqzuQm</t>
  </si>
  <si>
    <t>another person had already falling so Mesa Management knew that they had a problem and then after Ms Dunn's accident the stairs were reconstructed.  This admits guilt on Mesa Managements part</t>
  </si>
  <si>
    <t>70.195.129.113</t>
  </si>
  <si>
    <t>R_1ZchigUZnbHumqd</t>
  </si>
  <si>
    <t xml:space="preserve">one hundred thousand </t>
  </si>
  <si>
    <t>I think that the stairs were poorly maintain and it is the owner responsible to keep them in good condition so no one gets hurt</t>
  </si>
  <si>
    <t>increase damages amiunt</t>
  </si>
  <si>
    <t>184.18.170.193</t>
  </si>
  <si>
    <t>R_1mO8aiNmws7DsEF</t>
  </si>
  <si>
    <t xml:space="preserve">She could have been tired or not paying attention. But I think the building is at fault for not fixing the stairs after the first injury. </t>
  </si>
  <si>
    <t>172.103.25.28</t>
  </si>
  <si>
    <t>R_vwCZxSYpAA0UCD7</t>
  </si>
  <si>
    <t>TWO HUNDRED THIRTY THOUSAND DOLLARS</t>
  </si>
  <si>
    <t>Mackenzie Dunn may have been tired  but since Mr Randall  had also fallen in the same exact spot and the company did nothing to rectify the stairs they were wholly to blame for this , the company Mesa was negligent and should be held responsible for any damages.</t>
  </si>
  <si>
    <t>69.137.83.133</t>
  </si>
  <si>
    <t>R_2S7gATkpgEv2o8v</t>
  </si>
  <si>
    <t>One hundred twenty five thousand</t>
  </si>
  <si>
    <t xml:space="preserve">The steps were shown to be improper. THe fall could have been prevented and with less injuries had Mesa gone about fixing the known problems beforehand. </t>
  </si>
  <si>
    <t>172.3.149.50</t>
  </si>
  <si>
    <t>R_7NHF1l1p4n6Sszn</t>
  </si>
  <si>
    <t xml:space="preserve">The staircase was later modified only after two documented cases of injuries and being brought to court. </t>
  </si>
  <si>
    <t>66.172.99.104</t>
  </si>
  <si>
    <t>R_u7wxdjnvMs6QLMR</t>
  </si>
  <si>
    <t xml:space="preserve">Eighty thousand </t>
  </si>
  <si>
    <t xml:space="preserve">Because the stars were build too steep. And from the drawing of the new stairs, it shows that it could be build more safer. </t>
  </si>
  <si>
    <t>68.112.94.106</t>
  </si>
  <si>
    <t>R_3iE9Hy9SCgqxGgU</t>
  </si>
  <si>
    <t>Mesa Management was not negligent. The stairs were up to code and well maintained.</t>
  </si>
  <si>
    <t>107.77.237.218</t>
  </si>
  <si>
    <t>R_2DT5RmL5OCCJIfk</t>
  </si>
  <si>
    <t>One-hundred fifty, thousand dollars</t>
  </si>
  <si>
    <t>I made my decision based on the information I was given before hand. I feel it was the management's responsibility to make sure things were as they should be.</t>
  </si>
  <si>
    <t>24.107.114.213</t>
  </si>
  <si>
    <t>R_XWXXvDvTGPltjwZ</t>
  </si>
  <si>
    <t xml:space="preserve">I arrived at my decision by evaluating the evidence presented, including that while the 44 degree angle is not out of code, the company is aware that current building codes do not allow for it, that a previous tenant was similarly injured, and that the angle poses an increased risk to tenants. Therefore, I find that the company is negligent. </t>
  </si>
  <si>
    <t>24.44.216.70</t>
  </si>
  <si>
    <t>R_ZmoLqfYYSdf6SAx</t>
  </si>
  <si>
    <t>Just because they fixed the stairs doesn't mean they were negligent. They just didn't want to get sued again.</t>
  </si>
  <si>
    <t>73.51.95.85</t>
  </si>
  <si>
    <t>R_20SUWtZQQcLMbOY</t>
  </si>
  <si>
    <t xml:space="preserve">I personally don't feel that the prosecution was able to give enough evidence to show negligence. They only showed one other person ever complaining about the stairs, and the plaintiff never made a complaint until after the fall. Also, the defense provided an expert witness who showed that the stairs were not breaking any building codes or violating any laws. </t>
  </si>
  <si>
    <t>67.249.43.202</t>
  </si>
  <si>
    <t>R_25SfdH6NGQHdd4K</t>
  </si>
  <si>
    <t>I don't think they were negligent because it was stated that they didn't in fact violate any building codes in the way the stairs were built. If Mackenzie fell through a stair because it had rotted out, then perhaps Mesa would be at fault. However, Mackenzie was aware of the build of the stairs and I feel she accidentally fell, and that it wasn't the fault of the construction of the stairs.</t>
  </si>
  <si>
    <t>205.145.18.4</t>
  </si>
  <si>
    <t>R_2pJNNA0xqmmVSyS</t>
  </si>
  <si>
    <t>One hundred seventy-thousand dollars.</t>
  </si>
  <si>
    <t>The argument that was the strongest to me was that an expert in building injury, Thomas Elliott I think was the name, used his expertise to determine the stairs to be poorly built, too steep, and unsafe. I believe Elliott because of his background in having inspected so many buildings' staircases. In addition, the fact that MacKenzie was not the first resident to have the injury and that other residents not only expressed concern but also got hurt, tells me that the issue is more with the building structure than with her own behavior. Also, MacKenzie didn't really do anything clumsy or out of the ordinary when going down the stairs -- it didn't sound like she was going too fast, or that she was intoxicated, or anything else likely to lead to an injury. She was doing everything "right" on the stairs, whereas the building was designed "wrong." The defendant doesn't seem to have much good evidence that it was her negligence, and the amount of their denial is unbelievable (Not believing a stair inspection expert, dismissing the first resident's injury, etc).</t>
  </si>
  <si>
    <t>71.179.25.114</t>
  </si>
  <si>
    <t>R_2QRIwHjQ5wzBQxc</t>
  </si>
  <si>
    <t>Ninety thousand</t>
  </si>
  <si>
    <t xml:space="preserve"> The management group is major responsible for this accident because the stairs is too steep. Ms Dunn is also responsible for her injury because she should have paid more attention on this situation prior to this accident. Ms Dunn should report this earlier and bring the attention to the management group clearly.</t>
  </si>
  <si>
    <t>72.195.146.104</t>
  </si>
  <si>
    <t>R_9Rej8D64QHVfu8N</t>
  </si>
  <si>
    <t>One hundred Eighty Thousand dollars</t>
  </si>
  <si>
    <t>Ms. Dunn had previously exercised great care with this particular staircase on other occasions, and there was no significant evidence produced to show that she was negligent in this case. Mesa Mgmt, however, had been previously alerted to the unsafe status of this staircase, and while it may have been built to code at the time of construction, it was not up to currently recommended code standards. The fact that they altered the staircase after the second fall is rather indicative of the fact that they were unsafe and could in fact be made safer for tenants.</t>
  </si>
  <si>
    <t>71.90.191.193</t>
  </si>
  <si>
    <t>R_pnl6hOuCKuhWcFP</t>
  </si>
  <si>
    <t>i think that it is their fault for her fall and they are shifting the blame</t>
  </si>
  <si>
    <t>173.61.210.168</t>
  </si>
  <si>
    <t>R_3G2HZ2X9GgjXI9S</t>
  </si>
  <si>
    <t xml:space="preserve">one-hundred thirty thousand </t>
  </si>
  <si>
    <t>I thought that the defendant should have done something after the first person fell.  The fact that they did make alterations after the second accident proves that it was possible.</t>
  </si>
  <si>
    <t>108.46.76.91</t>
  </si>
  <si>
    <t>R_3Dw30mGoMV3pIJ2</t>
  </si>
  <si>
    <t>I feel that the stairs was a bit steep and could have been the problem to her fall</t>
  </si>
  <si>
    <t>104.156.26.152</t>
  </si>
  <si>
    <t>R_Z8HgdEqw8ngCHUB</t>
  </si>
  <si>
    <t>I don't believe the apartment building is liable for Dunns fall</t>
  </si>
  <si>
    <t>67.171.21.236</t>
  </si>
  <si>
    <t>R_2RallsS6piMqZoK</t>
  </si>
  <si>
    <t>One hundred thirty thousand</t>
  </si>
  <si>
    <t>Mesa Management already knew of a fall and fracture, and did nothing to remediate.  Assuming they were aware of the current building codes, they make no improvements to prevent future problems.  They are liable, plain and simple.  However, I agree that 200K in pain &amp; suffering damages is too high, so I awarded 80K for bills and 50K for pain and suffering.</t>
  </si>
  <si>
    <t>47.203.77.173</t>
  </si>
  <si>
    <t>R_CdackNIw0jE1s3f</t>
  </si>
  <si>
    <t>eighty-thousand dollars</t>
  </si>
  <si>
    <t xml:space="preserve">I can't say that she was negligent that as there is no indication that she was blatantly running or rushing down the stairs. She does deserve to be rich for this incident however. She shouldn't have to pay for her medical bills, however she shouldn't be given an obnoxious amount of money, given the fact she is said to be able to maintain everyday life and walk. I was siding with Mesa Management until they suddenly put in those rest stairs to the original ones. That is far too coincidental and suspicious. </t>
  </si>
  <si>
    <t>75.43.37.32</t>
  </si>
  <si>
    <t>R_3FK81xUH51nAXgZ</t>
  </si>
  <si>
    <t>one hunrred thirty thousand</t>
  </si>
  <si>
    <t xml:space="preserve">Ye, people fall all the time. Andyes some people are clumsy. That's why we take care of dangerous places with gurads, railing, and rest areas, and so on and so on. The very fact that the new laws require stairs to be less than 37' at the stiffest angle, shows that the city knew about the dangers associated with older style stair cases, and the fact that Tom Randall also fell on the same stair case shows that justification for the new law. And only because the new laws affects the new buildings only, doesn't mean the Mesa company should've just let the dangersoun staircase stay. if it your mother who took a fall in her house because the staircase was too steep, wouldn't you change that staircase? The fact that mesa didn't change it or retrofit it, shows that they just didn't care. And not sure what Mackenzie Dunn does for a living, not sure if it was discussed, but 200K seems a bit high So I decided on the medical bill and 50K for her suffering. </t>
  </si>
  <si>
    <t xml:space="preserve">I would've given her more money.all 200K she asked for. </t>
  </si>
  <si>
    <t>71.58.96.63</t>
  </si>
  <si>
    <t>R_1gu2o15VYVWUHKi</t>
  </si>
  <si>
    <t>one hundred thousand dollar</t>
  </si>
  <si>
    <t xml:space="preserve">The first expert's testimony showed a diagram that demonstrated how when stairs are built at above a certain angle, it is in violation of the building codes. Even the second expert testified that there are new building codes and that Mesa Management Company needed to rebuild the stairs to comply with the new codes. Even though the tenant may have been a little negligent, a simple misstep should not cause such a severe injury unless the design of the stairs are completely out of whack. </t>
  </si>
  <si>
    <t>67.242.111.130</t>
  </si>
  <si>
    <t>R_2uVVWHq5aCypRWK</t>
  </si>
  <si>
    <t>I don't believe they are to blame for her injury.  Though their stairs are not at a great angle, they are still within code for that area.  Due to this factor, I don't see how the ingury could be the defendants fault.  I think that it would be fair to award the plaintiff money to cover her medical expenses, but beyond that is unnecessary.</t>
  </si>
  <si>
    <t>69.249.134.144</t>
  </si>
  <si>
    <t>R_RRgj5WySx0PGZKp</t>
  </si>
  <si>
    <t>The stairs did not violate any building codes in Denver and only one other person has had a problem with those stairs.</t>
  </si>
  <si>
    <t>174.222.2.228</t>
  </si>
  <si>
    <t>R_3G9Xs6P90MGy3Zn</t>
  </si>
  <si>
    <t xml:space="preserve">There is no proof that the construction of the stairs cause the plaintiff to fall down the stairs.  </t>
  </si>
  <si>
    <t>69.254.216.64</t>
  </si>
  <si>
    <t>R_dpxy2AKtHZJwhYl</t>
  </si>
  <si>
    <t>57.0.2987.132</t>
  </si>
  <si>
    <t>Android 5.1</t>
  </si>
  <si>
    <t>Because there was enough room to make the stairs safer</t>
  </si>
  <si>
    <t>64.53.241.118</t>
  </si>
  <si>
    <t>R_37WZeWITC6OqHJL</t>
  </si>
  <si>
    <t>I made my decision because someone had been injured on the stairway before, and Mesa Management knew about it. Although technically to code, there's a reason that the codes are moving towards less steep stairs, and Mesa Management in my opinion had a responsibility to be proactive in ensuring the safety of the residents.</t>
  </si>
  <si>
    <t>73.188.22.157</t>
  </si>
  <si>
    <t>R_3NEYGLGoAiLjSpj</t>
  </si>
  <si>
    <t>The staircase was built under the regulations; it fit protocol. The fact that another person fell is just coincidence. There's not enough evidence to support the theory that they neglected any sort of building codes.</t>
  </si>
  <si>
    <t>75.128.183.238</t>
  </si>
  <si>
    <t>R_28AoKsCmFjexfkJ</t>
  </si>
  <si>
    <t>One hundred ten thousand dollars</t>
  </si>
  <si>
    <t>1. Even if you are paying attention, the steepness of the stairs can cause one to be uneasy, dizzy, and it's pretty easy to lose your sense of balance. It also can cause nervousness.
2. While they are up to code, they are up to a much older code. They don't have to upgrade it, but because they did, this proves that they are able to, which contradicted a previous statement by the defense.
3. I awarded $80,000 for the medical bills and an additional $30,000 for potential time missed for work while nursing the injury. $200,000 is far too much, and especially "pain and suffering" that included "not spending as much time with friends and enjoying activities as much." I don't find that valid enough for $200,000.</t>
  </si>
  <si>
    <t>67.253.27.167</t>
  </si>
  <si>
    <t>R_bkAVgE99uy4rSKJ</t>
  </si>
  <si>
    <t>I think that the management company was responsible for making sure that their building met a reasonable safety standard. The stairs were completely unsafe, and if she hadn't been hurt, someone else eventually would have. This isn't a person at fault, it was a person who had an accident because of an unsafe environment. I think that they should be responsible for her accident and make sure that she is compensated fairly.</t>
  </si>
  <si>
    <t>107.217.105.108</t>
  </si>
  <si>
    <t>R_3MEFyJO9oDg0j9F</t>
  </si>
  <si>
    <t>The steps were not out of code and when only one person, Tom first, falls, it does not mean the steps were the problem nor when the second person fell.People fall, If the steps themselves were not flat and slightly angled forward, then yes, they'd be responsible but steep alone would not cause the fall if the steps were level, she merely fell.</t>
  </si>
  <si>
    <t>71.121.252.107</t>
  </si>
  <si>
    <t>R_30pXEQ47n3wsmC1</t>
  </si>
  <si>
    <t>Because the building was built in the 1980s, before the new code about the stair was setup, the company doesn't have obligation to change the stair. Since the company's building is comply with the building code, it is not the company's responsibility that Ms. Dunn fell. They don't have to pay for the damage that caused by Ms. Dunn's fall.</t>
  </si>
  <si>
    <t>67.177.39.141</t>
  </si>
  <si>
    <t>R_yDqHOVWxApQyI0h</t>
  </si>
  <si>
    <t>It is up to the employer to create a safe workplace (OSHA REQUIRED)</t>
  </si>
  <si>
    <t>R_2Yc9GDZZfWZ9SGP</t>
  </si>
  <si>
    <t>The stairs were up to code and maintained. She should have been more careful when using the stairs.</t>
  </si>
  <si>
    <t>174.208.14.119</t>
  </si>
  <si>
    <t>R_2QJNsCnJCaJEJWH</t>
  </si>
  <si>
    <t>While the stairs may have been steep, they seemed(from the evidence) to have been solid. Anyone could fall and injure themselves but blaming the business you were in for slipping and falling is irresponsible.</t>
  </si>
  <si>
    <t>68.227.113.145</t>
  </si>
  <si>
    <t>R_24tPMbCcgHOKv5f</t>
  </si>
  <si>
    <t xml:space="preserve">According to the defendant, it doesn't sound like Mesa Management was legally obligated to refinish the stairs. The plaintiff cited laws from other areas, not in the area where the incident occurred. Also, the defendant mentioned that their expert witness stated the stairs could not have been extended. I am sympathetic to the stairs being overly steep and could see the cause for concern. However, the building had been around since about the 70s and the plaintiff can only show two incidents in that time. Also, the plaintiff was a tenant for 3(?) years before the incident occurred. </t>
  </si>
  <si>
    <t>108.39.132.72</t>
  </si>
  <si>
    <t>R_2fGIxcjxfU0Svb0</t>
  </si>
  <si>
    <t>because people do fall, she said she went down those stairs once a month and never fell before. And only one other person fell it's not like people were falling all the time.</t>
  </si>
  <si>
    <t>24.99.30.118</t>
  </si>
  <si>
    <t>R_Xqa11gZtWeZe4Uh</t>
  </si>
  <si>
    <t>two hundred and eighty thousand.</t>
  </si>
  <si>
    <t>Because the stairs were poorly designed. The company proved that by first lying about there not being enough room to add the safety then turning around and adding it. The company itself is a lies so whose to say their entire case not being based on lies? There is a reason that a new law came about requiring stairs to be at a certain steepness. Everything is screaming it being the companies fault.</t>
  </si>
  <si>
    <t>107.141.202.118</t>
  </si>
  <si>
    <t>R_2EfWd5ZFrN78F9x</t>
  </si>
  <si>
    <t xml:space="preserve">I feel like the staircase is/was safe, it even had a handrail. Yes, I agree with the attorney that people fall everyday but it does not mean negligence. If there was a missing or broken step it would be different </t>
  </si>
  <si>
    <t>158.222.220.155</t>
  </si>
  <si>
    <t>R_2PnaPPHHy2FAlLj</t>
  </si>
  <si>
    <t xml:space="preserve">the stairs were up to code.  I think this should be the main factor.  also, if she was saying she was fearful of the stairs, she did not make any efforts to move to alert anyone. </t>
  </si>
  <si>
    <t>96.18.142.77</t>
  </si>
  <si>
    <t>R_3P7w4AejafoysoV</t>
  </si>
  <si>
    <t>She had used the stairs MANY times before. Whether or not she FELT safe going up and down them is not relevant as to whether they WERE safe or not and since she has lived there for 3 years and goes up and down them around once a month, it is safe to assume that even if they are steep they are not badly enough designed to warrant replacement.
Also, if the stairs were at too much of an angle then there would have been an issue with them being grandfathered in as "safe" as judged by the defendants expert testimony. If they were found to be "safe" in the past, while current buildings codes may be updated to be "safer", does not make the original stair design negligent.</t>
  </si>
  <si>
    <t>104.137.127.79</t>
  </si>
  <si>
    <t>R_3G3xWOC8PrdYlV2</t>
  </si>
  <si>
    <t>two hundred and thirty thousand</t>
  </si>
  <si>
    <t>Well she was not paying as much attention as possible but my wife fell similarly. They found the step was 3 inches higher than the rest.</t>
  </si>
  <si>
    <t>70.163.6.37</t>
  </si>
  <si>
    <t>R_BP6dIwXmwugn5E5</t>
  </si>
  <si>
    <t>I voted for no negligence, since I believe that the decision not to retrofit the staircase can be  interpreted as reasonable. The staircase was within the requirements of existing building codes.  Moreover, retrofitting the staircase would have cost money and would have caused inconvenience. A reasonable person can believe that the decision not to retrofit the staircase was not negligent, and this is the only thing that was claimed to be negligent, the preponderance of evidence suggests that the was no negligence. Many reasonable architectural features can be dangerous if not approached in the right way, and it seems plausible that the plaintiff used the stairs in an unsafe manner. Perhaps she was tired or carrying items that were beyond her capacity to safely carry on those stairs without assistance.</t>
  </si>
  <si>
    <t>67.8.120.169</t>
  </si>
  <si>
    <t>R_2fy4UMUmrAMouF2</t>
  </si>
  <si>
    <t xml:space="preserve">The stairs are steep, and another person has fallen. So there are things that could be done to improve the safety of the stairs.  But under law, the stairs met the code and Mason Management was not required to do anything. So while the stairs are dangerous, Ms Dunn also knew of the dangerous steepness.  She may have fallen because of the condition of the stairs, and not negligent, but neither was Mason Management negligent.  I cannot find either party at fault.  Bad things happen, sometimes at no fault to anyone. </t>
  </si>
  <si>
    <t>68.168.204.128</t>
  </si>
  <si>
    <t>R_3nOYZGzxgBjRI75</t>
  </si>
  <si>
    <t>I believe Ms. Dunn was partially responsible for her fall because she knew the stairs were steep and should have taken better precautions carrying anything down them. Mesa Management was partially responsible because they knew they stairs were somewhat dangerous but did nothing to make them safer.</t>
  </si>
  <si>
    <t>Had the stairs not been so steep she most likely wouldn't have fallen</t>
  </si>
  <si>
    <t>174.19.242.155</t>
  </si>
  <si>
    <t>R_9TDvO4SduuIRn6F</t>
  </si>
  <si>
    <t>There was a problem with these steep stairs when a previous tenant fell down these same stairs. It should have been taken care of to prevent further injuries to other tenants but it wasn't .</t>
  </si>
  <si>
    <t>69.123.1.104</t>
  </si>
  <si>
    <t>R_1rMmuDERZrGyAQz</t>
  </si>
  <si>
    <t xml:space="preserve">I thought the plaintiff's argument that the stairs were at the wrong angle were quite compelling.  Also, I felt that the fact another tenant had fallen on those stairs and Mesa Management had not acted really sealed the deal, because they definitely should have done something after that happened.  </t>
  </si>
  <si>
    <t>50.110.199.166</t>
  </si>
  <si>
    <t>R_1PRdRedu9OIq0oV</t>
  </si>
  <si>
    <t>three hundred thousand</t>
  </si>
  <si>
    <t>the steepness of the stairs, the fact that it was a recurring thing for different people to have trouble with it and the fact that they changed the stair design, so they wouldn't do that if they didn't feel a need to.</t>
  </si>
  <si>
    <t>73.180.33.60</t>
  </si>
  <si>
    <t>R_9mNRIO5OhF1RkD7</t>
  </si>
  <si>
    <t>I think that the defense was correct that people fall all the time. Two accidents on stairs from 1980 to now isn't very many for a medium sized apartment complex. There is no way to know if she was in a hurry or just wasn't paying attention to where she was going. She could've had her hands full with camping equipment and it was blocking her view. 
I don't think the the complex should be held responsible.</t>
  </si>
  <si>
    <t>Just because insurance companies usually find a way to get out of paying for damages. It's happened to me with a totaled car, and they only paid for about 60% of the cars value.</t>
  </si>
  <si>
    <t>75.88.104.126</t>
  </si>
  <si>
    <t>R_1py5VL4ZRpP3BIC</t>
  </si>
  <si>
    <t>Primarily, Mesa Management had already been alerted to the safety hazard that these stairs presented as another party, Mr. Randall, had also fallen.  He even wrote them a letter to that effect.  Regardless of if Robert Baumann states that the stairs are to code, the facts show that they were dangerous and Mesa Management knew it.  I also took the defendants plea to reconsider the total compensation as an admission of sorts...in that, they knew that they were at fault.</t>
  </si>
  <si>
    <t>96.39.242.89</t>
  </si>
  <si>
    <t>R_28ZMmIPKL2ANv76</t>
  </si>
  <si>
    <t>I think the employer needs to practice the utmost safety practices for any type of physical labor. If going to work isn't safe then they need pay for everything that harms an employee.</t>
  </si>
  <si>
    <t>76.236.14.124</t>
  </si>
  <si>
    <t>R_BtrWqJE2eeGlHAR</t>
  </si>
  <si>
    <t xml:space="preserve">The nearly 10 degree difference did it for me. Steep stairs are no joke and if they lead to a storage unit area, it's a give that people would be walking up and down those steep stairs with things in their hands, making them even more off balance. The first accident should have served as a warning. The fact that they changed the layout while claiming it wasn't possible also comes across as super sketchy. </t>
  </si>
  <si>
    <t>107.3.46.12</t>
  </si>
  <si>
    <t>R_2s1QAo30D1rkSk4</t>
  </si>
  <si>
    <t>two-undred eighty-thousand dollars</t>
  </si>
  <si>
    <t>The stairs are too steep and Mesa knows that the code had changed but still nothing, even after the first person fell and wrote a letter. They took no action. They are therefore negligent. But they presented no proof to Ms. Dunn's possible negligence at all, just an accusation.</t>
  </si>
  <si>
    <t>75.177.17.235</t>
  </si>
  <si>
    <t>R_p3PlIokurv7Ed0d</t>
  </si>
  <si>
    <t>twenty five thousand</t>
  </si>
  <si>
    <t>Defendant followed all laws and made no code violations, one fall was enough to evaluate but not demand a change. When the second occurred they did make a change. Plaintiff was admittedly carrying camping equipment after a long trip and was undoubtedly tired, off balanced and her vision was obstructed. Therefore she holds more responsibility since she knew the stairs to be steep</t>
  </si>
  <si>
    <t>98.238.179.211</t>
  </si>
  <si>
    <t>R_1LzYC0o1xPJ2ahn</t>
  </si>
  <si>
    <t>Twenty-eight thousand dollars</t>
  </si>
  <si>
    <t>I believe the defendants had stairs that were negligently built. The steps are wider apart then a safe design, causing a greater chance to injury if people fall. These same stairs have also injured other people.</t>
  </si>
  <si>
    <t>64.251.171.231</t>
  </si>
  <si>
    <t>R_30uzV7LZfgD3NMS</t>
  </si>
  <si>
    <t>Mesa Management knew that the stairs were unsafe, they have already received a complaint from another tenant that the stairs caused his fall and that he was injured, he also requested that the company fix the stairs so that it would be safer for the residents. The residents seemed to believe the stairs were unsafe and did not feel comfortable using them.   Miss Dunn was athletic, and is cautious using those stairs. Because of the construction of the stairs, she fell and injured herself.</t>
  </si>
  <si>
    <t>96.36.34.115</t>
  </si>
  <si>
    <t>R_xbjREbWR1pO11rb</t>
  </si>
  <si>
    <t>There was no violation of code when the apartment building was built, however, codes had changed - which indicates more information regarding how the angle of staircases, and Mr. Elliot had fallen previously which should have lead to reconsideration of safety issues for any residents at that time and in the future, which included Miss Dunn.</t>
  </si>
  <si>
    <t>68.185.219.17</t>
  </si>
  <si>
    <t>R_3nuZ9lskkHjIS97</t>
  </si>
  <si>
    <t>The stairs was up to code and didn't do anything illegal. Also, they had an expert who explained this.</t>
  </si>
  <si>
    <t>108.227.216.108</t>
  </si>
  <si>
    <t>R_1ImCJaWPUvEzd6U</t>
  </si>
  <si>
    <t>I counted only about 10 steps. The steps were large enough she could have stopped to if she needed to gather her balance. The was no debris on the steps. There was a hand rail.</t>
  </si>
  <si>
    <t>72.205.174.155</t>
  </si>
  <si>
    <t>R_O3c2kAefJgZYeqt</t>
  </si>
  <si>
    <t>Two Hundred Eighty Thousand dollars</t>
  </si>
  <si>
    <t>I think the defendant should have refitted the stairs after the first accident if not prior.  The defendant is citing an old building code, using it as a loophole.  The defendant should have fixed the stairs to comply with the new building code.  Those employees could have broken their necks.</t>
  </si>
  <si>
    <t>47.210.159.166</t>
  </si>
  <si>
    <t>R_1kGt51aD46EO5Qo</t>
  </si>
  <si>
    <t>Eighty- five thousand dollars</t>
  </si>
  <si>
    <t xml:space="preserve">The stairs are to narrow period. Especially for residents to be taking things down to storage unit. There should of been a update on the stairs since the 80's. The update does not have to be expensive. Reuse materials that are available etc. the stairs need a landing at least. Besides a update would be less expensive then medical bills from anybody injured. </t>
  </si>
  <si>
    <t>159.118.38.69</t>
  </si>
  <si>
    <t>R_0VqsDJQJyVtrj8Z</t>
  </si>
  <si>
    <t>It was mentioned that the Plaintiff was returning from a camping trip and was carrying items from the trip to her storage locker down the stairs. She was possibly carrying too much and did not use the handrail provided. It was mentioned that she was usually uneasy in using those stairs so you would assume that she would regularly use the handrail for safety. If she had misstepped and her hands were empty she could use the handrail to help catch her fall, she would not be able to do that if her hands were full.</t>
  </si>
  <si>
    <t>107.77.222.212</t>
  </si>
  <si>
    <t>R_Qivyp4DY32SRP9v</t>
  </si>
  <si>
    <t>People fall everyday and just because she happened to fall on the stairs at the home it does not make the property management liable. She most likely fell through her own accident or inattention. The stairs had little to do with her accidental fall and the management company is not responsible for an accident.</t>
  </si>
  <si>
    <t>108.115.33.127</t>
  </si>
  <si>
    <t>R_5guquRxeCoHGo0h</t>
  </si>
  <si>
    <t>The stairs was steep and there was a previous fall.</t>
  </si>
  <si>
    <t>honestly they are both at fault in some degree, miss dunn doesn't remember what exactly happened. she could have been carrying too much stuff which caused her to be off balance and fall. the steps are probably a little too steep causing miss dunn to slip and fall. since the stairs could have been redesigned to prevent such a steep fall, it would have made some difference in her injuries. even though legally mesa did not have too.</t>
  </si>
  <si>
    <t>on who would actually pay the plaintiff. not the defendent themselves but the insurance the company is covered by</t>
  </si>
  <si>
    <t>72.79.67.149</t>
  </si>
  <si>
    <t>R_xsVYa7EowXyr4T7</t>
  </si>
  <si>
    <t>Because they did not course harm to her it wasn't there fault if she lost her balance and fell and injury herself.</t>
  </si>
  <si>
    <t>73.139.154.145</t>
  </si>
  <si>
    <t>R_1eEvSNQXM3drx16</t>
  </si>
  <si>
    <t>57.0.2987.133</t>
  </si>
  <si>
    <t>The defendant should not be charged with anything, this is because the stairs still got built and had to pass inspection. It was the ladies fault that she fell, and caused herself to injure her leg. There is no evidence that the main reason for her falling was the steepness of the stairs.</t>
  </si>
  <si>
    <t>I believe that the stairs being too steep played a vital role in the McKenzie falling. I say this because she argued that it was ten degrees steeper than deemed safe. She did not state, however, if she was tired or exhausted from work. The Defendant obviously knew that the stairs were ten degrees steeper than what was marked safe and neglected to fix it or state it in a contract that it was ten degrees steeper than marked safe. The Defendant should have stated it in the lease.</t>
  </si>
  <si>
    <t xml:space="preserve">It would be based on whether or not they'd take action on fixing their negligence or pawn it off to their insurance company to take care of. </t>
  </si>
  <si>
    <t>97.106.199.119</t>
  </si>
  <si>
    <t>R_30v0OCF3DenvVE1</t>
  </si>
  <si>
    <t xml:space="preserve">I was undecided until I saw that the defense specialist was wrong and that the stairs could be rebuilt with a landing and at a reduced angle.  I feel this should have been done after the first resident had a accident and not have required a second person to be injured to be the impetus for the remodeling.  </t>
  </si>
  <si>
    <t>72.94.228.64</t>
  </si>
  <si>
    <t>R_ub7QkEgmZvywh6p</t>
  </si>
  <si>
    <t>I do not think they were negligent because the building didn't have to comply with current codes because it was an older building.  She fell by accident and being careless most likely and not because of the steps.</t>
  </si>
  <si>
    <t>96.28.5.163</t>
  </si>
  <si>
    <t>R_2P7sVwo6ZPectGX</t>
  </si>
  <si>
    <t>Both experts agreed that the stairs were at 44 degrees which is very steep. Much higher than the new laws allow. Those laws didn't apply specifically to that building, but they show a steep staircase is dangerous. Another person had previously fallen on the stairs and they had done nothing.</t>
  </si>
  <si>
    <t>104.6.245.221</t>
  </si>
  <si>
    <t>R_2duqUtdSPHp4btw</t>
  </si>
  <si>
    <t>There is not enough evidence to prove that the company was negligent. This incident could have happened because of a slip and fall, or the person not being careful of her steps. This is an everyday accident that could have happened on any flight of stairs.</t>
  </si>
  <si>
    <t>73.1.101.243</t>
  </si>
  <si>
    <t>R_1NfYanbVJtzXZOu</t>
  </si>
  <si>
    <t>there was no law saying that the stairs couldn't be at 47 degrees, and the plaintiff did not prove that her fall was not her own fault.</t>
  </si>
  <si>
    <t>76.107.21.139</t>
  </si>
  <si>
    <t>R_3Rqrn29v4a202v6</t>
  </si>
  <si>
    <t>I feel that while the company that created the really steep stairs should've been held responsible for creating stairs that were a potential hazard, the defendant should've been more careful and watched her step to avoid her falling down.</t>
  </si>
  <si>
    <t>172.116.28.59</t>
  </si>
  <si>
    <t>R_3PL9G5uofEXBZPF</t>
  </si>
  <si>
    <t>Other people got hurt as well so it was not her fault</t>
  </si>
  <si>
    <t>70.36.206.207</t>
  </si>
  <si>
    <t>R_1Dv7oDZzDWIzbmY</t>
  </si>
  <si>
    <t xml:space="preserve">Would need to review codes mentioned, but by all other counts it does not sound like the defendant was intentionally or directly neglegant.   </t>
  </si>
  <si>
    <t>66.190.50.139</t>
  </si>
  <si>
    <t>R_1lmfLbD2wiI0fU7</t>
  </si>
  <si>
    <t>I believe they both have a slight negligence to the fall but it was more of the plaintiff then the defendant they should have taken action but it is not there fault</t>
  </si>
  <si>
    <t>75.112.214.207</t>
  </si>
  <si>
    <t>R_8vI2WxKWLtG1gm5</t>
  </si>
  <si>
    <t>The stairs were not broken or weak.  The stairs were built up to code for the city.  The fall was probably due to the plaintiff's clumsiness or tripping or she might've been in a hurry</t>
  </si>
  <si>
    <t>73.150.213.235</t>
  </si>
  <si>
    <t>R_22GiIKQuIO5gxd1</t>
  </si>
  <si>
    <t xml:space="preserve">I put no as the answer, but I would rather answer maybe. There was no evidence that she was negligent but it is definitely a possibility. My deciding factor was based on the fact that someone else had already been injured before and they did nothing about it. </t>
  </si>
  <si>
    <t>68.14.173.147</t>
  </si>
  <si>
    <t>R_1QyG5wCmgLRSc2p</t>
  </si>
  <si>
    <t>The defendant failed to prove any negligence on the plaintiff's part and the defendant claimed that redesigning the stairs wasn't feasible in response to a fall prior to the plaintiff's.</t>
  </si>
  <si>
    <t>108.218.197.58</t>
  </si>
  <si>
    <t>R_1jkSVqHYgr8z0HI</t>
  </si>
  <si>
    <t>The management company was not responsible for restructuring the stairs.  Since the building was built in 1980 it was abiding by the safety codes at that time.  They could have put a caution sign for steep stairs on the door and this may have helped.</t>
  </si>
  <si>
    <t>66.87.122.113</t>
  </si>
  <si>
    <t>R_2tgkdV6UK4kKykI</t>
  </si>
  <si>
    <t>414x736</t>
  </si>
  <si>
    <t xml:space="preserve">I believe it was negligence on mesa management to not have made the staircase safer but also Ms. Dunn in not being even more careful. I believe she had a lot of damage but not the exuberant amount she was asking for. </t>
  </si>
  <si>
    <t xml:space="preserve">I believe the management should have made the staircase safer being that more thennkne accident had already occurred. However Ms. Dunn knowing the staircase was dangerous should have been extra careful when using it. Therefore I believe it was the fault of both parties for the injury. The management company should also have fixed the stairs to be safer since accidents tended to happen there and they didn't do anything. </t>
  </si>
  <si>
    <t>199.116.114.233</t>
  </si>
  <si>
    <t>R_3nIXtRpLxCjcfVT</t>
  </si>
  <si>
    <t xml:space="preserve">It is true that falling from stairs is quite usual but to cause this much damage to an individual must have been  due to the staircase being poorly built. </t>
  </si>
  <si>
    <t>24.170.229.21</t>
  </si>
  <si>
    <t>R_1IHnmIGqVdujEgS</t>
  </si>
  <si>
    <t xml:space="preserve">The stairs were built to the standard as required by the local zoning board.  The victim seems most likely to have fallen on her own and as such this would not be the responsibility of Mesa.  She also thought that the stairs were steep so she should've used more caution in order to make sure she did not fall.  With the stairs being of the required standard this would mean that Mesa did nothing wrong.  </t>
  </si>
  <si>
    <t>184.156.107.188</t>
  </si>
  <si>
    <t>R_1ZIi7Lf68N7PNjX</t>
  </si>
  <si>
    <t>the stairs were really steep and should have been fixed so they weren't so steep. the stairs should have been fixed when the first person fell down the stairs. mesa management company was at fault.</t>
  </si>
  <si>
    <t>32.215.234.232</t>
  </si>
  <si>
    <t>R_2YM0syPLKZiBYAq</t>
  </si>
  <si>
    <t xml:space="preserve">eighty thousand </t>
  </si>
  <si>
    <t>The stairs were tricky and could have been made safer. After the first person had fallen, some kind of effort could have been made to make them safer. However, Ms Dunne had lived in the building for some time and knew that the stairs were tricky. She could have made more of an effort to go down the stairs safely. Two people falling down the stairs is a danger signal that the Management company should have seen as an alert warning to see that any chance of danger should be eliminated.</t>
  </si>
  <si>
    <t>165.83.47.253</t>
  </si>
  <si>
    <t>R_DC3NJRXti8TnB4d</t>
  </si>
  <si>
    <t>The defendant was previously negligent in a separate incident and decided to take 0 action.  Time for them to pay up.</t>
  </si>
  <si>
    <t>68.4.192.232</t>
  </si>
  <si>
    <t>R_qRD7yyp22QxUUtr</t>
  </si>
  <si>
    <t>I arrived at this decision because Mesa Management Co. did not take action during the first reported fall from Tom Randal. After it happened a second time to Mackenzie, the Mesa Management Co. decided to change the stairs by adding that section on the bottom. Now I did not find that Mesa Management Co. showed any proof of Mackenzie being negligent but I did find Mesa Management Co. to be negligent to the stairs after having a fall happen prior and not taking actions upon it and taking actions after the 2nd fall. I also feel it's not right for Mackenzie to ask for $200k on top of the medical expenses. I felt that the medical expenses was fair and perhaps at most $50k on top for the hardships. Mackenzie asking for $200k was too much I felt.</t>
  </si>
  <si>
    <t>98.14.200.116</t>
  </si>
  <si>
    <t>R_RqPVcwwJU1wtu1z</t>
  </si>
  <si>
    <t>The building was up to date with building code when it was built. Also, two people falling on the same stairs does not show that the stairs is dangerous enough.</t>
  </si>
  <si>
    <t>If the insurance company is paying, it's good to compensate the plaintiff whether she was at fault or not.</t>
  </si>
  <si>
    <t>97.93.239.71</t>
  </si>
  <si>
    <t>R_3ESv7euyuBi7guV</t>
  </si>
  <si>
    <t>It is obvious that the stairs could be redesigned. Mesa Mgmt was aware of potential injuries. Also common sense dictates tat since the stairs lead to a storage area, it is obvious that people will be using the stairs with their hands full. However, since the plaintiff can still work, and only her hobbies suffered, I thought that 200,000 was excessive for pain and suffering</t>
  </si>
  <si>
    <t>184.91.238.146</t>
  </si>
  <si>
    <t>R_3ewqWW5ileID9Os</t>
  </si>
  <si>
    <t>I think I took her side in the argument because Mesa Management came in and adjusted the stairs and added a landing after the accident. That tells me that they knew it wasn't safe enough in the first place.</t>
  </si>
  <si>
    <t>71.88.79.52</t>
  </si>
  <si>
    <t>R_31obpl6q48M5Eal</t>
  </si>
  <si>
    <t>ninety thousand dollars</t>
  </si>
  <si>
    <t>Even though the steps were a bit too steep, she knew about it because she said she lived there a few years. She may have been a bit tipsy or tired when she fell. She knew to be careful when going down the steps. However, Mesa Management knew about the step problem from a previous accident so they should have addressed the problem at the time instead of going to court for Ms. Dunn to fix the problem.</t>
  </si>
  <si>
    <t>50.83.210.122</t>
  </si>
  <si>
    <t>R_3EzKwJunt3jSBoE</t>
  </si>
  <si>
    <t>1024x600</t>
  </si>
  <si>
    <t>mesa management didn't fit the stairs properly until after ms. dunn's accident.  plus, someone else complained about the stairs and got hurt.</t>
  </si>
  <si>
    <t>99.108.83.14</t>
  </si>
  <si>
    <t>R_3qs4dxWcIo4nzfy</t>
  </si>
  <si>
    <t>1231x692</t>
  </si>
  <si>
    <t>there was not sufficient evidence that the design of the stairs was inherently unsafe and that the stairs were the only cause of the fall and injury.
the burden of proof is on the plaintiff, it was not met</t>
  </si>
  <si>
    <t>24.128.151.56</t>
  </si>
  <si>
    <t>R_1pM3WPgD4wGXdh4</t>
  </si>
  <si>
    <t>I think it was just a slip and fall, the stairs seem ok and she wasn't running down the stairs, I just believe it was just a simple slip and fall.</t>
  </si>
  <si>
    <t>173.244.48.189</t>
  </si>
  <si>
    <t>R_2D8MXdvKZfbaOgS</t>
  </si>
  <si>
    <t>is clear to see that Mesa Management was know that is needed to modified the stars but they don't do noting to the time than accident happened. And Mackenzie Dunn i wanted too much forfeit</t>
  </si>
  <si>
    <t>yes</t>
  </si>
  <si>
    <t>173.81.132.249</t>
  </si>
  <si>
    <t>R_1mzsXKvSX1xmscJ</t>
  </si>
  <si>
    <t>She has lived there 3 years without incident. Many people have lived there for years without incident (except one other person who did not sue). No one can be for sure if she wasn't rushing. Also the code on older buildings means the height of stairs was fine. I can understand medical bills but nothing else and I am not even sure she deserves that. It was a sad accident but not her buildings fault.</t>
  </si>
  <si>
    <t>24.24.131.40</t>
  </si>
  <si>
    <t>R_Cf3F1KzQEU15NM5</t>
  </si>
  <si>
    <t xml:space="preserve">I could tell just by looking at stairs that they were very steep, and possibly dangerous. The fact that another tenant had been injured on those stairs should have been reason for the management company to do something to prevent further injury. But they did nothing. The defense has no proof that the McKenzie was at fault. They said things like maybe she was going to fast, maybe she was tired. They had no definitive answer. So I do not feel it was her fault. I was thinking about what they said about the management company having to raise the rent to make up for the loss of paying off the plaintiff. For that reason only I rewarded a slightly lower amount than what she was asking for. The stairs were unusually steep, there was a previous injury in which nothing was done, and the defense did not prove the plaintiff was at fault in any way. </t>
  </si>
  <si>
    <t>If I was more certain the the insurance company would be paying all of the damages, I would have rewarded her the full amount she was asking. I had a feeling they might cover a certain proportion, but not convinced, but thinking about it again, I feel that the insurance would probably cover the damages in full, and it wouldn't necessarily be a hardship for the management company</t>
  </si>
  <si>
    <t>184.90.93.206</t>
  </si>
  <si>
    <t>R_Wxm6aIRAm2GdaYF</t>
  </si>
  <si>
    <t>1232x696</t>
  </si>
  <si>
    <t>Two hundred thousand dollars.</t>
  </si>
  <si>
    <t>The stairs as originally build were difficult to navigate due to their steepness and dangerous due to the lack of a landing. The meant that there was a high probability that a person who was exercising reasonable attention and care to using the stairs would have an accident due to the steepness of the stairs which would result in significant injury due to the lack of a landing. This was proven by the first fall and significant injury. 
The defendants should have built better stairs to begin with and lucked out of a law suit after the first injury. They were then negligent in an ongoing manner in failing to rebuild the stairs in a safer form before an other accident which resulted in significant injury happened again which was inevitable with the stairs the way they were originally built.  
By rebuild the stairs after the second fall and injury, the defendants proved that a better design could be designed and built, although too late to prevent or reduce the injury to either of the two people who fell down the original stairs.</t>
  </si>
  <si>
    <t>216.234.199.192</t>
  </si>
  <si>
    <t>R_2uKcJHu5ptZ4o8H</t>
  </si>
  <si>
    <t>I did not see the plaintiff as proving that the stair design was negligence</t>
  </si>
  <si>
    <t>108.131.54.232</t>
  </si>
  <si>
    <t>R_2CTww7muUkjmgA1</t>
  </si>
  <si>
    <t>the lady that hurt her leg was an active person who spend a lot of time hiking and other activities that makes her less likely to be clumsy. One person had already fell on the steps before and they did not fix the problem</t>
  </si>
  <si>
    <t>70.195.197.103</t>
  </si>
  <si>
    <t>R_z3f0D1TQFTeWuyJ</t>
  </si>
  <si>
    <t xml:space="preserve">One hundred thousand dollars </t>
  </si>
  <si>
    <t>They knew the stairs were steeper than was safe and were told by a previous tenet that he had fallen down them and he felt they were not safe yet they did nothing to fix the problem .</t>
  </si>
  <si>
    <t>45.48.226.100</t>
  </si>
  <si>
    <t>R_2EtQBZrZP6dnfU8</t>
  </si>
  <si>
    <t>I agree with the argument that the defense made about the fact that people fall down. If a set of stairs gets used a thousand times within a year, there is a chance that people will fall down. During the case, I thought about that one lady who walked into a pond because she was too busy with her cellphone. That could have been the case here as well. When people don't pay attention, things can happen. It would be a shame if the other tenants had their rents increased because someone was careless.</t>
  </si>
  <si>
    <t>66.31.60.163</t>
  </si>
  <si>
    <t>R_1YLFqgoH7ByFuP7</t>
  </si>
  <si>
    <t>The management company was warned by prior tenant who fell that the stairs were unsafe.  The management company chose not to fix the angle of the stairs.  Surrounding communities changed their stair building codes to make the angle of the stairs safer for people. I feel the management company should have been proactive and retrofitted the stairs to prevent any future injuries. Therefore I find them to be negligent.</t>
  </si>
  <si>
    <t>209.194.208.150</t>
  </si>
  <si>
    <t>R_2QiAEmSCBrBNQqR</t>
  </si>
  <si>
    <t xml:space="preserve">There is no way that the company is not at all that they are not guilty, how does a person before them fall and when another person falls from the same staircase, mean that they are still not guilty. Two complete different people, two tenants fall from the same staircase and they don't want to take responsibility for their action. For sure they are at fault, and deserve to lose the case for not doing what is right and fixing those stairs. </t>
  </si>
  <si>
    <t>172.74.221.81</t>
  </si>
  <si>
    <t>R_uyuPkOpQXzBkWyt</t>
  </si>
  <si>
    <t>The stairs were within code, she's been up and down the stairs at least once a month so she is familiar enough with them to know they were steep, it is not known how much she was carrying down at one time, she may have been carrying more than she should have to adequately make it safely down the stairs at one time.  It is not clear how many tenants live in the building that have been up and down the stairs and only one other known accident presented.  I completely agree with the defendant that $200,000 is way too much for pain and suffering, medical treatment and lost wages I could agree with but not the pain and suffering</t>
  </si>
  <si>
    <t>107.204.201.212</t>
  </si>
  <si>
    <t>R_3fBHmeaS73t0pdC</t>
  </si>
  <si>
    <t>The angle of the stairs is dangerous and outlawed in neighboring counties. Mesa testified that they could not correct the angle but then did exactly that showing that they lie</t>
  </si>
  <si>
    <t>71.211.136.88</t>
  </si>
  <si>
    <t>R_1ousgLR8Q8jN8IK</t>
  </si>
  <si>
    <t>The plaintiff was convincing at first, but Mesa Management addressed nearly all concerns. Their expert explained that technically they were fully within code. This shows they were not negligent. Mesa, however, did not very well explain why a young woman would have fallen so badly unless the stairs were a little dangerous. At the same time, if the stairs were clean and in code, I don't think you can blame stairs when you fall. The damages for pain and suffering seemed ridiculously high.</t>
  </si>
  <si>
    <t>216.134.245.124</t>
  </si>
  <si>
    <t>R_r2a65fd3S8oEseZ</t>
  </si>
  <si>
    <t>I arrived at my decision because the stairs were built too steep. It would be very easy to make a misstep and fall on these stairs. They were steep and narrow. And the fact that someone had already fallen before Miss Dunn should have told the company that they needed to make the stairs safer so that it didn't happen again.</t>
  </si>
  <si>
    <t>192.171.18.169</t>
  </si>
  <si>
    <t>R_2ROgBUWGkmixC5B</t>
  </si>
  <si>
    <t>One hundred and twenty thousand dollars</t>
  </si>
  <si>
    <t>Since the stairs were clearly dangerous and another customer wrote a letter to the company telling them that they were unreasonably dangerous and he fell, the company should have looked into that and made sure that their entire apartment complex is safe. Instead they just ignored it thinking that "people fall, no big deal".</t>
  </si>
  <si>
    <t>174.66.194.185</t>
  </si>
  <si>
    <t>R_3IcLJRRWON0XGG0</t>
  </si>
  <si>
    <t>This is a 6.5 story large apartment building that was constructed in 1980. Hundreds of people have lived there over the years. It is inevitable that sometimes people fall. The stairs are in compliance with Denver Building code. If the woman was carrying camping equipment down the stairs she taking an assumed risk.</t>
  </si>
  <si>
    <t>73.101.174.97</t>
  </si>
  <si>
    <t>R_1PTrkj39UtLgEvj</t>
  </si>
  <si>
    <t>I feel that after someone else fell, and told the company they felt the steep stairs were a factor in their fall, they should have made the stairs safer. If they couldn't make a landing, then something else should have been done. Maybe another rail on the other side of the staircase. But the fact they did nothing shows me that they were uninterested and uncaring, and therefore were responsible for another person falling and being injured.</t>
  </si>
  <si>
    <t>73.159.92.69</t>
  </si>
  <si>
    <t>R_2w66wLXiDhyNMST</t>
  </si>
  <si>
    <t>Mesa Management had been warned in a letter by a former tenant who said that the stairs were dangerous and that they should be fixed. This former tenant lost his footing and wanted Mesa Management to prevent further injuries. Mesa Management did not bring the stairs up to current codes (the old codes were obsolete) and so Mesa Management is responsible for Ms. Dunn's injuries. To neglect bringing the stairs up to modern code is similar to a building not providing ADA-compliant accommodations (ramps, etc.). It is the responsibility of a building management company to comply with current codes and modify their buildings accordingly with changing times as new discoveries about safety are made and agreed upon by engineers and other building professionals.</t>
  </si>
  <si>
    <t>75.138.139.130</t>
  </si>
  <si>
    <t>R_2VwKuDtuFPJ7hPZ</t>
  </si>
  <si>
    <t>Two individuals falling in the same area is not a pattern. Mackenzie Dunn could have lost her footing but could not regain it because of the structure of the stair casing. The staircase does not give room from improvement as the attorney of the defendant describe nor does it give room for error.</t>
  </si>
  <si>
    <t>108.234.169.7</t>
  </si>
  <si>
    <t>R_ac0yLyJRVACc2oV</t>
  </si>
  <si>
    <t xml:space="preserve">Mesa Management knew from a previous similar accident that the stairs needed to be retro fitted and upgraded for safety there is proof it could have been done there fore it was not her fault that she miss stepped on such steep stairs but she does not need 200,000 for pain and suffering. she needs enough to cover her medical bills and some to cover her suffering </t>
  </si>
  <si>
    <t>97.119.143.85</t>
  </si>
  <si>
    <t>R_sdvviZjdInrwkb7</t>
  </si>
  <si>
    <t>I didn't feel the evidence was sufficient to proof that Mesa management was responsible in any capacity. I feel that the stairs didn't look that dangerous, and that people fall on stairs all the time. She may have been tired, or not been careful enough, or maybe not holding the hand rail. There were too many variables and possibilities for me to say Mesa M. was definitely responsible.</t>
  </si>
  <si>
    <t>71.168.236.208</t>
  </si>
  <si>
    <t>R_2tfiViwstQHy8u3</t>
  </si>
  <si>
    <t xml:space="preserve">One hundred thousand </t>
  </si>
  <si>
    <t>I think the plaintiff made a good case the stairs were unreasonably steep and dangerous. I don't buy the defendants claim that the stairs could not be altered despite the testimony of of the plaintiffs expert.</t>
  </si>
  <si>
    <t>24.205.161.102</t>
  </si>
  <si>
    <t>R_3KNtkWsT8zc4FiM</t>
  </si>
  <si>
    <t xml:space="preserve">I think that because it happened to another person before and also because of the amount of injury she suffered, it is definitely mesa's fault. Although they say they can't build the stairs a different way, it's mostly a matter of money. We should be looking out for people's safety before money. </t>
  </si>
  <si>
    <t>174.24.4.62</t>
  </si>
  <si>
    <t>R_3iqV72Z9wyR5R3r</t>
  </si>
  <si>
    <t>The stairs appear to be mildly unsafe, and the building owner knew they were an issue and should've taken precautions. The plaintiff likely did nothing wrong.</t>
  </si>
  <si>
    <t>99.135.170.165</t>
  </si>
  <si>
    <t>R_1Qv0udo8Bd6FOgJ</t>
  </si>
  <si>
    <t>Because the defendants proved that they were not required to make adjustments to the stairs. They were within legal codes. And it is entirely reasonable that someone would fall down the stairs due to their own negligence.</t>
  </si>
  <si>
    <t>68.32.173.48</t>
  </si>
  <si>
    <t>R_2BnyFIkejeSt3cW</t>
  </si>
  <si>
    <t>Mesa Management was aware of a previous injury and had complaints about the stairs in the past. They chose to make adjustments to the stairs after Ms. Dunn was injured. Therefore, I see that as an admission of responsibility for the faulty stairs. Ms. Dunn was responsible for watching her footing as she walked down the staircase and should have been more careful, especially since she said she was nervous about using them. Overall, Mesa Management was responsible for making the necessary changes.</t>
  </si>
  <si>
    <t>104.162.71.49</t>
  </si>
  <si>
    <t>R_32RC3N8MoQa1ENN</t>
  </si>
  <si>
    <t>eighty-five thousand dollars</t>
  </si>
  <si>
    <t>I don't think that two people falling down the same flight of stairs with a similar injury is a coincidence. But I think the plaintiff is asking too much in non-economic damages. So I chose for the defendant to cover all medical bills, plus a small amount for suffering.</t>
  </si>
  <si>
    <t>158.222.174.42</t>
  </si>
  <si>
    <t>R_30r5fQY95UWuiM4</t>
  </si>
  <si>
    <t>nintey thousand</t>
  </si>
  <si>
    <t>iit was brought to the companys attention, there were ways to make it more safe and they did not do so</t>
  </si>
  <si>
    <t>74.139.99.46</t>
  </si>
  <si>
    <t>R_2zeS63owMkrqAVy</t>
  </si>
  <si>
    <t xml:space="preserve">TWO HUNDRED AND EIGHTY THOUSAND </t>
  </si>
  <si>
    <t>BECAUSE THEY CHANGED THE STAIRS AFTER THE ACCIDENT PROVING THEY COULD OF DONE SO AFTER THE FIRST PERSON FELL BUT NEGLIGENTLY CHOSE NOT TO.</t>
  </si>
  <si>
    <t>98.178.149.59</t>
  </si>
  <si>
    <t>R_2rpTg1HVRaCYNBK</t>
  </si>
  <si>
    <t xml:space="preserve">Two Hundred thousand dollars and zero cents. </t>
  </si>
  <si>
    <t xml:space="preserve">I have a set of stairs at my apartment that I have gone up and down for 18 years and have never fallen on them and feel completely safe each time i go up and down them.  I think that the defendants brining in the mechanical engineer with not really any experience in designing the stairs and then the engineer saying they were up to code due to the age they were built is not good.  Just because something is "up to code" doesn't mean they are safe.  Those stairs were grandfathered in because of the age of when they were built.  Then another resident already fell on them previously. That was enough for me to say Mesa Managment company is responsible for it not the plaintiff.    </t>
  </si>
  <si>
    <t>172.112.206.174</t>
  </si>
  <si>
    <t>R_wMD31Wj9lEizrBD</t>
  </si>
  <si>
    <t>I believe that something should have been done about the stares after the first person fell, but not even a danger sign to be careful was put up, this made it possible for something to happen again. I could not see that the plaintiff was negligent because I do not know if they exercised caution or not, but there is the obvious fact about the stairs.</t>
  </si>
  <si>
    <t>74.96.173.195</t>
  </si>
  <si>
    <t>R_23f6fF5OjvJuM8l</t>
  </si>
  <si>
    <t>1821x1024</t>
  </si>
  <si>
    <t>Dunn has access these stairs several times, but there is a history of tenants falling down the stairs. Obviously, the stairs is dangerous and should have been made safer. Dunn is entitled to the 280,000 that she is currently suing the management company.</t>
  </si>
  <si>
    <t>64.239.192.71</t>
  </si>
  <si>
    <t>R_xs9hschyajUO3Sx</t>
  </si>
  <si>
    <t>The people knew how steep the stairs were when they moved there...She knew what she was getting into.
It's not the owner's fault that she fell down the stairs. This is a case of someone wanting someone else to pay for their mistakes.</t>
  </si>
  <si>
    <t>64.126.160.159</t>
  </si>
  <si>
    <t>R_2t3SmPZIHzxBPhO</t>
  </si>
  <si>
    <t>Miss Dunn had lived in that apartment for 3 years and visited the basement at least once a month. That means that she had used those stairs at least 36 times before the accident. She had never previously had any issue with the stairs. Also, there are many other residents of the apartment complex who use the stairs and there had only been one other case of a person falling down the stairs. Miss Dunn also had her hands full when going down the stairs and probably wasn't using the hand rail. This was clearly Miss Dunn's own fault and not that of Mesa Management.</t>
  </si>
  <si>
    <t>71.175.76.19</t>
  </si>
  <si>
    <t>R_1LTYn7fENroelpX</t>
  </si>
  <si>
    <t xml:space="preserve">The stairs were built up to code. Seems like if they perform their duties according to the law, they can't be held responsible. </t>
  </si>
  <si>
    <t>70.95.118.155</t>
  </si>
  <si>
    <t>R_1rPs1xIighLR4Ch</t>
  </si>
  <si>
    <t>I don't believe Mesa Management company was negligent in this case. Ms. Dunn has lived at the apartment complex for 3 years and admits that she uses those stairs to the basement on an average of once a month. She never had issues for the 30 some times that she used the stairs before and never complained to management about the safety of the stairs before the accident occurred. Given this information, I believe it was a terrible accident but should not be blamed on Mesa Management company.</t>
  </si>
  <si>
    <t>Insurance is there for a reason, if the defendent's insurance company will cover the damages, I would award at least the medical expenses to be paid to the plaintiff.</t>
  </si>
  <si>
    <t>50.89.68.203</t>
  </si>
  <si>
    <t>R_114uEBmZYs2OtfW</t>
  </si>
  <si>
    <t xml:space="preserve">The stairs have been designed that way for awhile without injury to other tenants.  </t>
  </si>
  <si>
    <t>73.137.87.160</t>
  </si>
  <si>
    <t>R_3R2dAmegglXq5x1</t>
  </si>
  <si>
    <t xml:space="preserve">The stairs had been used many times by the plaintiff.  She had not fallen before this incident and nothing was said to have changed regarding the condition of the stairs.  No boards were loose, no wax, etc.  The stairs met the building code at time of construction.  In addition, I would assume there have been numerous tenants over time that have used these stairs and not fallen as only one other incident was reported.  </t>
  </si>
  <si>
    <t>38.122.24.102</t>
  </si>
  <si>
    <t>R_ph2FM2c2ZT5UNQ5</t>
  </si>
  <si>
    <t>Ms. Dunn went down those stairs once a month and never complained or had any problems.</t>
  </si>
  <si>
    <t>209.99.213.241</t>
  </si>
  <si>
    <t>R_3huSWlVQ2aOiqjD</t>
  </si>
  <si>
    <t>I think that the fact that the stairs were out of code for newer buildings doesn't negate the fact that they were dangerous. Also, the fact that a previous fall with bad results happened at the building and nothing was done to rectify the situation speaks to Mesa not being attentive to the quality of their buildings.</t>
  </si>
  <si>
    <t>99.90.186.94</t>
  </si>
  <si>
    <t>R_2S9rwJvmDMA1AEb</t>
  </si>
  <si>
    <t>ten thousand</t>
  </si>
  <si>
    <t>Because dhe could have paid more attention to what she was doing</t>
  </si>
  <si>
    <t>24.18.241.95</t>
  </si>
  <si>
    <t>R_27DVi6qenvxbTJ2</t>
  </si>
  <si>
    <t>60.0.3112.107</t>
  </si>
  <si>
    <t>962x601</t>
  </si>
  <si>
    <t>Three-hundred-thousand-dollars</t>
  </si>
  <si>
    <t>The defendant paid to fix the stairs after lying about an inability to do so. The defendant ones the stairs were dangerous. The life-long psychological damage of being somewhat crippled offsets a corporations unwillingness to fix a health hazard. The defendant did not act in good faith.</t>
  </si>
  <si>
    <t>73.167.166.94</t>
  </si>
  <si>
    <t>R_2S1zVGmLnHwt9S2</t>
  </si>
  <si>
    <t xml:space="preserve">The stairs were up to code when the building was built and were not that far off the newer code. The stairs in the image did not look that steep. I have seen far steeper. If Dunn was afraid of the stairs, she should have been way more careful going down them, especially if carrying items that didn't allow her to see. </t>
  </si>
  <si>
    <t>50.82.145.162</t>
  </si>
  <si>
    <t>R_2Qhwi0smCJhaB0v</t>
  </si>
  <si>
    <t>While it is true that people often slip and fall, Mesa Management should pay for damages she sustained. Because there was a prior incident on the stairs and because they failed to fix the stairs, they are accountable.</t>
  </si>
  <si>
    <t>71.102.123.128</t>
  </si>
  <si>
    <t>R_3m8JUukXuU3A2Ds</t>
  </si>
  <si>
    <t>Because the stairs were up to code and Skyline violated no laws. Also it was stated that the plaintiff had lived there and successfully used the stairs for years, showing that she was familiar with them. Also, aside from Thomas Randall, there were no other falls.</t>
  </si>
  <si>
    <t>99.97.88.126</t>
  </si>
  <si>
    <t>R_2rMixciUGyGd5Mf</t>
  </si>
  <si>
    <t>The stairs were very steep and there had been a prior fall. They should have made a change after the prior incident. They did not. So they are to blame for it. Total damages.</t>
  </si>
  <si>
    <t>24.7.22.151</t>
  </si>
  <si>
    <t>R_2UaWrG8O8fnsOk3</t>
  </si>
  <si>
    <t xml:space="preserve">one hundred eighty thousand </t>
  </si>
  <si>
    <t xml:space="preserve">According to the new law passed in 2000, the angle of the stairs in the building, 44 degrees, would have failed the requirement. Although the building was constructed earlier, and there was a report of a fall, Mesa management should have taken some initiative in discussing measures to make it safer. They also should have notified the tenants and given them an option to decide if the stairs need to be re-designed. If tenants were okay with the raise in rent and felt that it was better to re-design the stairs then another accident like Ms. Dunns could have been prevented. They were negligent by not taking any action even initiating a discussion. </t>
  </si>
  <si>
    <t>I would have awarded the 280,000$ in damages to the plantiff.</t>
  </si>
  <si>
    <t>73.56.44.77</t>
  </si>
  <si>
    <t>R_2BzzQ9YiC3TZf5F</t>
  </si>
  <si>
    <t xml:space="preserve">It can't be determined for a fact that she just didn't trip on her own. There is no concrete evidence that it was the fault of the stairs. </t>
  </si>
  <si>
    <t>97.84.80.169</t>
  </si>
  <si>
    <t>R_1PcrNzczzMVM0kz</t>
  </si>
  <si>
    <t>The stairs were designed with the building codes used in 1980.  Mesa Management is under no legal obligation to improve on this design.</t>
  </si>
  <si>
    <t>72.239.172.70</t>
  </si>
  <si>
    <t>R_2uyTlsgoDEmzlXg</t>
  </si>
  <si>
    <t>1024x820</t>
  </si>
  <si>
    <t>I had wished , as a juror, I could've used the rendering of the new stairwell in making my decision, but could not. Although the stairwell was not up to current code, it was a chance she made living in the building.</t>
  </si>
  <si>
    <t>66.44.118.121</t>
  </si>
  <si>
    <t>R_11Y1myUO7jQZbMO</t>
  </si>
  <si>
    <t>I think I'm a bit confused by the power point pictures in the video. I am not sure what the stairs looked like. Due to that, I can't really say one way or the other. Based off what the video said though, they're up to code so no negligence.</t>
  </si>
  <si>
    <t>73.248.32.23</t>
  </si>
  <si>
    <t>R_1lirKzWDY25u9pm</t>
  </si>
  <si>
    <t>TWO HUNDRED EIGHTY THOUSAND</t>
  </si>
  <si>
    <t xml:space="preserve">THE COMPANY KNEW THAT SOMEONE HAD ALREADY FALLEN ON THE STAIRS MS. DUNN DID.  </t>
  </si>
  <si>
    <t>68.101.202.229</t>
  </si>
  <si>
    <t>R_33szYZ3Mu3pxcov</t>
  </si>
  <si>
    <t>The stairs did not violate code for that complex. The stairs have a side rail to hold on. Even with a landing spot you still need to go down more stairs and those stairs don't have a side rail. I believe the plaintiff was rushing and not paying as much attention as she should. The stairs are in perfectly working order for that complex.</t>
  </si>
  <si>
    <t>98.251.241.104</t>
  </si>
  <si>
    <t>R_2s59WhdBCtPFt7M</t>
  </si>
  <si>
    <t>The stairs were constructed correctly in 1980 and fully met the building codes of that time.  There was no law passed that required retrofitting them, and the stairs were not broken or defective.  Therefore, Mesa Management has no liability in this accident.</t>
  </si>
  <si>
    <t>67.8.206.68</t>
  </si>
  <si>
    <t>R_3NIBFWd2CCwXA0S</t>
  </si>
  <si>
    <t>onehundredeightythousanddollars</t>
  </si>
  <si>
    <t xml:space="preserve">the steps were steep . they had prior warning of another injury but did nothing to fix it but after the second person got hurt then they fixed it </t>
  </si>
  <si>
    <t>67.183.210.112</t>
  </si>
  <si>
    <t>R_WCE17MnmayN3rYB</t>
  </si>
  <si>
    <t>i think that the case is complicated i find there to be obvious damages but i dont think the defendent is completely liable for everytthing</t>
  </si>
  <si>
    <t>108.83.205.64</t>
  </si>
  <si>
    <t>R_yDyol5IeyXoYFsB</t>
  </si>
  <si>
    <t>The stairs were built to code the year they were constructed and there was no need to rebuild or redesign them.  Having gone down the stairs at least once a month, she should have known how careful she needed to be.  She simply fell.</t>
  </si>
  <si>
    <t>107.140.153.155</t>
  </si>
  <si>
    <t>R_2rABeBMoJfHcIcs</t>
  </si>
  <si>
    <t>after seeing that the company went back to change the stairs they knew that the stairs were too steep in the first place but just didn't want to pay to get them fixed. So i think they were negligent and not concerned about the safety of the people living there</t>
  </si>
  <si>
    <t>73.1.190.175</t>
  </si>
  <si>
    <t>R_3MS9vNQ6sno4EzJ</t>
  </si>
  <si>
    <t>54.0.2840.85</t>
  </si>
  <si>
    <t>The stairs were at an abnormally strep angle however the plaintiff also could have been more careful when going down the stairs</t>
  </si>
  <si>
    <t>76.219.131.18</t>
  </si>
  <si>
    <t>R_eCAvaDSNddBhxRf</t>
  </si>
  <si>
    <t>One Hundred Twenty Five Thousand Dollars</t>
  </si>
  <si>
    <t xml:space="preserve">Somebody had fallen on the stairs before Ms. Dunn. The plaintiffs mechanical engineer said the step were to steep and should at least have a landing. I think what mainly confirmed my decision was that Mesa Mgt. added a landing after Ms. Dunn's fall. This, to me, says Mesa Mgt knew the stairs were unsafe and added a landing to prevent further injuries. Ms. Dunn wasn't doing anything wrong, just using the storage unit provided for her. Had the landing been there in the first place, she may have never fallen or likely wouldn't have sustained such terrible injuries. However, accidents happen, hence the name accident. Therefore, I awarded the plaintiff compensation to cover her medical expenses and some extra for pain, suffering and time. I didn't grant her the full amount because I realize not everybody that went down those stairs have fallen. I think I was fair and hope Ms. Dunn is satisfied with my decision. </t>
  </si>
  <si>
    <t>108.53.195.69</t>
  </si>
  <si>
    <t>R_AL4xPxjTlTvAxpf</t>
  </si>
  <si>
    <t>Prior to the plaintiffs incident, the company had another incident exactly like the plaintiffs claim.I believe they are at fault and should pay for her medical expenses and include partial payment for her agony and stress.</t>
  </si>
  <si>
    <t>172.75.209.161</t>
  </si>
  <si>
    <t>R_2WIvejMUK0zZXEp</t>
  </si>
  <si>
    <t>The stairs were up to code when built. There was nothing physically wrong with the stairs to cause someone to get injured. They weren't torn up or degraded in any way. Mrs. Dunn was responsible for her own fall.</t>
  </si>
  <si>
    <t>74.98.211.120</t>
  </si>
  <si>
    <t>R_1CD8eEBqWO63dOF</t>
  </si>
  <si>
    <t>While the staircase is steep there are too many uncertain factors around a fall. She did also inhabit the area where the incident occurred so is in some way responsible for the staircase and getting up and down it. There isn't enough to say the company was to blame.</t>
  </si>
  <si>
    <t>70.190.7.106</t>
  </si>
  <si>
    <t>R_eFBU2IjzRwjrU5z</t>
  </si>
  <si>
    <t>One million dollars.</t>
  </si>
  <si>
    <t>The stairs were obviously too steep.  It had been reported before and Mesa took no corrective action.  The fact that building codes had been updated indicates that the regulators also thought the the stairs were unsafe.  Yet, Mesa ignored that due to costs.</t>
  </si>
  <si>
    <t>204.10.181.32</t>
  </si>
  <si>
    <t>R_3Eu2zQ3FfkLs7W9</t>
  </si>
  <si>
    <t>i think the management company should have fixed the stairs after the first person got hurt. but i also think she could have been at fault</t>
  </si>
  <si>
    <t>174.193.144.44</t>
  </si>
  <si>
    <t>R_1dy60YIXj8Qg9B8</t>
  </si>
  <si>
    <t>The stairs are up to code according to the building standards.   Also the plaintiff said she doesnŠ—Èt remember why or how she fell</t>
  </si>
  <si>
    <t>107.77.241.5</t>
  </si>
  <si>
    <t>R_9ukTwep7XBAVe49</t>
  </si>
  <si>
    <t>one hundered fifty thousand</t>
  </si>
  <si>
    <t>Someone else had fallen as well, and the steps were too steep</t>
  </si>
  <si>
    <t>76.4.75.78</t>
  </si>
  <si>
    <t>R_2QDUniZ8aRAv6mq</t>
  </si>
  <si>
    <t>The stairs were apparently in good repair and they were up to code. I think that if Mesa Management were actually negligent they stairs would have been in disrepair and not up to code.</t>
  </si>
  <si>
    <t>71.63.109.212</t>
  </si>
  <si>
    <t>R_1f8ZDNQofNfkEl0</t>
  </si>
  <si>
    <t xml:space="preserve">She fell. On a walk to a meeting on my campus  I saw two people fall today.  They were young.  They were not disabled in anyway.  People fall.  </t>
  </si>
  <si>
    <t>75.142.213.34</t>
  </si>
  <si>
    <t>R_24OEBMLnykYTWRT</t>
  </si>
  <si>
    <t>The building code for the area does not have a defined stair angle, nor does it demand a retrofit for older buildings.</t>
  </si>
  <si>
    <t>70.174.50.189</t>
  </si>
  <si>
    <t>R_3MQeFZsFC0ut6jt</t>
  </si>
  <si>
    <t xml:space="preserve">While there is some argument to be made the stairs were poorly designed and built, it is clear they were not illegal or out of code for the type of building it was and the year it was built. Furthermore, the plantiff's own witness stated that the decline of the angle that was over standard was just 10 percent, not a large or glaring example of clearly dangerous stairs. </t>
  </si>
  <si>
    <t>142.197.80.53</t>
  </si>
  <si>
    <t>R_24IRT6LY6Twhlg7</t>
  </si>
  <si>
    <t>Ms Dunn was not negligent because it wasn't her fault that she fell down the poorly designed stairs. The fact that the accident happened before shows that the stair design was at fault. the fact that the stairs were redesigned after her fall also makes me consider that the company knew the stairs were not safe after all.</t>
  </si>
  <si>
    <t>128.177.102.129</t>
  </si>
  <si>
    <t>R_sRPLsBM1lEjZw7n</t>
  </si>
  <si>
    <t>Since she was asking more than was probably necessary for her injuries, it made me believe that she wasn't telling the truth. It made me think that she knew that she could get a settlement since it happened to someone else in the past.</t>
  </si>
  <si>
    <t>98.15.128.209</t>
  </si>
  <si>
    <t>R_2bN6VFyFyYP7ewt</t>
  </si>
  <si>
    <t xml:space="preserve">seventy five thousand </t>
  </si>
  <si>
    <t xml:space="preserve">She walked down some stairs cant be negligent in that </t>
  </si>
  <si>
    <t>73.172.56.87</t>
  </si>
  <si>
    <t>R_1QKEDQCzMmWuGaO</t>
  </si>
  <si>
    <t>I believe mesa management should have to pay for her medical bills and give her $25,000 instead of $280,000 I believe this because even though the stairs are safe to the code for when it was built now with having multiple falls I think they should rebuild the stairs. I don't think the stairs are safe but I also think if she goes down there once a month and has only fallen one time that maybe she was rushing to much.</t>
  </si>
  <si>
    <t>107.77.173.3</t>
  </si>
  <si>
    <t>R_1gIa9mEFvoor3O1</t>
  </si>
  <si>
    <t>I just felt that the pain and suffering amount that she requested was a little too much. The amount she was asking for medical expenses were fair, however.</t>
  </si>
  <si>
    <t>129.107.73.95</t>
  </si>
  <si>
    <t>R_3NID8cjQhpYIEy8</t>
  </si>
  <si>
    <t>two hundred and eighty thousand dollars because the damages she suffered were 3 fractures to her left leg</t>
  </si>
  <si>
    <t xml:space="preserve">First, Tom Randall had also injured himself on those same stairs and wrote a letter to Mesa expressing his concern and they did nothing. Dunn's quality of life has been compromised. The defense tried to minimize her pain by saying she had "small/physical limitations" and was trying to just get a check when she had to have surgery and was in PT. Also, the plaintiff counterargument that the defense stated the stairs could not be redesigned when in fact it could and it was. </t>
  </si>
  <si>
    <t>174.219.4.60</t>
  </si>
  <si>
    <t>R_2dPXPAiKp7qGcNO</t>
  </si>
  <si>
    <t xml:space="preserve">I feel that if the stairs where clean of any foreign objects and the stairs were not damaged in any way Mesa Management would not be at fault. Accidents happen, it's a part of life. If I trip on my stairs  no one will compensate me for damages. I would be happy if the agreed to redo the stairs. </t>
  </si>
  <si>
    <t>73.253.142.38</t>
  </si>
  <si>
    <t>R_33CmuRFK9OMbKD6</t>
  </si>
  <si>
    <t>I think MMC should have remade the stairs after the first tenant fell. Or installed railings or something. However, Ms. Dunn had lived there for years. She knew the stairs structure. Also, $200000 in damages is ridiculous. She shouldn't get anything for that. If I had info about her insurance I may have given her less still.</t>
  </si>
  <si>
    <t>174.17.183.110</t>
  </si>
  <si>
    <t>R_2tm0NBfyNfgeEuJ</t>
  </si>
  <si>
    <t xml:space="preserve">The Apartment Building was built in 1980's and at that time everything was up to code. It would make no sense for every building with steep stairs built prior to 2000 to have to demolish and rebuild EVERY building, condo or apartment and it's up to the individual to be careful when walking down steep stairs. </t>
  </si>
  <si>
    <t>50.79.246.250</t>
  </si>
  <si>
    <t>R_3JyNNzZZexXOeFS</t>
  </si>
  <si>
    <t>the staircase is too stiff. zif not ms dunn falling down, someone will fall eventually. in fact, someone did fall and broke his ankle.</t>
  </si>
  <si>
    <t>because of the severepf the injury</t>
  </si>
  <si>
    <t>192.209.17.137</t>
  </si>
  <si>
    <t>R_2s5No65haU9E2T4</t>
  </si>
  <si>
    <t>I don't think Ms. Dunn supplied ample evidence to support this claim. They claim two people have fallen down the stairs, including Ms. Dunn. But, it stated the building was built in 1980, so that is almost 40 years. It seems if the staircase was in bad shape and uncared for by Mesa, there would be more incidents of falls. Also, I don't feel the expert witness testimony supported evidence of neglect either.</t>
  </si>
  <si>
    <t>71.79.40.7</t>
  </si>
  <si>
    <t>R_3EzFWsc3O1zjbXj</t>
  </si>
  <si>
    <t xml:space="preserve">I arrived at this conclusion mainly due to the fact that there was a previous injury. After the first injury, the problem should have seen some sort of resolution. The fact that another previous tenant fell and then wrote a concerning letter and nothing was done, proves that Mesa was negligent. Their stairs, while within the legal law, were still too steep. They argued that there was no possible way for the stairs to be rebuilt but then redesigned the stairs to make them safer. I agree that Mesa should pay for any and all medical bills due to the plaintiffs injury. However, I do not believe that this event caused any true "emotional damages". The amount requested of $200,000 is absolutely ridiculous. In fact, it's so ridiculous and obvious that the plaintiff is simply trying to get a cash windfall that I do not think anything should be awarded. She was in fact injured, had to have surgery and was put on rest for awhile but should not occur any additional payment because of the fact. She was simply unfortunate. </t>
  </si>
  <si>
    <t>76.245.15.246</t>
  </si>
  <si>
    <t>R_0kPnyhuHW2jY0pP</t>
  </si>
  <si>
    <t>The stairs were built up to code. They have no responsibility to change things that aren't their responsibility.</t>
  </si>
  <si>
    <t>96.18.93.239</t>
  </si>
  <si>
    <t>R_1dLzvZ9rxubtsYo</t>
  </si>
  <si>
    <t>There was nothing wrong with those stairs.  It's crap cases like this that are taking rights away from everyone.  Why don't we just ban stairs altogether "cause someone might fall."  OOOOOh and showers while we're at it!</t>
  </si>
  <si>
    <t>73.120.136.245</t>
  </si>
  <si>
    <t>R_QgLBAE2weLOhs2J</t>
  </si>
  <si>
    <t>It don't think that they're negligence was the cause of her accident. There were no laws requiring them to change the angle of the staircase, and the stairs were up to code. I could see if there was a loose step or something, but there wasn't. The angle might have been higher than newer construction buildings, but still they were not in violation of anything. I think she just had a misstep and fell. That's life, it's unfortunate, but it's not the fault of Mesa Management.</t>
  </si>
  <si>
    <t>172.127.108.77</t>
  </si>
  <si>
    <t>R_2ffTV6OPwjAptrF</t>
  </si>
  <si>
    <t>43.0.2357.130</t>
  </si>
  <si>
    <t xml:space="preserve">One Hundred Twenty-Five Thousand Dollars </t>
  </si>
  <si>
    <t xml:space="preserve">I do feel that Ms. Dunn may have been somewhat negligent but not to the point that she should not be compensated for her injuries. Mesa Company knew of the previous fall/accident in this stairwell and yet did nothing about the design of the stairwell. Should Mesa Company had re-constructed the stairwell and placed a landing in place, I feel that Ms. Dunn's injuries would have been much less extensive. I do feel that she may be asking for too much monies in the way of compensation for pain and suffering as her injuries have healed and does not prevent her from her daily activities. </t>
  </si>
  <si>
    <t>47.199.103.44</t>
  </si>
  <si>
    <t>R_eff4uFtm2QAvA65</t>
  </si>
  <si>
    <t xml:space="preserve">The stairs in the apartment complex were built to code. Falling down stairs that are built to code would be caused by the negligence of the plaintiff. An injury like the plaintiffs could occur on a staircase with a less steep angle also. </t>
  </si>
  <si>
    <t>68.106.14.247</t>
  </si>
  <si>
    <t>R_2TLh02jeaEuTvqt</t>
  </si>
  <si>
    <t xml:space="preserve">two-hundred and eighty thousand dollars </t>
  </si>
  <si>
    <t xml:space="preserve">The stair case is clearly out of code and there was already a reported incident where someone else injured themselves and Mesa Management did nothing. There could also be future accidents if this stair case is not rectified and there could have been past incidents that were settled out of court. </t>
  </si>
  <si>
    <t>97.106.166.178</t>
  </si>
  <si>
    <t>R_2YxlRJj4oy5Kq7K</t>
  </si>
  <si>
    <t>The expert, Mr. Elliott, was the deciding factor for me.  He said that the stairs were unnecessarily steep and I agreed with him.</t>
  </si>
  <si>
    <t>97.124.109.93</t>
  </si>
  <si>
    <t>R_xmXJ94ri2RKSW1r</t>
  </si>
  <si>
    <t>twenty thousand dollars</t>
  </si>
  <si>
    <t xml:space="preserve">I thought they were both at fault in their own way and the evidence did not help me much. It felt like they both had something to do with it. </t>
  </si>
  <si>
    <t>98.7.81.87</t>
  </si>
  <si>
    <t>R_3PhdxE6PwK1hYNX</t>
  </si>
  <si>
    <t xml:space="preserve">Despite the fact that the staircase built at 44 degrees might have been in code it was still unsafe, and I can believe that one person falling and seriously injuring themselves is an accident, but two is becoming a pattern that requires some sort of reprimand. </t>
  </si>
  <si>
    <t>172.92.52.130</t>
  </si>
  <si>
    <t>R_1jZHVXqQXOAjB5U</t>
  </si>
  <si>
    <t>The staircase in question met all design standards prevalent at the time of construction and, while the stairs might well have been steeper than current designs, it was provided with a banister or safety rail, if the plaintiff had used this devise she would not have fallen. She didn't use the railing because her arms were full of the camping equipment she was returning to storage.</t>
  </si>
  <si>
    <t>98.209.21.185</t>
  </si>
  <si>
    <t>R_1mQ8dw2CMGtq2o6</t>
  </si>
  <si>
    <t>The stairs were too steep and that made it difficult to be safe on them. The fact that they redid the staircase after the injury makes it obvious they knew they were unsafe.</t>
  </si>
  <si>
    <t>107.193.193.77</t>
  </si>
  <si>
    <t>R_3lYcdowmfaF5JTY</t>
  </si>
  <si>
    <t>The fact that the stairs adhered to the building code and did not seem when viewing pictures of the stairs to be perilously steep makes me think there was no negligence in the construction or maintenance</t>
  </si>
  <si>
    <t>96.35.84.174</t>
  </si>
  <si>
    <t>R_2YM9MtzABwolNKO</t>
  </si>
  <si>
    <t xml:space="preserve">Once Mesa Management redid the stairs, that proved to me that they knew those stairs were dangerous.  Having more than one person report that they had fallen on them, as well as it being stated that they were designed at a dangerous slope.  All these factors locked in to me that these stairs were steep and should have been fixed before this girls injury.  </t>
  </si>
  <si>
    <t>73.160.155.33</t>
  </si>
  <si>
    <t>R_ufzDMW74lpOQ3jb</t>
  </si>
  <si>
    <t>I think that they did not do enough to make the staircase that she fell on secure .</t>
  </si>
  <si>
    <t>164.119.62.28</t>
  </si>
  <si>
    <t>R_3CZ1tAZ2QXygKgN</t>
  </si>
  <si>
    <t>One hundred fifty thousand dollars</t>
  </si>
  <si>
    <t>It was hard to decide after hearing both sides. I believe Mesa management was negligent due to them redesigning the staircase after Mackenzie had fallen. If they truly thought they were safe, they would have had no reason to redesign them. Also, now it is not possible to determine if the stairs really were up to code due to them changing them.</t>
  </si>
  <si>
    <t>50.5.129.131</t>
  </si>
  <si>
    <t>R_2dgMHNqGliuzwNl</t>
  </si>
  <si>
    <t>The plaintiff was merely going about her business and I feel that the defendant could have taken significant steps to ensure that the basement was safe. The fact that someone else had a similar accident at the exact same spot is proof enough that it was unsafe.</t>
  </si>
  <si>
    <t>70.173.37.239</t>
  </si>
  <si>
    <t>R_24FTjIp4R5Ehb3M</t>
  </si>
  <si>
    <t>two nundred thousand</t>
  </si>
  <si>
    <t>It is more likely than not that Mrs. Dunn injury was the result of Mesa Construction Company negligence stemming from previous similar accident and subsequent fix of the stairs in contradiction of defendant's claim of non-feasibility of such remedy.</t>
  </si>
  <si>
    <t>98.17.236.47</t>
  </si>
  <si>
    <t>R_25XgBPAuUbBIfSg</t>
  </si>
  <si>
    <t>Eighty-five thousand</t>
  </si>
  <si>
    <t xml:space="preserve">I believe mesa management was negligent in that they failed to redesign the stairs after the first person was injured even though the restructuring of the stairs was clearly possible. However, I can't put all the blame on them since she didn't exactly remember the accident. This leads me to believe she may have been rushing even though she admitted knowing the stairs were steep before the accident. </t>
  </si>
  <si>
    <t>208.123.249.143</t>
  </si>
  <si>
    <t>R_2QPVkdmL1bSHAP1</t>
  </si>
  <si>
    <t>Mesa Management is not negligent because the stairs were not in violation of any Denver building code.  While they were greater than 40 degrees, they still were not in violation of code.  While other areas might have stricter codes for the stairs, Denver code is what is pertinent.  Therefore, while the accident was unfortunate, Mesa Management is not liable.</t>
  </si>
  <si>
    <t>216.236.160.141</t>
  </si>
  <si>
    <t>R_1ohHRRgoLBOHOCS</t>
  </si>
  <si>
    <t>Chrome iPad</t>
  </si>
  <si>
    <t xml:space="preserve">Eighty thousand dollars </t>
  </si>
  <si>
    <t xml:space="preserve">Someone had previously been injured so the stairs should have been fixed then. Dunn should have carried less </t>
  </si>
  <si>
    <t>72.83.190.12</t>
  </si>
  <si>
    <t>R_9YKOuUwCh11k0UN</t>
  </si>
  <si>
    <t>One-hundred thirty thousand dollars</t>
  </si>
  <si>
    <t xml:space="preserve">Given the numerous complaints about the stairs and the previous accident by the former tenant, I believe the design of the stairs was unsafe.  There were signs that the stairs were not safe before Ms. McKenzie fell down the stairs.  If the warnings were taken seriously by the defendant, then Ms. McKenzie would likely have avoided her accident. </t>
  </si>
  <si>
    <t>104.11.61.83</t>
  </si>
  <si>
    <t>R_2QGP2H6bzG2eBBy</t>
  </si>
  <si>
    <t>I decided that the evidence that was most useful to me as a juror was the information presented by the legal counsel of Mesa Management that the stair landing met the legal code and did not require a retrofit due to laws that were passed at later dates.   Thus, while I feel sorry for Ms. Dunn, I believe that the stairs were within the legal limit of the law and that there was no negligence from Mesa Management.</t>
  </si>
  <si>
    <t>71.31.18.62</t>
  </si>
  <si>
    <t>R_8f5nSByIMh69Sz7</t>
  </si>
  <si>
    <t>The reason that I found Mesa Management to be innocent of the charges is due to the fact that the stairs that the plaintiff fell down were up to code. They did not violate guidelines for steepness and expert testimony described why additional precautions that were not required by law were not taken to retrofit or redesign the stairs after the first fall.</t>
  </si>
  <si>
    <t>172.89.241.143</t>
  </si>
  <si>
    <t>R_3D8vlPGXwmovwZg</t>
  </si>
  <si>
    <t>Whether or not the building was subject to more recent building standards, the simple fact that those stairs are far steeper than is allowed in other areas is cause for concern. The fact that another resident had also fallen on those stairs and warned Mesa Management, who then did nothing, also speaks against Mesa. Mesa Management did not so much put up a sign as to warn residents to be cautious on the steep steps, and one can assume that they also didn't even look into the previous resident's concern over the steps by either consulting an expert at that time or looking into the cost of a retrofit (since the defense didn't site either action).  Mesa therefore acted negligently regarding the safety of their tenants by doing nothing.</t>
  </si>
  <si>
    <t>162.232.177.134</t>
  </si>
  <si>
    <t>R_1FbMsvNzZnxfJ7a</t>
  </si>
  <si>
    <t>One-hundred-and-thirty-thousand dollars.</t>
  </si>
  <si>
    <t>While it is true that many others have used the stairs without incident (her included), it does not mean that they are unfit. Also, there was no evidence that she was being reckless.</t>
  </si>
  <si>
    <t>47.205.178.157</t>
  </si>
  <si>
    <t>R_3pgvbDayq67DMv9</t>
  </si>
  <si>
    <t>I believe the defense logically proved that the stairs were safe, based on having been built under code at the time of construction.  Based on the photo, it seems that the stairs as they argue were built as safe as could be constructed.</t>
  </si>
  <si>
    <t>99.203.0.61</t>
  </si>
  <si>
    <t>R_3egY6f4QVhVzth8</t>
  </si>
  <si>
    <t>The stairs were not in violation of any building codes in Denver. The stairs appeared to be reasonably safe. The space available at Mesa is not cohesive to a remodel of the stairs and therefore I believe Mesa was not negligent in this case. I believe Miss. Dunn slipped and had a tragic accident at no fault of Mesa.</t>
  </si>
  <si>
    <t>73.50.144.201</t>
  </si>
  <si>
    <t>R_vTAzWzUAvzAqlhf</t>
  </si>
  <si>
    <t>Two Hundred and Eighty Thousand Dollars</t>
  </si>
  <si>
    <t>Just looking at the stairs you can see they are too steep. Plus, one person had already fallen and broke their leg and they did nothing about the problem. The defendant did not want to spend the extra money to fix a problem with the stairs that they new were too steep.</t>
  </si>
  <si>
    <t>96.8.138.11</t>
  </si>
  <si>
    <t>R_3GxPyEENVNqjWwc</t>
  </si>
  <si>
    <t>Other factors could have contributed to her injury, not to mention she used the stairs previously with without incident. The testimony of her witness who also fell at some point previously does not list his age which could have contributed to the reason why he fell at the stairs</t>
  </si>
  <si>
    <t>139.147.88.242</t>
  </si>
  <si>
    <t>R_1g0jmRqUgh3hPj2</t>
  </si>
  <si>
    <t>I believe that the defendant was not being negligible because everyone should be aware of their surroundings and should not be able to blame someone just because they got hurt and have some sort of place to blame.</t>
  </si>
  <si>
    <t>Money is important above all else in this society.</t>
  </si>
  <si>
    <t>184.167.111.197</t>
  </si>
  <si>
    <t>R_1HkpwkgwVvoKFKr</t>
  </si>
  <si>
    <t>1088x615</t>
  </si>
  <si>
    <t>One hundred eighty thousand five hundred dollars</t>
  </si>
  <si>
    <t>I believe  the stairs were unsafe.  The fact that another person fell on them and reported it is one reason.  The expert testimony for the plaintiff was another.  I do not believe the testimony of the second witness.  He said that a landing could not be built when indeed Mesa Management built a landing.  The plaintiff could not prove she had no involvement with the accident so I would assign her a 10% fault.</t>
  </si>
  <si>
    <t>73.79.6.78</t>
  </si>
  <si>
    <t>R_3R8GioInk41ZspW</t>
  </si>
  <si>
    <t>two-hundred, eighty-thousand</t>
  </si>
  <si>
    <t>I think that, based on the expert's opinion, the 45 degree slope of the staircase was too steep to be safe. Others had been injured before and no chanes were made. Also, the fact that Mesa redesigned the staircase after the plaintiff was injured is key. Mesa had previously stated that the structure of the building made improving the stairs impossible. That is obviously not true.</t>
  </si>
  <si>
    <t>72.222.150.109</t>
  </si>
  <si>
    <t>R_XFLrD7NF0VI9zgd</t>
  </si>
  <si>
    <t xml:space="preserve">Well if in fact someone else has fell down the stairs and had foot injury and the management about this and did nothing, also since mrs. Dunn fell down the stairs and got hurt i think its the management fault </t>
  </si>
  <si>
    <t>73.18.112.221</t>
  </si>
  <si>
    <t>R_2zi6BX0q1h12LgQ</t>
  </si>
  <si>
    <t xml:space="preserve">The building was up to the building codes and therefore not negligent. Although new building codes had been established, older buildings, such as the building in question, are exempt. Thus this in no way shows that the apartment complex was negligent. </t>
  </si>
  <si>
    <t>108.81.4.13</t>
  </si>
  <si>
    <t>R_40ixJQ36A6vwCqZ</t>
  </si>
  <si>
    <t>Based on the evidence and the expert witness testimonies, it seemed more likely than not that Mesa was negligent.</t>
  </si>
  <si>
    <t>63.192.100.147</t>
  </si>
  <si>
    <t>R_1QAC1247jPAIF4x</t>
  </si>
  <si>
    <t xml:space="preserve">I think that they stairs could have been safer and should have been made safer after the first person fell. But It was not a defining factor for people falling down them. There were not that dangerous as to everyone using them were in serious danger of falling. I think that it was her own carelessness that was the major factor for her falling. </t>
  </si>
  <si>
    <t>75.139.146.188</t>
  </si>
  <si>
    <t>R_2TH1BcSaUfdvXaZ</t>
  </si>
  <si>
    <t xml:space="preserve">The stairs were way too steep and a dangerous situation. The management company should have foreseen that someone could have been seriously injured by those stairs. They had already had another person get injured from those stairs also. </t>
  </si>
  <si>
    <t>112.205.51.56</t>
  </si>
  <si>
    <t>R_2X7pEG7jkyCeT79</t>
  </si>
  <si>
    <t>Since it already happened prior to the case, the Accused, the Mesa Management Company, could have posted a sign to warn people that their stairs are steep. This, in my humble opinion, can be deemed as a manifestation of its sincerity that they are thinking and taking care of their leasees. To this certain extent, the Accused is negligent. However, legally, the Accused complied with all the laws at the time of the construction. As we all know, in Law, statutes are not retroactive. I also do not find that the negligence is substantial enough to warrant a conviction. It's also implied that the plaintiff was tired.</t>
  </si>
  <si>
    <t>67.149.194.99</t>
  </si>
  <si>
    <t>R_Z90nnH3ZHla774R</t>
  </si>
  <si>
    <t xml:space="preserve">I believe that the company should have had the stairs redone after the first injury, I also believe that if you own a complex such as this one, everything should be taken seriously and you should make everything so that it accomodates to everyone. That way when something like this happens, you know that you have done most everything possible to prevent these types of incidents. </t>
  </si>
  <si>
    <t>96.33.129.200</t>
  </si>
  <si>
    <t>R_1JORbU6faNMTlgx</t>
  </si>
  <si>
    <t>Although the stairs were rather steep, they were up to code for the area. If they hadn't been and the company didn't retrofit them, it would have been their fault but because they were legally okay, then it was not their fault. Also, in all the years that the complex has been there (since 1980) and with all the residents having storage places in the basement, she was one of two people to fall down the stairs. If I remember correctly, the stairs only had a 4% steeper grade than what is allowed in other counties since 2000.</t>
  </si>
  <si>
    <t>98.31.29.147</t>
  </si>
  <si>
    <t>R_1Gwvlo8F8pJwV9G</t>
  </si>
  <si>
    <t xml:space="preserve">I thought that Mesa Management's expert witness was more qualified and he said that the stairs did not violate any building codes and were not unsafe therefore Mesa Management was not negligent. </t>
  </si>
  <si>
    <t>173.160.218.209</t>
  </si>
  <si>
    <t>R_3gWgNE7TXyJbeYp</t>
  </si>
  <si>
    <t xml:space="preserve">The plaintiff cannot PROVE that Mesa Management was negligent. People go down steep stairs all the time and do not fall. She should have been more careful going down the stairs. If a stair would have broke or split while she was walking down, that would be the stairs fault, but they were perfectly fine stairs. </t>
  </si>
  <si>
    <t>173.52.123.172</t>
  </si>
  <si>
    <t>R_2SuFfLkvp6WENRU</t>
  </si>
  <si>
    <t xml:space="preserve">There was another accident involving the stairs, the expert testimony on behalf of the plaintiff, and the redesign of the stairs (an apparent admission of causation by the defendant). </t>
  </si>
  <si>
    <t>71.224.137.177</t>
  </si>
  <si>
    <t>R_3OcEk1sm4yPXSTG</t>
  </si>
  <si>
    <t>because mesa had been warned about the stairs after a prior fall and they were aware that the angle of the stairs was steep enough that its illegal in other counties.  the plaintiffs expert was much more persuasive.  however, awarding 200,000 for pain and suffering is ridiculous.  she should definitely be compensated for her medical bills and maybe half the amount of her medical bills for pain and suffering</t>
  </si>
  <si>
    <t>67.181.142.62</t>
  </si>
  <si>
    <t>R_3F2SvXO0b1Rm7XF</t>
  </si>
  <si>
    <t xml:space="preserve"> It makes sense that the stairs were too steep. Another person also had fallen and had a substantial injury because of that. Mesa did nothing to change the stairs after the first event. It is also telling that Mesa did change the design of the stairs after this latest fall. I  believe that they failed to use due diligence by failing to change the design of the staircase before her injury.</t>
  </si>
  <si>
    <t>73.129.35.210</t>
  </si>
  <si>
    <t>R_1jNVOf0UODnntM0</t>
  </si>
  <si>
    <t>The management company did change the stairs after the second accident on the same stairs. However Ms. Dunn had lived in the building for several years and had used the same stairs multiple times and knew the condition of the stairs.</t>
  </si>
  <si>
    <t>70.124.156.122</t>
  </si>
  <si>
    <t>R_ZLiI2A59ddearhn</t>
  </si>
  <si>
    <t xml:space="preserve">The stairs were up to code. The plaintiff was unable to show if the stairs or herself caused her to fall. Since it is on the plaintiff to prove it, and she was unable, the management company was not negligible </t>
  </si>
  <si>
    <t>76.17.177.186</t>
  </si>
  <si>
    <t>R_BKCVJZEjNOyemEp</t>
  </si>
  <si>
    <t xml:space="preserve">Two hundred eighty thousand </t>
  </si>
  <si>
    <t xml:space="preserve">Mesa Management could have fixed the stairs when warned of the problem by Thomas Randall and then would not even have to pay for Mackenzie Dunn's bills and suffering. </t>
  </si>
  <si>
    <t>174.63.192.189</t>
  </si>
  <si>
    <t>R_2SvIBoemBtAiYtm</t>
  </si>
  <si>
    <t>The stairs were at a very steep level. Someone had fallen before and been hurt, so when it wasn`t changed to ensure that another tenant could safety use the stairs without issue, they were negligent. For a company that gets paid to have others live there, you would think they would in turn use that money to keep the property up to the best standards.</t>
  </si>
  <si>
    <t>70.15.163.44</t>
  </si>
  <si>
    <t>R_1Qz5IM546WtrZ5Y</t>
  </si>
  <si>
    <t>THe apartment complex had a warning from previous resident that the steps were not made well and they did nothing</t>
  </si>
  <si>
    <t>73.222.226.148</t>
  </si>
  <si>
    <t>R_2asQ35HBQkGPb0E</t>
  </si>
  <si>
    <t xml:space="preserve">Wine the design of the stairs was poor and very steep Miss Dunn is responsible for being extra vigilant while using a stair case she knew to be very steep. </t>
  </si>
  <si>
    <t>73.226.185.204</t>
  </si>
  <si>
    <t>R_29uL82la4uvdU4U</t>
  </si>
  <si>
    <t>Well the building was inspected to be safe. It was up to code according to the expert and didn't have to be changed. To me she had more of a case against the city code  department  than the apartment building. . They are the one's who inspected the stairs and said it was safe.</t>
  </si>
  <si>
    <t>they do have to pay her medical bills but nothing more than taht.</t>
  </si>
  <si>
    <t>70.196.147.12</t>
  </si>
  <si>
    <t>R_2rrnJeXtnQNC7GF</t>
  </si>
  <si>
    <t>740x360</t>
  </si>
  <si>
    <t>The stairs were poorly designed and were unsafe and thus caused her to be injured. Her quality of life has suffered and she deserves to be awarded punitive damages as well as compensatory damages.</t>
  </si>
  <si>
    <t>68.184.202.188</t>
  </si>
  <si>
    <t>R_2qEpTlayIL21J0B</t>
  </si>
  <si>
    <t xml:space="preserve">The stairs were built to code, so the building was working within the rules set for them at the time. There is not enough evidence to support that Mesa Management Company failed to act in a way that would have prevented the accident. Even with the landing built onto the stairs, there is no guarantee that someone will not fall in the future and be injured on these steps. </t>
  </si>
  <si>
    <t>97.106.199.212</t>
  </si>
  <si>
    <t>R_zdoqgxZwTOm9hyV</t>
  </si>
  <si>
    <t xml:space="preserve">Mesa Mgmt was aware of the steep stairs being a problem from the previous tenant. Ms Dunn said she knew they were steep, she went down them on average of once a month for 3 years, and said she was especially careful because they were so steep. Mesa Mgmt. showed no proof that Ms Dunn was negligent, only stated possible causes that might have happened. By altering the stairs with a safer design  after Ms Dunn's accident, they torpedoed their own defense that it would be too expensive to alter them and that there was not enough space to alter them. So even though the stairs met the building code, it had shown by the statement of the previous tenant that they were too steep, and it would be apparent to any reasonable person that the stairs should be altered to be safer. </t>
  </si>
  <si>
    <t>75.83.95.110</t>
  </si>
  <si>
    <t>R_2cirtTZYRXzVZ2U</t>
  </si>
  <si>
    <t>Mesa Management made a claim saying it wasnt feasible to fix the stairs for numerous reasons, like space and finances, but they did it anyway after Ms Dunn fell.</t>
  </si>
  <si>
    <t>97.34.72.65</t>
  </si>
  <si>
    <t>R_STquPoIUVjjedix</t>
  </si>
  <si>
    <t>Android 4.4.4</t>
  </si>
  <si>
    <t>Because the company went back and revamped the staircase after Ms. Dunn's fall. Furthermore, Ms. Dunn was not the first individual to fall and get injured on the staircase. If the company hadn't felt guilty they wouldn't have bother to revamp on the staircase.</t>
  </si>
  <si>
    <t>71.36.191.79</t>
  </si>
  <si>
    <t>R_SBJIR8e9sEBDuWR</t>
  </si>
  <si>
    <t>the stairs were built to code. no retrofitting was necessary by law. she was probably careless in descending the stairs.</t>
  </si>
  <si>
    <t>99.65.54.107</t>
  </si>
  <si>
    <t>R_3PSG8kiWU4iw181</t>
  </si>
  <si>
    <t>The platiff did not prove they were negligent or that the stairs were poorly maintained or built.</t>
  </si>
  <si>
    <t>98.114.238.184</t>
  </si>
  <si>
    <t>R_2bUwmO4PGNRguhT</t>
  </si>
  <si>
    <t>From looking at the picture of the stairs they didn't seem to be especially steep to me. They also looked like they were in good physical shape. I think that from the statements I heard I can honestly say that I think it just an accident and that the plaintiff just simply slipped on the stairs. I just don't see a physical reason to blame the management for the plaintiff's fall.</t>
  </si>
  <si>
    <t>174.21.77.150</t>
  </si>
  <si>
    <t>R_1gupALeeUqsZ0Tf</t>
  </si>
  <si>
    <t>To some extent, it's both parties' fault. Mesa Management knew there was a problem with the staircase but refused to correct it, so they are at fault for that. However, Ms. Dunn was also fully aware of that fact. Despite this, she didn't take caution around the stairs. Additionally, she claims to not remember exactly how the accident happened, which makes it very difficult to determine who exactly is at fault.</t>
  </si>
  <si>
    <t>71.240.195.91</t>
  </si>
  <si>
    <t>R_0p0850YwkZxMPrb</t>
  </si>
  <si>
    <t>58.0.3029.140</t>
  </si>
  <si>
    <t>CrOS armv7l 9334.72.0</t>
  </si>
  <si>
    <t xml:space="preserve">i feel they were partly responsible for her injury because of the steepness of the stairs and also because of not doing something after another person fell before her. </t>
  </si>
  <si>
    <t>69.244.160.152</t>
  </si>
  <si>
    <t>R_9ZUvCspKAxkfGsV</t>
  </si>
  <si>
    <t>Two hunderd and eighty thousand</t>
  </si>
  <si>
    <t xml:space="preserve">I think that the stairs were an accident waiting to happen. An accident had occurred earlier. The stairs should have been attended to. The damages are necessary as a warning to other negligent landlords. </t>
  </si>
  <si>
    <t>104.58.188.206</t>
  </si>
  <si>
    <t>R_1FS29YxgxFyIwtn</t>
  </si>
  <si>
    <t>Ms Dunn was injured but she did not prove beyond a doubt it was Mesa's fault. There were several times she used the stairs without falling. If the stairs were such a problem more tenants would have fallen also. Even though the stairs were steep it does not prove they caused the accident.</t>
  </si>
  <si>
    <t>24.40.128.122</t>
  </si>
  <si>
    <t>R_1FbaISZsxBkWgS0</t>
  </si>
  <si>
    <t xml:space="preserve">The plaintiff could not prove what exactly caused her injury. It is not clear to me if she was distracted or if the stairs were really dangerous. In three years she did not have an accident so why did it happen this time. I am aware that somebody else fall down before but again, we do not know why that person fell down. </t>
  </si>
  <si>
    <t>98.101.235.162</t>
  </si>
  <si>
    <t>R_3HIwbvyEW4Lm8ij</t>
  </si>
  <si>
    <t>I think she deserve two hundred and eighty dollar and more</t>
  </si>
  <si>
    <t xml:space="preserve">that the first person fall something should have been done so it would prevent this from happen again it take a lot out of her life </t>
  </si>
  <si>
    <t>104.185.203.70</t>
  </si>
  <si>
    <t>R_3CT03BkgEOi4t9Y</t>
  </si>
  <si>
    <t>The defense did not show any reason that plaintiff was negligent other then theorizing she could have been tired. They are more likely the cause because another person had fallen before. Falling down the stairs because you are tired isn't common especially for two different people. The stairs were up to code but they had fair warning from the previous fall that they might need to do better than the code.</t>
  </si>
  <si>
    <t>104.162.81.147</t>
  </si>
  <si>
    <t>R_2qCw2KkefPmMsqC</t>
  </si>
  <si>
    <t>More than one person felt off that flight of stairs and Meza still did nothing about it. But after Dunn's fall they decided to go back in and redesign the staircase. Definitely smells like guilt and negligence on their part.</t>
  </si>
  <si>
    <t>69.250.42.114</t>
  </si>
  <si>
    <t>R_2rDdMEM3fxp8ZHX</t>
  </si>
  <si>
    <t xml:space="preserve">Two Hundred Thousand </t>
  </si>
  <si>
    <t xml:space="preserve">I believe that the angle of the stairs played a large role in the injury. I feel that most people, after the first incident, would fix the stairs. However, I believe it to be likely that in some way she was not careful enough going down the stairs. </t>
  </si>
  <si>
    <t>68.253.157.91</t>
  </si>
  <si>
    <t>R_1QlM5GVJ8zlAq9r</t>
  </si>
  <si>
    <t>I felt that the steps were too steep and a landing should have been installed.</t>
  </si>
  <si>
    <t>73.194.210.4</t>
  </si>
  <si>
    <t>R_25KpY3AbxLUrC2a</t>
  </si>
  <si>
    <t xml:space="preserve">They never provided any evidence that her fall was caused by her own negligence, only stating that falls happen which I don't think adequately proves her negligence </t>
  </si>
  <si>
    <t>108.184.171.98</t>
  </si>
  <si>
    <t>R_3RslFIx55DCpo1B</t>
  </si>
  <si>
    <t>768x1366</t>
  </si>
  <si>
    <t>The defendant made no attempt to repair the stairs until after the plaintiff was injured, and certainly did nothing the first time a complaint was made about these stairs. The plaintiff was simply a victim of poor management and lack of concern, and it was inevitable that someone was seriously injured on these stairs before they were retrofitted with a landing.</t>
  </si>
  <si>
    <t>R_1GCwpVh1QMayDky</t>
  </si>
  <si>
    <t>The stairs were workable.  If she herself had safely traversed them once a month as she asserted, she knew that they were adequate.  The company should not have to pay her if she did not prove negligence, which in my opinion, she did not.</t>
  </si>
  <si>
    <t>143.197.222.230</t>
  </si>
  <si>
    <t>R_2V8i53X5S2Vg9Hv</t>
  </si>
  <si>
    <t>Mesa Management was not negligent in the design, construction, placement, and use of the stairway in question. It is more likely than not that the plaintiff was more negligent as she had been returning from a camping trip and was probably tired and less careful when going down the stairs.</t>
  </si>
  <si>
    <t>24.236.231.205</t>
  </si>
  <si>
    <t>R_2WNgJ2FQXlv6NIo</t>
  </si>
  <si>
    <t>two hundred  fifty thousand</t>
  </si>
  <si>
    <t>the stairway is 15 feet that is ridicuolous. There should be a landing on the stairs</t>
  </si>
  <si>
    <t>74.129.151.170</t>
  </si>
  <si>
    <t>R_2v957OmqeRR69Rn</t>
  </si>
  <si>
    <t>360x740</t>
  </si>
  <si>
    <t>Since the apartment complex is renting to other people it is their responsibility to make sure that A safe environment is provided, not a questionable one. If there were not solution to the stairs, then the basement should have been for emergency weather use only and not a place that should be accessed frequently.  Furthermore by going back and redesigning the stair and failing to mention this in their defense shows guilt.</t>
  </si>
  <si>
    <t>184.56.67.86</t>
  </si>
  <si>
    <t>R_3QEnD0SFX6UzMim</t>
  </si>
  <si>
    <t xml:space="preserve">The staircase was steep, as long as it wasnt falling apart, the landlord wasnt negligent. Code enforcement should have been reviewing these types of issues on a year by year basis, obviously if they the stair stayed the same, there was no violation. Plaintiff shouldve shown more restraint when going down the steps. </t>
  </si>
  <si>
    <t>71.37.243.104</t>
  </si>
  <si>
    <t>R_31LE0WqFTLVnWvS</t>
  </si>
  <si>
    <t>the stairs where steeper than they should be and that was a factor in a previous accident as well.</t>
  </si>
  <si>
    <t xml:space="preserve">I feel like the stairs were poorly constructed, but that the management company did not have a feasible way to construct the stairs in a better redesigned way. The preponderance of the evidence does not support a guilty verdict. </t>
  </si>
  <si>
    <t>184.166.94.77</t>
  </si>
  <si>
    <t>R_3CCyWQlTRge1zUA</t>
  </si>
  <si>
    <t>It looks like everything was built up to code.  If that's the case, than I can see no wrong-doing here.  Maybe they should rebuild the stairs and give no reward.</t>
  </si>
  <si>
    <t>98.214.43.100</t>
  </si>
  <si>
    <t>R_1k073s4w0XaWX0o</t>
  </si>
  <si>
    <t xml:space="preserve">I think the rentering company was at fault because they were having issues before this happened and did nothing. Futhermore after the injury to the plantiff the renting company redesigned the stairs knowing they were at fault and this was an issue. </t>
  </si>
  <si>
    <t>174.20.89.43</t>
  </si>
  <si>
    <t>R_3G3XR10HXslMqwM</t>
  </si>
  <si>
    <t>I think she had been up and down those stairs many times.  I think this time maybe she was in a bit of a hurry to put her stuff away and fell.  If the steps wouldn't have been so steep or would have had a landing that would have made it more just her fault and not some of the mesa's fault.</t>
  </si>
  <si>
    <t>97.73.96.42</t>
  </si>
  <si>
    <t>R_sGMUYuRoFkKcOhH</t>
  </si>
  <si>
    <t>She simply fell, but the company SHOULD have acted after the first person was injured. The company ignored it. They are trash.</t>
  </si>
  <si>
    <t>The stairs in the building that Mesa Management managed could certainly have been made safer. After, the first fall and warning Mesa Management should have had the stairs assessed by an expert and documented the expert's opinions.</t>
  </si>
  <si>
    <t>75.39.195.166</t>
  </si>
  <si>
    <t>R_50IbxNdxdN3ur05</t>
  </si>
  <si>
    <t>Because Mesa Company was told about this as this incident has happened before and everyone walks around every day and can fall, they claim but she hikes and didn't hurt her ankle then and fell down THEIR steps that they refused to fix and there were even results to show that there was room for the stairs to be improved.</t>
  </si>
  <si>
    <t>71.193.183.190</t>
  </si>
  <si>
    <t>R_DdiGVCQLQvbKilj</t>
  </si>
  <si>
    <t xml:space="preserve"> I don't believe the defendant is negligent. The stairs were built following building codes at the time it was constructed. People fall on stairs. It just happens sometimes. I don't believe they needed to redo the stairs just because someone fell down them once before.</t>
  </si>
  <si>
    <t>97.85.135.126</t>
  </si>
  <si>
    <t>R_A0uGvjd7ccwihrj</t>
  </si>
  <si>
    <t xml:space="preserve">Ms. Dunns attorney, at the beginning stated that Ms. Dunn may have put her foot down wrong when she fell.  Second, those stairs look in amazing shape to me. I saw no negligence in the way the stairs were built.  And they pass code.  Third, being a Physical Therapist Assistant, yes, that ankle is going to hurt for a few years.  But you need to continue exercising it, and it will, for the most part, go away.  </t>
  </si>
  <si>
    <t>71.207.155.160</t>
  </si>
  <si>
    <t>R_2uI2caUFS7rE8At</t>
  </si>
  <si>
    <t>Two hundred thirty thousand dollars</t>
  </si>
  <si>
    <t>The stair design was not the best possible for safety of people carrying goods for storage. The fact that the stairs had to be modified is a recognition of the danger the stairs presented to safety.</t>
  </si>
  <si>
    <t>24.44.20.210</t>
  </si>
  <si>
    <t>R_AHCPlJnhvhVZK3n</t>
  </si>
  <si>
    <t>Mesa constructed the stairs to the degree requested by building codes. Although there was a prior injury there is no indication that the opinion of the prior injured party is evidence of negligent construction.</t>
  </si>
  <si>
    <t>108.71.82.87</t>
  </si>
  <si>
    <t>R_1g6MZ3e3ctsVNch</t>
  </si>
  <si>
    <t>They did not prove she was negligent just suggested she might be. Also the stairs were definitely unsafe as proven by the previous fall.</t>
  </si>
  <si>
    <t>172.223.211.71</t>
  </si>
  <si>
    <t>R_2OJhYQWkGtX6YWV</t>
  </si>
  <si>
    <t xml:space="preserve">The stairs were up to code. There was no other circumstances that made the stairs dangerous. If the stairs do not break any building codes then there is no negligence. </t>
  </si>
  <si>
    <t>73.128.31.210</t>
  </si>
  <si>
    <t>R_O7DfCuXT6BCmtbz</t>
  </si>
  <si>
    <t>I was on the side of Mesa Management until the went back and reconfigured the staircase.  They indicated that there was not room for improving the stairs and yet they went back and reconfigured the stairs.  That tells me that themselves doubt the credibility of their statement with the stairs as it was.  Why go back and make improvements if it was not necessary?</t>
  </si>
  <si>
    <t>68.229.40.223</t>
  </si>
  <si>
    <t>R_2c7W6GVCEFrMmEq</t>
  </si>
  <si>
    <t>Their building was constructed in 1980(if i recall) according to the building codes at the time, and thus grandfathered in. They broke no laws.</t>
  </si>
  <si>
    <t>Insurance companies are there to pay for things like this.</t>
  </si>
  <si>
    <t>97.89.126.0</t>
  </si>
  <si>
    <t>R_2wcQV6iQn65csYO</t>
  </si>
  <si>
    <t>The stairs were clearly not well designed and it was a risk Mesa Management was taking, especially after being informed that someone else had fallen, when they took no action to fix anything at that time.</t>
  </si>
  <si>
    <t>107.142.176.135</t>
  </si>
  <si>
    <t>R_3EqGAweNaOZtQo9</t>
  </si>
  <si>
    <t>I truly feel like it it not her fault.  Those stairs were awful and could cause more injuries if not taken care of!!</t>
  </si>
  <si>
    <t>68.61.254.4</t>
  </si>
  <si>
    <t>R_1kU2aX4GLQsSns9</t>
  </si>
  <si>
    <t>Because Mesa Management company acted negligently and caused Ms. DunnS" injuries.</t>
  </si>
  <si>
    <t>174.63.169.42</t>
  </si>
  <si>
    <t>R_1LoHupCCZj8QoN3</t>
  </si>
  <si>
    <t>The stairs were meeting the safety codes for older buildings.  I looked at the picture of them and honestly didn't think they looked that dangerous.  The plaintiff did not do a good job convincing me that her accident was caused by Mesa's negligence.</t>
  </si>
  <si>
    <t>66.66.86.57</t>
  </si>
  <si>
    <t>R_PMO5wDGXW26Yi3f</t>
  </si>
  <si>
    <t>Based on the facts presented the stairs were likely steep, however they were up to code. It does not sound like the stairs were dimly lit or in poor repair. Additionally the plaintif had lived in that building for 3 years, and so she knew the stairs were steep. She should have filed a complaint or moved if she felt unsafe. It is unfortunate she fell, but it sounds like the fall was simply due to her own missteps. It also is likely she was carrying too much from her trip.</t>
  </si>
  <si>
    <t>66.66.148.164</t>
  </si>
  <si>
    <t>R_3nl5JLAaZj84feg</t>
  </si>
  <si>
    <t>The company should have done something about the stairs when the first guy fell. Their decision to do nothing in that case knowing it was possible for future accidents to occur leads me to believe they're either negligent or they just don't care at all. Either way, cough up those bucks boys.</t>
  </si>
  <si>
    <t>I would still come to the same conclusion but it made me considered who would actually be footing the bill in this case.</t>
  </si>
  <si>
    <t>71.234.141.98</t>
  </si>
  <si>
    <t>R_2ToYpoQMpHzSEbB</t>
  </si>
  <si>
    <t>1472x828</t>
  </si>
  <si>
    <t>The stairs were compliant with local building codes, as a result, if the stairs are dangerous that is an issue with the building codes, not the builder/owner. The company was acting within the confines of local regulations and should not be considered negligent for doing so, for their actions (or inactions) to be negligent they would need to have operated outside of local regulations or in an unconventional manner.</t>
  </si>
  <si>
    <t>72.35.172.63</t>
  </si>
  <si>
    <t>R_2Bn5uILGfo4prsp</t>
  </si>
  <si>
    <t>The stairs were constructed in a legal manner, they were within code and were not broken or defective.</t>
  </si>
  <si>
    <t>98.214.196.99</t>
  </si>
  <si>
    <t>R_22m1rAw23FJifGA</t>
  </si>
  <si>
    <t>The steps did not violate the building codes. The plaintiff slipped on the steps and is looking for money. This suit should be found in favor of Mesa. Yes, Mesa did change the design of the steps after this fall but they were not negligent in building the staircase.</t>
  </si>
  <si>
    <t>75.69.225.211</t>
  </si>
  <si>
    <t>R_1nW3oMHgyeCQHn9</t>
  </si>
  <si>
    <t>Two Hundred and Eighty thousand dollars</t>
  </si>
  <si>
    <t>Two people fell down these stairs. It should not be that easy to fall down a flight of stairs. The company was warned and they should have fixed them. They should have built them better in the first place.</t>
  </si>
  <si>
    <t>104.131.94.134</t>
  </si>
  <si>
    <t>R_27j20hfS6oirWBx</t>
  </si>
  <si>
    <t>Damages and damages plus medical bills and recovery of the injury.</t>
  </si>
  <si>
    <t>In a working environment all factors influence a fall, from the person in charge to collect the trash to the owner of the company since he must ensure that everything is in perfect working order so that these events do not happen.</t>
  </si>
  <si>
    <t>73.148.168.92</t>
  </si>
  <si>
    <t>R_2zT3VhjCxgLULF8</t>
  </si>
  <si>
    <t>I think that once the property became aware that there were issues and flaws with the design of the staircase, they should have taken some precautionary measures. There was no mention even of a sign that urged people going up and down the stairs to exercise caution. I believe that they had the ability and the resources to make the stairs safer, but made a conscious decision not to.</t>
  </si>
  <si>
    <t>162.225.152.241</t>
  </si>
  <si>
    <t>R_3nUcdCiOI2WBx96</t>
  </si>
  <si>
    <t>I do not think she would have fallen if the stairs were built properly. Therefore, the only reason she fell was due to the stairs and not any kind of clumsiness on her part.</t>
  </si>
  <si>
    <t>73.99.90.162</t>
  </si>
  <si>
    <t>R_pas8TcIGbrmuKIx</t>
  </si>
  <si>
    <t>ONE HUNDRED thousand</t>
  </si>
  <si>
    <t xml:space="preserve">The company was negligent in finding a way to prevent this after the last fall but I feel maybe Ms Dunn wasn't as careful as usual being she had just gotten back from camping, was probably worn out. </t>
  </si>
  <si>
    <t>69.92.181.160</t>
  </si>
  <si>
    <t>R_1gOd0Nt2gDfPcsd</t>
  </si>
  <si>
    <t xml:space="preserve">i believe that she was negligent in that she was not paying close enough attention to what she was doing to prevent herself from falling but that because the stairs were designed in an unsafe manner that was the main contributor to her becoming injured. </t>
  </si>
  <si>
    <t>73.207.153.70</t>
  </si>
  <si>
    <t>R_1Cr4xTujYBxSmL7</t>
  </si>
  <si>
    <t>In three years the plaintiff was able to visit the basement without hurting herself.  Most of the time the stairs worked fine for people.  I don't believe the company built the stairs negligently.  The company had legitimate reasons for building at a steeper angle and viable evidence to support the legality of the stair's construction.  I cannot justify giving Ms. Dunn compensation for it's more likely that Ms. Dunn was negligent in using the stairs.</t>
  </si>
  <si>
    <t>74.77.164.32</t>
  </si>
  <si>
    <t>R_1Qi3F6WiwHPmhYt</t>
  </si>
  <si>
    <t xml:space="preserve">I feel they were not negligent in this case due to the fact that the stairs were up to code for this building. Accidents just happen from time to time. It isn't always someone else's fault in the matter. </t>
  </si>
  <si>
    <t>75.170.71.48</t>
  </si>
  <si>
    <t>R_2dZ9dqErplRiMeK</t>
  </si>
  <si>
    <t>While it would have been better if they had less steep stairs, the stairs were up to code in the building, so it's not unreasonable for them to have stairs like that. Nothing about the maintenance of the stairs seemed relevant, just how they were built, and what they built wasn't unreasonable.</t>
  </si>
  <si>
    <t>104.152.104.33</t>
  </si>
  <si>
    <t>R_0p5lcCyfxHdZC1P</t>
  </si>
  <si>
    <t>56.0.2924.87</t>
  </si>
  <si>
    <t>two hundred eighty thousand US dollars in total damages</t>
  </si>
  <si>
    <t>I felt that the complex had reason to do something about the stairs since there was an established history of people being injured on them and since the latest thinking on construction of staircases indicates that they are unsafe.  I found that the speculation on the part of mesa management that she somehow caused her own fall to be specious at best.</t>
  </si>
  <si>
    <t>107.203.176.10</t>
  </si>
  <si>
    <t>R_3frTsc6SOfXjZUU</t>
  </si>
  <si>
    <t>I fall of the codes said that these stairs were fine to have, the whole main defense of the plaintiff can be thrown out the door. People slip and fall all the time. If the stairs were not under code it would be a clear win for the plaintiff, however that was not the case.</t>
  </si>
  <si>
    <t>128.255.183.85</t>
  </si>
  <si>
    <t>R_URciYInOuoA90sh</t>
  </si>
  <si>
    <t>The fact that other injuries have happened on these stairs, show that they knew there were problems with the staircase, and the fact that they did redesign the stairs in a way that was safer, show that they are aware of the problem and finally attempted to fix it. In addition, the fact that they claim the stairs couldn't be redesigned in their argument, where the defendant then shows that it is possible and that they have already done it, show that they were aware and capable of fixing the problem and chose not to, which displays negligence on Mesa Management's part in the plaintiff's injuries.</t>
  </si>
  <si>
    <t>99.182.44.17</t>
  </si>
  <si>
    <t>R_3nd8p0vWAPrCgI1</t>
  </si>
  <si>
    <t xml:space="preserve">I do not think that the plaintiff adequately proved that it was the defendant's fault that she fell and injured herself.  </t>
  </si>
  <si>
    <t>162.237.101.159</t>
  </si>
  <si>
    <t>R_2CqCYHENkk7QsNk</t>
  </si>
  <si>
    <t xml:space="preserve">The building was built in 1980 and the stairs were up to code when it was built. There is no room to add an additional landing to the stairs going by the picture given. It is the job of the person using the stairs to be careful on them. The defendant did not act negligibly. </t>
  </si>
  <si>
    <t>75.73.124.21</t>
  </si>
  <si>
    <t>R_3lDHAejQHFSb5vC</t>
  </si>
  <si>
    <t>63.0.3230.0</t>
  </si>
  <si>
    <t xml:space="preserve">Two hundred and Eighty Thousand </t>
  </si>
  <si>
    <t>If another individual has fallen on the stairs before and it still wasn't corrected or looked at until trial, it would have been a much cheaper expense to fix it or to improve it instead of waiting for it to get to this point.</t>
  </si>
  <si>
    <t>I have already determined who I think should pay</t>
  </si>
  <si>
    <t>71.239.114.10</t>
  </si>
  <si>
    <t>R_ym36nC3deA5uDwl</t>
  </si>
  <si>
    <t xml:space="preserve">I do not believe Mesa Management was negligent in this case. Mesa Management hired an expert in building engineering, he works for a construction company as a builder and has contributed to building over 60 buildings . This shows me he is credible. It is in his opinion that while the stairs were angled slightly more than usual, they did not violate any building codes where the apartment is located. The laws changed in year 2000 and Since Skyline Vista was built in 1980 they did not have to go by the current codes. This alone shows me that they hadn't broken any code although the stairs were a bit steep. This is my reasoning for them not being negligent. </t>
  </si>
  <si>
    <t>70.106.211.92</t>
  </si>
  <si>
    <t>R_1ojbTQ7sfexCwHm</t>
  </si>
  <si>
    <t>I think that Mesa Management built the stairs to code and kept the stairs in working order.  They were under no obligation to change the stairs.  It might have been a nice thing to do after the first person fell but they were not obligated to do that. We don't know if she was tired, tripped or maybe was in a hurry. There was no one there to say how she was coming down the stairs.</t>
  </si>
  <si>
    <t>74.89.196.80</t>
  </si>
  <si>
    <t>R_OqGhDqxUr9Hd0Xv</t>
  </si>
  <si>
    <t xml:space="preserve">Two hundred and fifty thousand </t>
  </si>
  <si>
    <t xml:space="preserve">I think mesa knew the stairs were too steep. They had one complaint and should have investigated the design of the stairs. If they did they would have known the slope was steeper than industry standard. If every tenant had access tgen then need to keep it save for everyone. </t>
  </si>
  <si>
    <t>172.97.29.195</t>
  </si>
  <si>
    <t>R_22FaEphermZ7YKQ</t>
  </si>
  <si>
    <t>59.0.3071.134</t>
  </si>
  <si>
    <t>CrOS x86_64 9460.73.1</t>
  </si>
  <si>
    <t>one hundred twenty thousand dollars and zero cents</t>
  </si>
  <si>
    <t>I feel that the design of the stairs did put the tenants at risk for injury and that unfortunately Miss Dunn and the former tenant also injured were victims of negligence in the design of the stairs.</t>
  </si>
  <si>
    <t>72.48.126.10</t>
  </si>
  <si>
    <t>R_3NU6vc6kmbOb8EM</t>
  </si>
  <si>
    <t>The stairs were built to code at the time they were constructed. There were only 2 accidents. The way they were built wasnŠ—Èt the safest for the intended purpose. People had a choice whether they walked down those stairs (they arenŠ—Èt to the residence).</t>
  </si>
  <si>
    <t>Residential buildings have to have insurance for residents injuries</t>
  </si>
  <si>
    <t>67.184.67.56</t>
  </si>
  <si>
    <t>R_2xE84BM36L1pdRY</t>
  </si>
  <si>
    <t xml:space="preserve">Plantif was not proven to be carrying too much when she fell. If the defendant proved she was carrying too much or overburdened then she would have some negligence. </t>
  </si>
  <si>
    <t>73.231.151.202</t>
  </si>
  <si>
    <t>R_3O0ukhnozsNm9eY</t>
  </si>
  <si>
    <t>At the time of the Ms. Dunn's accident, the angle of the stairs was not violating any building regulations in Denver.  Also, her falling may have been caused by other reasons besides the way the stairs were constructed and maintained.</t>
  </si>
  <si>
    <t>73.192.13.217</t>
  </si>
  <si>
    <t>R_2zUqSnJWLsQc60r</t>
  </si>
  <si>
    <t xml:space="preserve">The fact that meza management had a previous fall on the stairs they should have brought the newer zoning laws up to code. It in my opinion that the should make sure at all cost that a tenant does not get injured on the property. T he fact at looking at the picture of the previous construction of the stairs they do seam rather to steep and can trigger a fall. It is good that they made a landing and fixed the stairs. I feel they should have fixed it after the first accident on the stairs and they would not have been in this situation if they had done the repairs needed to bring up to code with the city.  </t>
  </si>
  <si>
    <t>174.21.138.3</t>
  </si>
  <si>
    <t>R_1puQEczrI50ZF3L</t>
  </si>
  <si>
    <t>I believe that there should have been some kind of alterations made to the stairs after the first person (Dunn's neighbor) fell down the stairs. This was negligence on behalf of Mesa Management. I do not believe Dunn's fall was directly related to the negligence to repair the stairs, as the images to do not show clearly how far the bottom step is from the wall, if there was any room to construct stairs at a different angle. It's possible Dunn may have been tired from her camping trip. I also believe she should be awarded medical damages ($80,000.00) but the additional $200,000.00 seems outrageous.</t>
  </si>
  <si>
    <t>32.213.48.207</t>
  </si>
  <si>
    <t>R_Pwk19RTGO0BHzq1</t>
  </si>
  <si>
    <t xml:space="preserve">I think that the damages are too high but one hundred thousand would be fair. </t>
  </si>
  <si>
    <t xml:space="preserve">It seemed to me that Mesa Management was negligent.  The stairs were steeper than they should have been.  I think that the case was strong that the stairs were dangerous.  I did not see any negligence from the victim.  It seemed like she fell because the stairs were a hazard.  I thought that the damages seemed too high so I felt they should be lower. </t>
  </si>
  <si>
    <t>75.88.83.73</t>
  </si>
  <si>
    <t>R_pfOibp56h9TRQn7</t>
  </si>
  <si>
    <t>The building was up to code and if the stairs were at fault then more than two people would have fallen during the entirety of its existence. If she had lived there for three years and had gone to storage as often as she says she did, then she has used the stairs many times without incident and this accident is not the stairs fault. We don't rebuild sidewalks everytime someone trips over them, even if they are a bit uneven. Sounds like she was possibly trying to win money or she would have said something in the three years she lived there before something happened, not waited until it did.</t>
  </si>
  <si>
    <t>73.84.77.94</t>
  </si>
  <si>
    <t>R_2sYA66Icdace0TS</t>
  </si>
  <si>
    <t>two hundred twenty four thousand dollars</t>
  </si>
  <si>
    <t>It was not her fault that the stairs were so steep therefore she is not at fault</t>
  </si>
  <si>
    <t>45.18.180.104</t>
  </si>
  <si>
    <t>R_tM8PL1AvGQFfB4J</t>
  </si>
  <si>
    <t>The evidence presented by the defense that the slope of the stairs was 44 degrees, which the plaintiff also stated, and that this slope falls in line with building code in Denver. Also the plaintiffs argument that in certain areas slopes of over 40 degrees are not allowed does not apply to this building and furthermore would not apply to this building if the same rules were in place in Denver. The evidence stated above shows to me that the stairs in question were built to an acceptable standard so negligence is not present.</t>
  </si>
  <si>
    <t>162.196.59.44</t>
  </si>
  <si>
    <t>R_3Dw3kaY8HbvB62s</t>
  </si>
  <si>
    <t>one hundred ten thousand</t>
  </si>
  <si>
    <t>I think when Mesa Management went back and modified their stairs it changed the whole case. It showed that they felt guilty in some way not only for her injury but Tom Randall as well. I also think she asked for too much which is why i decided on a fairer amount due to her being almost completely healed.</t>
  </si>
  <si>
    <t>198.36.61.249</t>
  </si>
  <si>
    <t>R_1l0OsTytRW6Adec</t>
  </si>
  <si>
    <t xml:space="preserve">Ms Dunn admitted she stepped wrong, the stairs were built to code and they were in good condition and needed no repairs. </t>
  </si>
  <si>
    <t>174.126.204.123</t>
  </si>
  <si>
    <t>R_3htg26FvsBYkx6y</t>
  </si>
  <si>
    <t>The stairs at Skyline Vista Apartments were built to code. Even if the code was an older version, they are not obligated to update the stairs to suit the new code. Just because a person fell once (Mr. Randall), this wouldn't necessarily lead to Mesa Management to feel that the stairs were unsafe. It seems like the plaintiff may have had her hands full while going down the stairs and that was what led to the fall. She said the stairs made her nervous before the fall, so I'm sure she would have had a firm grip on the railing when going down the stairs as long as she had a free hand to do so. I think that Mesa Management is now admitting that the stairs may be a potential problem now that they have had a second person fall down them. It's responsible, though not they are not obligated in any way, for them to explore adding a landing to reduce accidents in the future, but accidents do happen and probably will even with a landing installed. I think it's just a very unfortunate accident.</t>
  </si>
  <si>
    <t>174.226.8.24</t>
  </si>
  <si>
    <t>R_z2VgvREN63BWjN7</t>
  </si>
  <si>
    <t>60.0.3112.89</t>
  </si>
  <si>
    <t xml:space="preserve">I arrived at this decision because there were no reasonable precautions one needs to take when doing down a safe flight of stairs. </t>
  </si>
  <si>
    <t>65.30.5.159</t>
  </si>
  <si>
    <t>R_1f13JaQp3LIfdfw</t>
  </si>
  <si>
    <t>There is no way to know what actually caused the fall. It could have been because the plaintiff was carrying too much or was tired, not necessarily because of the stair construction. Additionally, the stairs were not in violation of any code. The plaintiff fell because she had an accident. She miss-stepped, which happens all the time everywhere.</t>
  </si>
  <si>
    <t>76.181.9.80</t>
  </si>
  <si>
    <t>R_9slVPQS0s7nobhT</t>
  </si>
  <si>
    <t>The stairs are at a bad angle and need corrected, this is the second fall, that says the stairs are incorrect</t>
  </si>
  <si>
    <t>24.98.96.17</t>
  </si>
  <si>
    <t>R_1DB9nGZ1dop1yLx</t>
  </si>
  <si>
    <t>9.0.3</t>
  </si>
  <si>
    <t>I believe that she deserves the amount equal to what she incurred for medical expenses for pain and suffering.</t>
  </si>
  <si>
    <t>I do not think that she did anything that would find her to be liable. The company should pay for not fixing their stairs.</t>
  </si>
  <si>
    <t>71.63.196.113</t>
  </si>
  <si>
    <t>R_puDome1DmHc5xDz</t>
  </si>
  <si>
    <t>I feel that when they had the stairs put in, everything was up to code at the time.  A landing for the staircase would not be able to be put in because there is no room for it.  another person had been injured but people go up and down the stairs all the time so accidents do happen.</t>
  </si>
  <si>
    <t>73.247.223.132</t>
  </si>
  <si>
    <t>R_2xxFL54IML2E2jS</t>
  </si>
  <si>
    <t>One hundred and fifty thousand.</t>
  </si>
  <si>
    <t>I felt that the stairs were to steep and other people have fallen down the stairs.  If the stairs were not as steep the plaintiff would not have fallen down them.</t>
  </si>
  <si>
    <t>108.81.206.152</t>
  </si>
  <si>
    <t>R_pDXC3ZdI61JobzX</t>
  </si>
  <si>
    <t xml:space="preserve">Multiple had fallen from the stairs and the dangerous angle the stairs are </t>
  </si>
  <si>
    <t>65.8.192.53</t>
  </si>
  <si>
    <t>R_skajWSQ2Qpe87vP</t>
  </si>
  <si>
    <t>One Hundred Eighty Thousand Dollars</t>
  </si>
  <si>
    <t>I believe that the rental company was negligent.  One person fell and they did nothing to fix the stairs.  It seems unlikely that two people would fall in the same place without cause. The plaintiff is a young athletic woman, not a fragile 80-year old lady.  I believe that some money for "pain and suffering" is appropriate.  Not being able to hike for an active young woman who loves the outdoors is a big deal.  In addition, the photographs of her ankle after the fall looked bad.  I am sure that she went through a very hard time and could not be as productive in her life or in her job during the time of her injury, surgery, and physical therapy.  I do agree that $200 for "pain and suffering" may be a lot, but would agree to half that amount as a compromise, since we do not know exactly what happened, and it is true that she may have been partially at fault.</t>
  </si>
  <si>
    <t>73.84.145.32</t>
  </si>
  <si>
    <t>R_10JK9AJjacVFb2B</t>
  </si>
  <si>
    <t>It is a set of stairs that the residents have repeatedly gone up and down.  They should know to be extra careful.  If I had $280,000 for every set of "not perfect feeling" stairs that I've stepped on, I'd be a VERY rich man.</t>
  </si>
  <si>
    <t>73.10.23.50</t>
  </si>
  <si>
    <t>R_2cBdklykQcT9CrT</t>
  </si>
  <si>
    <t xml:space="preserve">The stairs are perfectly up to par with Colorado building codes. And even if they weren't, those guildlines are for future buildings. The stairs were a bit steep but if you use caution, they shouldn't be an issue. </t>
  </si>
  <si>
    <t>73.103.12.143</t>
  </si>
  <si>
    <t>R_2OPYp7Nxsqg0oeK</t>
  </si>
  <si>
    <t xml:space="preserve">two hundred and eighty thousand </t>
  </si>
  <si>
    <t>mckenzie dunn did not cause those injuries to herself intentionally, it was accidental because of the stairs</t>
  </si>
  <si>
    <t>98.195.142.145</t>
  </si>
  <si>
    <t>R_3EEYnr1wFm0rbSp</t>
  </si>
  <si>
    <t>1475x830</t>
  </si>
  <si>
    <t>The stairs were too steep and someone else had already fallen on them. They should have done something about it.</t>
  </si>
  <si>
    <t>129.22.21.197</t>
  </si>
  <si>
    <t>R_2XagEOJWmoF1fG4</t>
  </si>
  <si>
    <t>The apartment building was not negligent because it was not their fault the woman fell. Her incompetence and clumsiness was the sole reason for her fall and subsequent injuries.</t>
  </si>
  <si>
    <t>96.241.35.93</t>
  </si>
  <si>
    <t>R_1DvYptTjNV3yeO6</t>
  </si>
  <si>
    <t xml:space="preserve">I believe that this was an accident. Even though the stairs are a little steeper than needed, they were constructed properly. </t>
  </si>
  <si>
    <t>174.223.132.230</t>
  </si>
  <si>
    <t>R_3FUt4x4gbkd4ZjU</t>
  </si>
  <si>
    <t>Ms. Dunn's request of 200k is too steep for me and I feel 150,000 is more of a reasonable price</t>
  </si>
  <si>
    <t>I feel the company that designed these steps could've did a better job and there lack of addressing this made her fall and get injured</t>
  </si>
  <si>
    <t>174.52.3.43</t>
  </si>
  <si>
    <t>R_9n2ivIPQpI4p7RD</t>
  </si>
  <si>
    <t>I didn't see anything wrong with the stairs in question.  If they were falling apart or no railing etc.. I could see a reason to find them at fault.  People trip and fall every day and it's not unlikely that someone else someday will fall down the same steps at some point in time.  This does not mean they were negligent in maintaining these stairs.</t>
  </si>
  <si>
    <t>107.188.146.178</t>
  </si>
  <si>
    <t>R_RqwOsJMyV3V4TWp</t>
  </si>
  <si>
    <t>I decided that Mesa Management should have done a better job of having stairs that are in line with code and do not provide a safe ascent or descent for people that go in and out. I do find the lack of knowledge of the actual crime telling because it is hard to say it is just about the fall or the stairs itself. I still find that Mesa Management should have remodeled the stairs no matter the cost especially if one had fallen before.</t>
  </si>
  <si>
    <t>73.73.9.218</t>
  </si>
  <si>
    <t>R_9nQZilT6gDCXZfj</t>
  </si>
  <si>
    <t>I found the defendant negligent because they should have reconstructed the stairs when the first person fell down them. They claimed that it wasn't feasible to reconstruct the stairs but they obviously were lying since they did reconstruct them later on. I believe they are negligent because they could have prevented the fall and the plaintiff's injuries.</t>
  </si>
  <si>
    <t>24.145.27.111</t>
  </si>
  <si>
    <t>R_1kGD8YjyBLZV31C</t>
  </si>
  <si>
    <t>One-hundred and fifty thousand</t>
  </si>
  <si>
    <t>McKenzie management's argument of 'people fall, it happens' was actually against themselves; yes, people fall, safer stairs are necessary.  It was a possibility and should have been implemented before 2 people hurt themselves.</t>
  </si>
  <si>
    <t>174.111.61.7</t>
  </si>
  <si>
    <t>R_3R4b6OaYi8lz9rD</t>
  </si>
  <si>
    <t xml:space="preserve">I agree 200K for pain and suffering when you can work and do most of the things you like, walk perfectly is too much. Medical costs of 80K + 50K for pain and suffering is what I would recommend Ms Dunn gets. </t>
  </si>
  <si>
    <t xml:space="preserve">As we know another tenant Tom had fallen before on these stairs, Dunn fell too and Mesa management company added a landing in the stairs to break the fall so obviously to me that is a sign of guilt.  That's why I chose to award medical and some pain and suffering amount. </t>
  </si>
  <si>
    <t>172.246.117.2</t>
  </si>
  <si>
    <t>R_cG97LtaeLoNRRhT</t>
  </si>
  <si>
    <t>Although the stairs were up to code, the fact that mesa management changed them afterwords shows fault</t>
  </si>
  <si>
    <t>71.201.169.192</t>
  </si>
  <si>
    <t>R_3Pb1IB48kwL0ix5</t>
  </si>
  <si>
    <t>2021x1137</t>
  </si>
  <si>
    <t>One hundred and eighty thousand dollars, 80,000 in economic and 100,000 in non-economic</t>
  </si>
  <si>
    <t>I arrived to this decision because Mesa failed to take action after the first resident fell from the stairs. Moreover, just because things are "legal" that does not make them right. Them not adjusting the angle of their stairs to something safer makes them responsible for any injuries related to those unsafe stairs.</t>
  </si>
  <si>
    <t>If I would have considered insurance proceeds, non-economic compensation wuld have been higher.</t>
  </si>
  <si>
    <t>72.196.116.201</t>
  </si>
  <si>
    <t>R_1pEivWGjmHXWEi9</t>
  </si>
  <si>
    <t>While Mesa Management had some responsibility because the stairs are quite steep and they looked slippery in the photos and they also knew about a previous accident and did not try to make the stairs safer, Miss Dunn was also partially responsible for her accident because she was careless about the way she descended the stairs. She said she didn't remember anything from the time she fell to the time she hit the ground, so it seems to me she was not paying close attention and had some responsibility.</t>
  </si>
  <si>
    <t>Q38_1    Mesa Management</t>
  </si>
  <si>
    <t>Q38_2   Mackenzie Dunn</t>
  </si>
  <si>
    <t>Scenario 1</t>
  </si>
  <si>
    <t>Scenario 2</t>
  </si>
  <si>
    <t xml:space="preserve">Scenario 3 </t>
  </si>
  <si>
    <t>Scenario 4</t>
  </si>
  <si>
    <t>Scenario 5</t>
  </si>
  <si>
    <t>Question 1 - NO</t>
  </si>
  <si>
    <t>Question 1 - YES</t>
  </si>
  <si>
    <t>Question 2 - NO</t>
  </si>
  <si>
    <t>Question 2 - YES</t>
  </si>
  <si>
    <t xml:space="preserve">Liability </t>
  </si>
  <si>
    <t xml:space="preserve">Expected Value </t>
  </si>
  <si>
    <t>Expected Value</t>
  </si>
  <si>
    <t>Scenario 3</t>
  </si>
  <si>
    <t xml:space="preserve">Scenario 5 </t>
  </si>
  <si>
    <t>Total Participants</t>
  </si>
  <si>
    <r>
      <t xml:space="preserve">MM </t>
    </r>
    <r>
      <rPr>
        <b/>
        <sz val="11"/>
        <color theme="1"/>
        <rFont val="Calibri"/>
        <family val="2"/>
        <scheme val="minor"/>
      </rPr>
      <t>was not</t>
    </r>
    <r>
      <rPr>
        <sz val="11"/>
        <color theme="1"/>
        <rFont val="Calibri"/>
        <family val="2"/>
        <scheme val="minor"/>
      </rPr>
      <t xml:space="preserve"> negligent (NN) </t>
    </r>
  </si>
  <si>
    <r>
      <t xml:space="preserve">MM </t>
    </r>
    <r>
      <rPr>
        <b/>
        <sz val="11"/>
        <color theme="1"/>
        <rFont val="Calibri"/>
        <family val="2"/>
        <scheme val="minor"/>
      </rPr>
      <t>was</t>
    </r>
    <r>
      <rPr>
        <sz val="11"/>
        <color theme="1"/>
        <rFont val="Calibri"/>
        <family val="2"/>
        <scheme val="minor"/>
      </rPr>
      <t xml:space="preserve"> negligent but not substantial part (Y-N)</t>
    </r>
  </si>
  <si>
    <t>MM was negligent and a substantial part (Y-Y)</t>
  </si>
  <si>
    <t xml:space="preserve">Total </t>
  </si>
  <si>
    <t>Expected value when no CN</t>
  </si>
  <si>
    <t xml:space="preserve">amounts with contributory negligence </t>
  </si>
  <si>
    <t xml:space="preserve">Average of percentages </t>
  </si>
  <si>
    <t>Plaintiff  is negligent but not sub amount</t>
  </si>
  <si>
    <t>Total amount of damages</t>
  </si>
  <si>
    <t xml:space="preserve">Expected Value of Damages in entire version </t>
  </si>
  <si>
    <t>case expected value</t>
  </si>
  <si>
    <t>damages</t>
  </si>
  <si>
    <t>mean</t>
  </si>
  <si>
    <t>Median of damages</t>
  </si>
  <si>
    <t>Standard deviation of damages</t>
  </si>
  <si>
    <t xml:space="preserve">Mean of Damages </t>
  </si>
  <si>
    <t>total participants</t>
  </si>
  <si>
    <t xml:space="preserve">SD of entire experiement </t>
  </si>
  <si>
    <t xml:space="preserve">Stimulus </t>
  </si>
  <si>
    <t>Plaintiff Wins</t>
  </si>
  <si>
    <t>Damages</t>
  </si>
  <si>
    <t>Case Expected Value</t>
  </si>
  <si>
    <t>Version No.</t>
  </si>
  <si>
    <t>Differentiating Factor</t>
  </si>
  <si>
    <t>Control</t>
  </si>
  <si>
    <t xml:space="preserve">Controversion of Feasibility </t>
  </si>
  <si>
    <t>Sub. Remedial Measure</t>
  </si>
  <si>
    <t>Limiting Instruction</t>
  </si>
  <si>
    <t xml:space="preserve">Limiting Instructin with explaination </t>
  </si>
  <si>
    <t>n</t>
  </si>
  <si>
    <t>#</t>
  </si>
  <si>
    <t>Rate</t>
  </si>
  <si>
    <t>Mean</t>
  </si>
  <si>
    <t xml:space="preserve">Median </t>
  </si>
  <si>
    <t>SD</t>
  </si>
  <si>
    <t>4/5 Combined</t>
  </si>
  <si>
    <t>Median</t>
  </si>
  <si>
    <t xml:space="preserve">Mean of Entire experiment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</si>
</sst>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Garamond"/>
    </font>
    <font>
      <i/>
      <sz val="11"/>
      <color theme="1"/>
      <name val="Garamond"/>
    </font>
    <font>
      <b/>
      <sz val="11"/>
      <color theme="1"/>
      <name val="Garamond"/>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top/>
      <bottom style="medium">
        <color auto="1"/>
      </bottom>
      <diagonal/>
    </border>
  </borders>
  <cellStyleXfs count="47">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22" fontId="0" fillId="0" borderId="0" xfId="0" applyNumberFormat="1"/>
    <xf numFmtId="3" fontId="0" fillId="0" borderId="0" xfId="0" applyNumberFormat="1"/>
    <xf numFmtId="0" fontId="0" fillId="0" borderId="0" xfId="0" applyAlignment="1">
      <alignment horizontal="center"/>
    </xf>
    <xf numFmtId="22" fontId="0" fillId="0" borderId="0" xfId="0" applyNumberFormat="1" applyAlignment="1">
      <alignment horizontal="center"/>
    </xf>
    <xf numFmtId="0" fontId="0" fillId="0" borderId="0" xfId="0" applyAlignment="1">
      <alignment wrapText="1"/>
    </xf>
    <xf numFmtId="0" fontId="0" fillId="33" borderId="0" xfId="0" applyFill="1"/>
    <xf numFmtId="0" fontId="0" fillId="0" borderId="0" xfId="0" applyAlignment="1"/>
    <xf numFmtId="0" fontId="0" fillId="0" borderId="10" xfId="0" applyBorder="1"/>
    <xf numFmtId="0" fontId="0" fillId="0" borderId="10" xfId="0" applyBorder="1" applyAlignment="1">
      <alignment horizontal="center" wrapText="1"/>
    </xf>
    <xf numFmtId="0" fontId="0" fillId="0" borderId="12" xfId="0" applyBorder="1"/>
    <xf numFmtId="0" fontId="0" fillId="0" borderId="11" xfId="0" applyBorder="1"/>
    <xf numFmtId="44" fontId="0" fillId="0" borderId="0" xfId="1" applyFont="1"/>
    <xf numFmtId="0" fontId="0" fillId="0" borderId="13" xfId="0" applyBorder="1"/>
    <xf numFmtId="44" fontId="0" fillId="0" borderId="0" xfId="0" applyNumberFormat="1"/>
    <xf numFmtId="44" fontId="0" fillId="33" borderId="0" xfId="1" applyFont="1" applyFill="1"/>
    <xf numFmtId="0" fontId="0" fillId="0" borderId="0" xfId="0" applyFill="1" applyBorder="1"/>
    <xf numFmtId="164" fontId="0" fillId="0" borderId="0" xfId="43" applyNumberFormat="1" applyFont="1"/>
    <xf numFmtId="0" fontId="18" fillId="0" borderId="0" xfId="0" applyFont="1" applyAlignment="1">
      <alignment horizontal="center"/>
    </xf>
    <xf numFmtId="9" fontId="18" fillId="0" borderId="0" xfId="44" applyFont="1" applyAlignment="1">
      <alignment horizontal="center"/>
    </xf>
    <xf numFmtId="0" fontId="18" fillId="34" borderId="10" xfId="0" applyFont="1" applyFill="1" applyBorder="1" applyAlignment="1">
      <alignment horizontal="center"/>
    </xf>
    <xf numFmtId="0" fontId="18" fillId="0" borderId="10" xfId="0" applyFont="1" applyBorder="1" applyAlignment="1">
      <alignment horizontal="center" wrapText="1"/>
    </xf>
    <xf numFmtId="0" fontId="19" fillId="0" borderId="10" xfId="0" applyFont="1" applyBorder="1" applyAlignment="1">
      <alignment horizontal="center"/>
    </xf>
    <xf numFmtId="0" fontId="18" fillId="0" borderId="10" xfId="0" applyFont="1" applyBorder="1" applyAlignment="1">
      <alignment horizontal="center"/>
    </xf>
    <xf numFmtId="9" fontId="18" fillId="0" borderId="10" xfId="44" applyFont="1" applyBorder="1" applyAlignment="1">
      <alignment horizontal="center"/>
    </xf>
    <xf numFmtId="3" fontId="18" fillId="0" borderId="10" xfId="0" applyNumberFormat="1" applyFont="1" applyBorder="1" applyAlignment="1">
      <alignment horizontal="center"/>
    </xf>
    <xf numFmtId="9" fontId="20" fillId="0" borderId="0" xfId="44" applyFont="1" applyAlignment="1">
      <alignment horizontal="center"/>
    </xf>
    <xf numFmtId="0" fontId="0" fillId="33" borderId="0" xfId="0" applyFill="1" applyAlignment="1">
      <alignment horizontal="center"/>
    </xf>
    <xf numFmtId="0" fontId="0" fillId="0" borderId="0" xfId="0" applyFill="1"/>
    <xf numFmtId="0" fontId="0" fillId="0" borderId="0" xfId="0" applyFill="1" applyAlignment="1">
      <alignment horizontal="center"/>
    </xf>
    <xf numFmtId="0" fontId="18" fillId="34" borderId="10" xfId="0" applyFont="1" applyFill="1" applyBorder="1" applyAlignment="1">
      <alignment horizontal="center"/>
    </xf>
    <xf numFmtId="3" fontId="0" fillId="0" borderId="0" xfId="0" applyNumberFormat="1" applyAlignment="1">
      <alignment horizontal="center"/>
    </xf>
    <xf numFmtId="43" fontId="0" fillId="0" borderId="0" xfId="43" applyFont="1" applyAlignment="1">
      <alignment horizontal="center"/>
    </xf>
    <xf numFmtId="43" fontId="0" fillId="0" borderId="0" xfId="43" applyFont="1"/>
    <xf numFmtId="0" fontId="18" fillId="34" borderId="10" xfId="0" applyFont="1" applyFill="1" applyBorder="1" applyAlignment="1">
      <alignment horizontal="center"/>
    </xf>
  </cellXfs>
  <cellStyles count="47">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Currency" xfId="1" builtinId="4"/>
    <cellStyle name="Explanatory Text" xfId="17" builtinId="53" customBuiltin="1"/>
    <cellStyle name="Followed Hyperlink" xfId="46"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5" builtinId="8" hidde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95% confidence interval</a:t>
            </a:r>
          </a:p>
          <a:p>
            <a:pPr>
              <a:defRPr/>
            </a:pPr>
            <a:r>
              <a:rPr lang="en-US"/>
              <a:t>no continuity correction</a:t>
            </a:r>
          </a:p>
        </c:rich>
      </c:tx>
      <c:layout>
        <c:manualLayout>
          <c:xMode val="edge"/>
          <c:yMode val="edge"/>
          <c:x val="0.29550678040245"/>
          <c:y val="0.04629629629629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strRef>
              <c:f>'Table of Results'!$A$10:$F$10</c:f>
              <c:strCache>
                <c:ptCount val="6"/>
                <c:pt idx="0">
                  <c:v>Scenario 1</c:v>
                </c:pt>
                <c:pt idx="1">
                  <c:v>Scenario 2</c:v>
                </c:pt>
                <c:pt idx="2">
                  <c:v>Scenario 3</c:v>
                </c:pt>
                <c:pt idx="3">
                  <c:v>Scenario 4</c:v>
                </c:pt>
                <c:pt idx="4">
                  <c:v>Scenario 5</c:v>
                </c:pt>
                <c:pt idx="5">
                  <c:v>4/5 Combined</c:v>
                </c:pt>
              </c:strCache>
            </c:strRef>
          </c:xVal>
          <c:yVal>
            <c:numRef>
              <c:f>'Table of Results'!$A$11:$F$11</c:f>
              <c:numCache>
                <c:formatCode>0%</c:formatCode>
                <c:ptCount val="6"/>
                <c:pt idx="0">
                  <c:v>0.4726</c:v>
                </c:pt>
                <c:pt idx="1">
                  <c:v>0.4925</c:v>
                </c:pt>
                <c:pt idx="2">
                  <c:v>0.6882</c:v>
                </c:pt>
                <c:pt idx="3">
                  <c:v>0.601</c:v>
                </c:pt>
                <c:pt idx="4">
                  <c:v>0.5759</c:v>
                </c:pt>
                <c:pt idx="5">
                  <c:v>0.5888</c:v>
                </c:pt>
              </c:numCache>
            </c:numRef>
          </c:yVal>
          <c:smooth val="0"/>
        </c:ser>
        <c:ser>
          <c:idx val="1"/>
          <c:order val="1"/>
          <c:spPr>
            <a:ln w="31750" cap="rnd">
              <a:noFill/>
              <a:round/>
            </a:ln>
            <a:effectLst/>
          </c:spPr>
          <c:marker>
            <c:symbol val="circle"/>
            <c:size val="5"/>
            <c:spPr>
              <a:solidFill>
                <a:schemeClr val="accent2"/>
              </a:solidFill>
              <a:ln w="9525">
                <a:solidFill>
                  <a:schemeClr val="accent2"/>
                </a:solidFill>
              </a:ln>
              <a:effectLst/>
            </c:spPr>
          </c:marker>
          <c:xVal>
            <c:strRef>
              <c:f>'Table of Results'!$A$10:$F$10</c:f>
              <c:strCache>
                <c:ptCount val="6"/>
                <c:pt idx="0">
                  <c:v>Scenario 1</c:v>
                </c:pt>
                <c:pt idx="1">
                  <c:v>Scenario 2</c:v>
                </c:pt>
                <c:pt idx="2">
                  <c:v>Scenario 3</c:v>
                </c:pt>
                <c:pt idx="3">
                  <c:v>Scenario 4</c:v>
                </c:pt>
                <c:pt idx="4">
                  <c:v>Scenario 5</c:v>
                </c:pt>
                <c:pt idx="5">
                  <c:v>4/5 Combined</c:v>
                </c:pt>
              </c:strCache>
            </c:strRef>
          </c:xVal>
          <c:yVal>
            <c:numRef>
              <c:f>'Table of Results'!$A$12:$F$12</c:f>
              <c:numCache>
                <c:formatCode>0%</c:formatCode>
                <c:ptCount val="6"/>
                <c:pt idx="0">
                  <c:v>0.4047</c:v>
                </c:pt>
                <c:pt idx="1">
                  <c:v>0.4238</c:v>
                </c:pt>
                <c:pt idx="2">
                  <c:v>0.6184</c:v>
                </c:pt>
                <c:pt idx="3">
                  <c:v>0.5324</c:v>
                </c:pt>
                <c:pt idx="4">
                  <c:v>0.505</c:v>
                </c:pt>
                <c:pt idx="5">
                  <c:v>0.5396</c:v>
                </c:pt>
              </c:numCache>
            </c:numRef>
          </c:yVal>
          <c:smooth val="0"/>
        </c:ser>
        <c:ser>
          <c:idx val="2"/>
          <c:order val="2"/>
          <c:spPr>
            <a:ln w="31750" cap="rnd">
              <a:noFill/>
              <a:round/>
            </a:ln>
            <a:effectLst/>
          </c:spPr>
          <c:marker>
            <c:symbol val="circle"/>
            <c:size val="5"/>
            <c:spPr>
              <a:solidFill>
                <a:schemeClr val="accent3"/>
              </a:solidFill>
              <a:ln w="9525">
                <a:solidFill>
                  <a:schemeClr val="accent3"/>
                </a:solidFill>
              </a:ln>
              <a:effectLst/>
            </c:spPr>
          </c:marker>
          <c:xVal>
            <c:strRef>
              <c:f>'Table of Results'!$A$10:$F$10</c:f>
              <c:strCache>
                <c:ptCount val="6"/>
                <c:pt idx="0">
                  <c:v>Scenario 1</c:v>
                </c:pt>
                <c:pt idx="1">
                  <c:v>Scenario 2</c:v>
                </c:pt>
                <c:pt idx="2">
                  <c:v>Scenario 3</c:v>
                </c:pt>
                <c:pt idx="3">
                  <c:v>Scenario 4</c:v>
                </c:pt>
                <c:pt idx="4">
                  <c:v>Scenario 5</c:v>
                </c:pt>
                <c:pt idx="5">
                  <c:v>4/5 Combined</c:v>
                </c:pt>
              </c:strCache>
            </c:strRef>
          </c:xVal>
          <c:yVal>
            <c:numRef>
              <c:f>'Table of Results'!$A$13:$F$13</c:f>
              <c:numCache>
                <c:formatCode>0%</c:formatCode>
                <c:ptCount val="6"/>
                <c:pt idx="0">
                  <c:v>0.5415</c:v>
                </c:pt>
                <c:pt idx="1">
                  <c:v>0.5614</c:v>
                </c:pt>
                <c:pt idx="2">
                  <c:v>0.7504</c:v>
                </c:pt>
                <c:pt idx="3">
                  <c:v>0.6659</c:v>
                </c:pt>
                <c:pt idx="4">
                  <c:v>0.6438</c:v>
                </c:pt>
                <c:pt idx="5">
                  <c:v>0.6363</c:v>
                </c:pt>
              </c:numCache>
            </c:numRef>
          </c:yVal>
          <c:smooth val="0"/>
        </c:ser>
        <c:dLbls>
          <c:showLegendKey val="0"/>
          <c:showVal val="0"/>
          <c:showCatName val="0"/>
          <c:showSerName val="0"/>
          <c:showPercent val="0"/>
          <c:showBubbleSize val="0"/>
        </c:dLbls>
        <c:axId val="-2121215392"/>
        <c:axId val="2131276480"/>
      </c:scatterChart>
      <c:valAx>
        <c:axId val="-21212153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76480"/>
        <c:crosses val="autoZero"/>
        <c:crossBetween val="midCat"/>
      </c:valAx>
      <c:valAx>
        <c:axId val="21312764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2153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12700</xdr:rowOff>
    </xdr:from>
    <xdr:to>
      <xdr:col>5</xdr:col>
      <xdr:colOff>469900</xdr:colOff>
      <xdr:row>31</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984"/>
  <sheetViews>
    <sheetView topLeftCell="BB654" workbookViewId="0">
      <selection activeCell="BE683" sqref="BE683"/>
    </sheetView>
  </sheetViews>
  <sheetFormatPr baseColWidth="10" defaultColWidth="8.83203125" defaultRowHeight="15" x14ac:dyDescent="0.2"/>
  <cols>
    <col min="1" max="1" width="21.33203125" style="3" customWidth="1"/>
    <col min="2" max="2" width="20.83203125" style="3" customWidth="1"/>
    <col min="3" max="24" width="0" hidden="1" customWidth="1"/>
    <col min="28" max="28" width="29.83203125" customWidth="1"/>
    <col min="29" max="29" width="39.1640625" customWidth="1"/>
    <col min="30" max="30" width="25.33203125" customWidth="1"/>
    <col min="31" max="31" width="34.33203125" customWidth="1"/>
    <col min="32" max="52" width="0" hidden="1" customWidth="1"/>
    <col min="53" max="53" width="35.33203125" customWidth="1"/>
    <col min="54" max="54" width="11.5" customWidth="1"/>
    <col min="57" max="57" width="17.1640625" style="3" customWidth="1"/>
    <col min="58" max="58" width="39.6640625" customWidth="1"/>
    <col min="59" max="59" width="32.5" customWidth="1"/>
    <col min="60" max="61" width="45.5" customWidth="1"/>
    <col min="62" max="62" width="33.5" customWidth="1"/>
    <col min="63" max="64" width="34.33203125" customWidth="1"/>
    <col min="65" max="65" width="67.6640625" style="7" customWidth="1"/>
    <col min="66" max="66" width="104.33203125" style="3" customWidth="1"/>
  </cols>
  <sheetData>
    <row r="1" spans="1:71" x14ac:dyDescent="0.2">
      <c r="B1" s="3"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60</v>
      </c>
      <c r="BC1" t="s">
        <v>52</v>
      </c>
      <c r="BD1" t="s">
        <v>53</v>
      </c>
      <c r="BE1" s="3" t="s">
        <v>54</v>
      </c>
      <c r="BF1" t="s">
        <v>55</v>
      </c>
      <c r="BG1" t="s">
        <v>56</v>
      </c>
      <c r="BH1" t="s">
        <v>57</v>
      </c>
      <c r="BJ1" t="s">
        <v>3615</v>
      </c>
      <c r="BK1" t="s">
        <v>3616</v>
      </c>
      <c r="BM1" s="7" t="s">
        <v>53</v>
      </c>
      <c r="BN1" s="3" t="s">
        <v>58</v>
      </c>
      <c r="BO1" t="s">
        <v>59</v>
      </c>
      <c r="BP1" t="s">
        <v>26</v>
      </c>
      <c r="BQ1" t="s">
        <v>29</v>
      </c>
      <c r="BS1" t="s">
        <v>61</v>
      </c>
    </row>
    <row r="2" spans="1:71" x14ac:dyDescent="0.2">
      <c r="A2" s="3" t="s">
        <v>62</v>
      </c>
      <c r="B2" s="3" t="s">
        <v>63</v>
      </c>
      <c r="C2" t="s">
        <v>64</v>
      </c>
      <c r="D2" t="s">
        <v>65</v>
      </c>
      <c r="E2" t="s">
        <v>3</v>
      </c>
      <c r="F2" t="s">
        <v>4</v>
      </c>
      <c r="G2" t="s">
        <v>5</v>
      </c>
      <c r="H2" t="s">
        <v>66</v>
      </c>
      <c r="I2" t="s">
        <v>67</v>
      </c>
      <c r="J2" t="s">
        <v>68</v>
      </c>
      <c r="K2" t="s">
        <v>69</v>
      </c>
      <c r="L2" t="s">
        <v>70</v>
      </c>
      <c r="M2" t="s">
        <v>71</v>
      </c>
      <c r="N2" t="s">
        <v>72</v>
      </c>
      <c r="O2" t="s">
        <v>73</v>
      </c>
      <c r="P2" t="s">
        <v>74</v>
      </c>
      <c r="Q2" t="s">
        <v>75</v>
      </c>
      <c r="R2" t="s">
        <v>76</v>
      </c>
      <c r="S2" t="s">
        <v>77</v>
      </c>
      <c r="T2" t="s">
        <v>78</v>
      </c>
      <c r="U2" t="s">
        <v>79</v>
      </c>
      <c r="V2" t="s">
        <v>80</v>
      </c>
      <c r="W2" t="s">
        <v>81</v>
      </c>
      <c r="X2" t="s">
        <v>82</v>
      </c>
      <c r="Y2" t="s">
        <v>83</v>
      </c>
      <c r="Z2" t="s">
        <v>84</v>
      </c>
      <c r="AA2" t="s">
        <v>85</v>
      </c>
      <c r="AB2" t="s">
        <v>86</v>
      </c>
      <c r="AC2" t="s">
        <v>87</v>
      </c>
      <c r="AD2" t="s">
        <v>88</v>
      </c>
      <c r="AE2" t="s">
        <v>89</v>
      </c>
      <c r="AF2" t="s">
        <v>90</v>
      </c>
      <c r="AG2" t="s">
        <v>91</v>
      </c>
      <c r="AH2" t="s">
        <v>92</v>
      </c>
      <c r="AI2" t="s">
        <v>93</v>
      </c>
      <c r="AJ2" t="s">
        <v>94</v>
      </c>
      <c r="AK2" t="s">
        <v>91</v>
      </c>
      <c r="AL2" t="s">
        <v>92</v>
      </c>
      <c r="AM2" t="s">
        <v>93</v>
      </c>
      <c r="AN2" t="s">
        <v>94</v>
      </c>
      <c r="AO2" t="s">
        <v>91</v>
      </c>
      <c r="AP2" t="s">
        <v>92</v>
      </c>
      <c r="AQ2" t="s">
        <v>93</v>
      </c>
      <c r="AR2" t="s">
        <v>94</v>
      </c>
      <c r="AS2" t="s">
        <v>91</v>
      </c>
      <c r="AT2" t="s">
        <v>92</v>
      </c>
      <c r="AU2" t="s">
        <v>93</v>
      </c>
      <c r="AV2" t="s">
        <v>94</v>
      </c>
      <c r="AW2" t="s">
        <v>91</v>
      </c>
      <c r="AX2" t="s">
        <v>92</v>
      </c>
      <c r="AY2" t="s">
        <v>93</v>
      </c>
      <c r="AZ2" t="s">
        <v>94</v>
      </c>
      <c r="BA2" t="s">
        <v>95</v>
      </c>
      <c r="BB2" t="s">
        <v>60</v>
      </c>
      <c r="BC2" t="s">
        <v>96</v>
      </c>
      <c r="BD2" t="s">
        <v>97</v>
      </c>
      <c r="BE2" s="3" t="s">
        <v>98</v>
      </c>
      <c r="BF2" t="s">
        <v>99</v>
      </c>
      <c r="BG2" t="s">
        <v>100</v>
      </c>
      <c r="BH2" t="s">
        <v>101</v>
      </c>
      <c r="BJ2" t="s">
        <v>102</v>
      </c>
      <c r="BK2" t="s">
        <v>103</v>
      </c>
      <c r="BM2" s="7" t="s">
        <v>104</v>
      </c>
      <c r="BN2" s="3" t="s">
        <v>105</v>
      </c>
      <c r="BO2" t="s">
        <v>106</v>
      </c>
      <c r="BP2" t="s">
        <v>107</v>
      </c>
      <c r="BQ2" t="s">
        <v>108</v>
      </c>
      <c r="BS2" t="s">
        <v>61</v>
      </c>
    </row>
    <row r="3" spans="1:71" x14ac:dyDescent="0.2">
      <c r="A3" s="3" t="s">
        <v>109</v>
      </c>
      <c r="B3" s="3" t="s">
        <v>110</v>
      </c>
      <c r="C3" t="s">
        <v>111</v>
      </c>
      <c r="D3" t="s">
        <v>112</v>
      </c>
      <c r="E3" t="s">
        <v>113</v>
      </c>
      <c r="F3" t="s">
        <v>114</v>
      </c>
      <c r="G3" t="s">
        <v>115</v>
      </c>
      <c r="H3" t="s">
        <v>116</v>
      </c>
      <c r="I3" t="s">
        <v>117</v>
      </c>
      <c r="J3" t="s">
        <v>118</v>
      </c>
      <c r="K3" t="s">
        <v>119</v>
      </c>
      <c r="L3" t="s">
        <v>120</v>
      </c>
      <c r="M3" t="s">
        <v>121</v>
      </c>
      <c r="N3" t="s">
        <v>122</v>
      </c>
      <c r="O3" t="s">
        <v>123</v>
      </c>
      <c r="P3" t="s">
        <v>124</v>
      </c>
      <c r="Q3" t="s">
        <v>125</v>
      </c>
      <c r="R3" t="s">
        <v>126</v>
      </c>
      <c r="S3" t="s">
        <v>127</v>
      </c>
      <c r="T3" t="s">
        <v>128</v>
      </c>
      <c r="U3" t="s">
        <v>129</v>
      </c>
      <c r="V3" t="s">
        <v>130</v>
      </c>
      <c r="W3" t="s">
        <v>131</v>
      </c>
      <c r="X3" t="s">
        <v>132</v>
      </c>
      <c r="Y3" t="s">
        <v>133</v>
      </c>
      <c r="Z3" t="s">
        <v>134</v>
      </c>
      <c r="AA3" t="s">
        <v>135</v>
      </c>
      <c r="AB3" t="s">
        <v>136</v>
      </c>
      <c r="AC3" t="s">
        <v>137</v>
      </c>
      <c r="AD3" t="s">
        <v>138</v>
      </c>
      <c r="AE3" t="s">
        <v>139</v>
      </c>
      <c r="AF3" t="s">
        <v>140</v>
      </c>
      <c r="AG3" t="s">
        <v>141</v>
      </c>
      <c r="AH3" t="s">
        <v>142</v>
      </c>
      <c r="AI3" t="s">
        <v>143</v>
      </c>
      <c r="AJ3" t="s">
        <v>144</v>
      </c>
      <c r="AK3" t="s">
        <v>145</v>
      </c>
      <c r="AL3" t="s">
        <v>146</v>
      </c>
      <c r="AM3" t="s">
        <v>147</v>
      </c>
      <c r="AN3" t="s">
        <v>148</v>
      </c>
      <c r="AO3" t="s">
        <v>149</v>
      </c>
      <c r="AP3" t="s">
        <v>150</v>
      </c>
      <c r="AQ3" t="s">
        <v>151</v>
      </c>
      <c r="AR3" t="s">
        <v>152</v>
      </c>
      <c r="AS3" t="s">
        <v>153</v>
      </c>
      <c r="AT3" t="s">
        <v>154</v>
      </c>
      <c r="AU3" t="s">
        <v>155</v>
      </c>
      <c r="AV3" t="s">
        <v>156</v>
      </c>
      <c r="AW3" t="s">
        <v>157</v>
      </c>
      <c r="AX3" t="s">
        <v>158</v>
      </c>
      <c r="AY3" t="s">
        <v>159</v>
      </c>
      <c r="AZ3" t="s">
        <v>160</v>
      </c>
      <c r="BA3" t="s">
        <v>161</v>
      </c>
      <c r="BB3" t="s">
        <v>175</v>
      </c>
      <c r="BC3" t="s">
        <v>162</v>
      </c>
      <c r="BD3" t="s">
        <v>163</v>
      </c>
      <c r="BE3" s="3" t="s">
        <v>164</v>
      </c>
      <c r="BF3" t="s">
        <v>165</v>
      </c>
      <c r="BG3" t="s">
        <v>166</v>
      </c>
      <c r="BH3" t="s">
        <v>167</v>
      </c>
      <c r="BJ3" t="s">
        <v>168</v>
      </c>
      <c r="BK3" t="s">
        <v>169</v>
      </c>
      <c r="BM3" s="7" t="s">
        <v>170</v>
      </c>
      <c r="BN3" s="3" t="s">
        <v>171</v>
      </c>
      <c r="BO3" t="s">
        <v>172</v>
      </c>
      <c r="BP3" t="s">
        <v>173</v>
      </c>
      <c r="BQ3" t="s">
        <v>174</v>
      </c>
      <c r="BS3" t="s">
        <v>176</v>
      </c>
    </row>
    <row r="4" spans="1:71" x14ac:dyDescent="0.2">
      <c r="A4" s="4">
        <v>43007.581944444442</v>
      </c>
      <c r="B4" s="4">
        <v>43007.594444444447</v>
      </c>
      <c r="C4" t="s">
        <v>65</v>
      </c>
      <c r="D4" t="s">
        <v>191</v>
      </c>
      <c r="E4">
        <v>100</v>
      </c>
      <c r="F4">
        <v>1091</v>
      </c>
      <c r="G4" t="b">
        <v>1</v>
      </c>
      <c r="H4" s="1">
        <v>43007.594444444447</v>
      </c>
      <c r="I4" t="s">
        <v>192</v>
      </c>
      <c r="N4">
        <v>29.923400879999999</v>
      </c>
      <c r="O4">
        <v>-95.057800290000003</v>
      </c>
      <c r="P4" t="s">
        <v>179</v>
      </c>
      <c r="Q4" t="s">
        <v>180</v>
      </c>
      <c r="R4" t="s">
        <v>181</v>
      </c>
      <c r="S4" t="s">
        <v>182</v>
      </c>
      <c r="T4" t="s">
        <v>183</v>
      </c>
      <c r="U4" t="s">
        <v>193</v>
      </c>
      <c r="V4" t="s">
        <v>194</v>
      </c>
      <c r="W4">
        <v>47</v>
      </c>
      <c r="X4" t="s">
        <v>186</v>
      </c>
      <c r="Y4" t="s">
        <v>195</v>
      </c>
      <c r="Z4">
        <v>40</v>
      </c>
      <c r="AA4" t="s">
        <v>196</v>
      </c>
      <c r="AB4" t="s">
        <v>197</v>
      </c>
      <c r="AC4" t="s">
        <v>198</v>
      </c>
      <c r="AD4" t="s">
        <v>199</v>
      </c>
      <c r="AE4" t="s">
        <v>200</v>
      </c>
      <c r="AF4">
        <v>77521</v>
      </c>
      <c r="AG4">
        <v>18.43</v>
      </c>
      <c r="AH4">
        <v>535.899</v>
      </c>
      <c r="AI4">
        <v>892.68499999999995</v>
      </c>
      <c r="AJ4">
        <v>3</v>
      </c>
      <c r="BA4" t="s">
        <v>201</v>
      </c>
      <c r="BB4">
        <v>1</v>
      </c>
      <c r="BC4" t="s">
        <v>202</v>
      </c>
      <c r="BD4" t="s">
        <v>202</v>
      </c>
      <c r="BM4" s="7" t="s">
        <v>203</v>
      </c>
      <c r="BN4" s="3" t="s">
        <v>204</v>
      </c>
      <c r="BO4" t="s">
        <v>202</v>
      </c>
      <c r="BP4" t="s">
        <v>202</v>
      </c>
      <c r="BS4" t="s">
        <v>205</v>
      </c>
    </row>
    <row r="5" spans="1:71" x14ac:dyDescent="0.2">
      <c r="A5" s="4">
        <v>43007.583333333336</v>
      </c>
      <c r="B5" s="4">
        <v>43007.595833333333</v>
      </c>
      <c r="C5" t="s">
        <v>65</v>
      </c>
      <c r="D5" t="s">
        <v>213</v>
      </c>
      <c r="E5">
        <v>100</v>
      </c>
      <c r="F5">
        <v>1092</v>
      </c>
      <c r="G5" t="b">
        <v>1</v>
      </c>
      <c r="H5" s="1">
        <v>43007.595833333333</v>
      </c>
      <c r="I5" t="s">
        <v>214</v>
      </c>
      <c r="N5">
        <v>41.848297119999998</v>
      </c>
      <c r="O5">
        <v>-87.651702880000002</v>
      </c>
      <c r="P5" t="s">
        <v>179</v>
      </c>
      <c r="Q5" t="s">
        <v>180</v>
      </c>
      <c r="R5" t="s">
        <v>181</v>
      </c>
      <c r="S5" t="s">
        <v>182</v>
      </c>
      <c r="T5" t="s">
        <v>183</v>
      </c>
      <c r="U5" t="s">
        <v>184</v>
      </c>
      <c r="V5" t="s">
        <v>215</v>
      </c>
      <c r="W5">
        <v>47</v>
      </c>
      <c r="X5" t="s">
        <v>186</v>
      </c>
      <c r="Y5" t="s">
        <v>216</v>
      </c>
      <c r="Z5">
        <v>34</v>
      </c>
      <c r="AA5" t="s">
        <v>196</v>
      </c>
      <c r="AB5" t="s">
        <v>197</v>
      </c>
      <c r="AC5" t="s">
        <v>210</v>
      </c>
      <c r="AD5" t="s">
        <v>217</v>
      </c>
      <c r="AE5" t="s">
        <v>211</v>
      </c>
      <c r="AF5">
        <v>60563</v>
      </c>
      <c r="AG5">
        <v>165.92699999999999</v>
      </c>
      <c r="AH5">
        <v>165.92699999999999</v>
      </c>
      <c r="AI5">
        <v>893.33299999999997</v>
      </c>
      <c r="AJ5">
        <v>1</v>
      </c>
      <c r="BA5" t="s">
        <v>201</v>
      </c>
      <c r="BB5">
        <v>1</v>
      </c>
      <c r="BC5" t="s">
        <v>202</v>
      </c>
      <c r="BD5" t="s">
        <v>202</v>
      </c>
      <c r="BM5" s="7" t="s">
        <v>218</v>
      </c>
      <c r="BN5" s="3" t="s">
        <v>204</v>
      </c>
      <c r="BO5" t="s">
        <v>202</v>
      </c>
      <c r="BP5" t="s">
        <v>202</v>
      </c>
      <c r="BS5" t="s">
        <v>205</v>
      </c>
    </row>
    <row r="6" spans="1:71" x14ac:dyDescent="0.2">
      <c r="A6" s="4">
        <v>43007.581250000003</v>
      </c>
      <c r="B6" s="4">
        <v>43007.59652777778</v>
      </c>
      <c r="C6" t="s">
        <v>65</v>
      </c>
      <c r="D6" t="s">
        <v>231</v>
      </c>
      <c r="E6">
        <v>100</v>
      </c>
      <c r="F6">
        <v>1291</v>
      </c>
      <c r="G6" t="b">
        <v>1</v>
      </c>
      <c r="H6" s="1">
        <v>43007.59652777778</v>
      </c>
      <c r="I6" t="s">
        <v>232</v>
      </c>
      <c r="N6">
        <v>35.18330383</v>
      </c>
      <c r="O6">
        <v>-80.642303470000002</v>
      </c>
      <c r="P6" t="s">
        <v>179</v>
      </c>
      <c r="Q6" t="s">
        <v>180</v>
      </c>
      <c r="R6" t="s">
        <v>181</v>
      </c>
      <c r="S6" t="s">
        <v>208</v>
      </c>
      <c r="T6">
        <v>55</v>
      </c>
      <c r="U6" t="s">
        <v>184</v>
      </c>
      <c r="V6" t="s">
        <v>221</v>
      </c>
      <c r="W6">
        <v>47</v>
      </c>
      <c r="X6" t="s">
        <v>186</v>
      </c>
      <c r="Y6" t="s">
        <v>216</v>
      </c>
      <c r="Z6">
        <v>30</v>
      </c>
      <c r="AA6" t="s">
        <v>233</v>
      </c>
      <c r="AB6" t="s">
        <v>197</v>
      </c>
      <c r="AC6" t="s">
        <v>210</v>
      </c>
      <c r="AD6" t="s">
        <v>234</v>
      </c>
      <c r="AE6" t="s">
        <v>229</v>
      </c>
      <c r="AF6">
        <v>28211</v>
      </c>
      <c r="AG6">
        <v>1014.258</v>
      </c>
      <c r="AH6">
        <v>1014.258</v>
      </c>
      <c r="AI6">
        <v>1021.2190000000001</v>
      </c>
      <c r="AJ6">
        <v>1</v>
      </c>
      <c r="BA6" t="s">
        <v>201</v>
      </c>
      <c r="BB6">
        <v>1</v>
      </c>
      <c r="BC6" t="s">
        <v>202</v>
      </c>
      <c r="BD6" t="s">
        <v>202</v>
      </c>
      <c r="BM6" s="7" t="s">
        <v>235</v>
      </c>
      <c r="BO6" t="s">
        <v>202</v>
      </c>
      <c r="BP6" t="s">
        <v>202</v>
      </c>
      <c r="BS6" t="s">
        <v>205</v>
      </c>
    </row>
    <row r="7" spans="1:71" x14ac:dyDescent="0.2">
      <c r="A7" s="4">
        <v>43007.584027777775</v>
      </c>
      <c r="B7" s="4">
        <v>43007.597916666666</v>
      </c>
      <c r="C7" t="s">
        <v>65</v>
      </c>
      <c r="D7" t="s">
        <v>272</v>
      </c>
      <c r="E7">
        <v>100</v>
      </c>
      <c r="F7">
        <v>1193</v>
      </c>
      <c r="G7" t="b">
        <v>1</v>
      </c>
      <c r="H7" s="1">
        <v>43007.597916666666</v>
      </c>
      <c r="I7" t="s">
        <v>273</v>
      </c>
      <c r="N7">
        <v>33.710006710000002</v>
      </c>
      <c r="O7">
        <v>-117.9477997</v>
      </c>
      <c r="P7" t="s">
        <v>179</v>
      </c>
      <c r="Q7" t="s">
        <v>180</v>
      </c>
      <c r="R7" t="s">
        <v>181</v>
      </c>
      <c r="S7" t="s">
        <v>208</v>
      </c>
      <c r="T7">
        <v>55</v>
      </c>
      <c r="U7" t="s">
        <v>184</v>
      </c>
      <c r="V7" t="s">
        <v>194</v>
      </c>
      <c r="W7">
        <v>47</v>
      </c>
      <c r="X7" t="s">
        <v>186</v>
      </c>
      <c r="Y7" t="s">
        <v>216</v>
      </c>
      <c r="Z7">
        <v>35</v>
      </c>
      <c r="AA7" t="s">
        <v>269</v>
      </c>
      <c r="AB7" t="s">
        <v>197</v>
      </c>
      <c r="AC7" t="s">
        <v>210</v>
      </c>
      <c r="AD7" t="s">
        <v>199</v>
      </c>
      <c r="AE7" t="s">
        <v>200</v>
      </c>
      <c r="AF7">
        <v>92683</v>
      </c>
      <c r="AG7">
        <v>0</v>
      </c>
      <c r="AH7">
        <v>0</v>
      </c>
      <c r="AI7">
        <v>897.97699999999998</v>
      </c>
      <c r="AJ7">
        <v>0</v>
      </c>
      <c r="BA7" t="s">
        <v>201</v>
      </c>
      <c r="BB7">
        <v>1</v>
      </c>
      <c r="BC7" t="s">
        <v>202</v>
      </c>
      <c r="BD7" t="s">
        <v>202</v>
      </c>
      <c r="BM7" s="7" t="s">
        <v>274</v>
      </c>
      <c r="BN7" s="3" t="s">
        <v>204</v>
      </c>
      <c r="BO7" t="s">
        <v>238</v>
      </c>
      <c r="BP7" t="s">
        <v>202</v>
      </c>
      <c r="BS7" t="s">
        <v>205</v>
      </c>
    </row>
    <row r="8" spans="1:71" x14ac:dyDescent="0.2">
      <c r="A8" s="4">
        <v>43007.586111111108</v>
      </c>
      <c r="B8" s="4">
        <v>43007.599305555559</v>
      </c>
      <c r="C8" t="s">
        <v>65</v>
      </c>
      <c r="D8" t="s">
        <v>293</v>
      </c>
      <c r="E8">
        <v>100</v>
      </c>
      <c r="F8">
        <v>1147</v>
      </c>
      <c r="G8" t="b">
        <v>1</v>
      </c>
      <c r="H8" s="1">
        <v>43007.599305555559</v>
      </c>
      <c r="I8" t="s">
        <v>294</v>
      </c>
      <c r="N8">
        <v>30.068893429999999</v>
      </c>
      <c r="O8">
        <v>-81.562103269999994</v>
      </c>
      <c r="P8" t="s">
        <v>179</v>
      </c>
      <c r="Q8" t="s">
        <v>180</v>
      </c>
      <c r="R8" t="s">
        <v>181</v>
      </c>
      <c r="S8" t="s">
        <v>182</v>
      </c>
      <c r="T8" t="s">
        <v>183</v>
      </c>
      <c r="U8" t="s">
        <v>193</v>
      </c>
      <c r="V8" t="s">
        <v>185</v>
      </c>
      <c r="W8">
        <v>47</v>
      </c>
      <c r="X8" t="s">
        <v>186</v>
      </c>
      <c r="Y8" t="s">
        <v>216</v>
      </c>
      <c r="Z8">
        <v>29</v>
      </c>
      <c r="AA8" t="s">
        <v>196</v>
      </c>
      <c r="AB8" t="s">
        <v>197</v>
      </c>
      <c r="AC8" t="s">
        <v>210</v>
      </c>
      <c r="AD8" t="s">
        <v>234</v>
      </c>
      <c r="AE8" t="s">
        <v>211</v>
      </c>
      <c r="AF8">
        <v>32223</v>
      </c>
      <c r="AG8">
        <v>308.92099999999999</v>
      </c>
      <c r="AH8">
        <v>308.92099999999999</v>
      </c>
      <c r="AI8">
        <v>905.68899999999996</v>
      </c>
      <c r="AJ8">
        <v>1</v>
      </c>
      <c r="BA8" t="s">
        <v>201</v>
      </c>
      <c r="BB8">
        <v>1</v>
      </c>
      <c r="BC8" t="s">
        <v>202</v>
      </c>
      <c r="BD8" t="s">
        <v>202</v>
      </c>
      <c r="BM8" s="7" t="s">
        <v>295</v>
      </c>
      <c r="BO8" t="s">
        <v>202</v>
      </c>
      <c r="BP8" t="s">
        <v>202</v>
      </c>
      <c r="BS8" t="s">
        <v>205</v>
      </c>
    </row>
    <row r="9" spans="1:71" x14ac:dyDescent="0.2">
      <c r="A9" s="4">
        <v>43007.587500000001</v>
      </c>
      <c r="B9" s="4">
        <v>43007.600694444445</v>
      </c>
      <c r="C9" t="s">
        <v>65</v>
      </c>
      <c r="D9" t="s">
        <v>326</v>
      </c>
      <c r="E9">
        <v>100</v>
      </c>
      <c r="F9">
        <v>1138</v>
      </c>
      <c r="G9" t="b">
        <v>1</v>
      </c>
      <c r="H9" s="1">
        <v>43007.600694444445</v>
      </c>
      <c r="I9" t="s">
        <v>327</v>
      </c>
      <c r="N9">
        <v>47.99609375</v>
      </c>
      <c r="O9">
        <v>-123.2518997</v>
      </c>
      <c r="P9" t="s">
        <v>179</v>
      </c>
      <c r="Q9" t="s">
        <v>180</v>
      </c>
      <c r="R9" t="s">
        <v>181</v>
      </c>
      <c r="S9" t="s">
        <v>208</v>
      </c>
      <c r="T9">
        <v>56</v>
      </c>
      <c r="U9" t="s">
        <v>281</v>
      </c>
      <c r="V9" t="s">
        <v>328</v>
      </c>
      <c r="W9">
        <v>47</v>
      </c>
      <c r="X9" t="s">
        <v>186</v>
      </c>
      <c r="Y9" t="s">
        <v>216</v>
      </c>
      <c r="Z9">
        <v>43</v>
      </c>
      <c r="AA9" t="s">
        <v>196</v>
      </c>
      <c r="AB9" t="s">
        <v>197</v>
      </c>
      <c r="AC9" t="s">
        <v>210</v>
      </c>
      <c r="AD9" t="s">
        <v>329</v>
      </c>
      <c r="AE9" t="s">
        <v>211</v>
      </c>
      <c r="AF9">
        <v>98040</v>
      </c>
      <c r="AG9">
        <v>4.0090000000000003</v>
      </c>
      <c r="AH9">
        <v>896.55700000000002</v>
      </c>
      <c r="AI9">
        <v>897.904</v>
      </c>
      <c r="AJ9">
        <v>2</v>
      </c>
      <c r="BA9" t="s">
        <v>201</v>
      </c>
      <c r="BB9">
        <v>1</v>
      </c>
      <c r="BC9" t="s">
        <v>202</v>
      </c>
      <c r="BD9" t="s">
        <v>202</v>
      </c>
      <c r="BM9" s="7" t="s">
        <v>330</v>
      </c>
      <c r="BN9" s="3" t="s">
        <v>204</v>
      </c>
      <c r="BO9" t="s">
        <v>202</v>
      </c>
      <c r="BP9" t="s">
        <v>202</v>
      </c>
      <c r="BS9" t="s">
        <v>205</v>
      </c>
    </row>
    <row r="10" spans="1:71" x14ac:dyDescent="0.2">
      <c r="A10" s="4">
        <v>43007.587500000001</v>
      </c>
      <c r="B10" s="4">
        <v>43007.601388888892</v>
      </c>
      <c r="C10" t="s">
        <v>65</v>
      </c>
      <c r="D10" t="s">
        <v>335</v>
      </c>
      <c r="E10">
        <v>100</v>
      </c>
      <c r="F10">
        <v>1187</v>
      </c>
      <c r="G10" t="b">
        <v>1</v>
      </c>
      <c r="H10" s="1">
        <v>43007.601388888892</v>
      </c>
      <c r="I10" t="s">
        <v>336</v>
      </c>
      <c r="N10">
        <v>40.72290039</v>
      </c>
      <c r="O10">
        <v>-73.842399599999993</v>
      </c>
      <c r="P10" t="s">
        <v>179</v>
      </c>
      <c r="Q10" t="s">
        <v>180</v>
      </c>
      <c r="R10" t="s">
        <v>181</v>
      </c>
      <c r="S10" t="s">
        <v>182</v>
      </c>
      <c r="T10" t="s">
        <v>183</v>
      </c>
      <c r="U10" t="s">
        <v>281</v>
      </c>
      <c r="V10" t="s">
        <v>221</v>
      </c>
      <c r="W10">
        <v>47</v>
      </c>
      <c r="X10" t="s">
        <v>186</v>
      </c>
      <c r="Y10" t="s">
        <v>216</v>
      </c>
      <c r="Z10">
        <v>61</v>
      </c>
      <c r="AA10" t="s">
        <v>196</v>
      </c>
      <c r="AB10" t="s">
        <v>197</v>
      </c>
      <c r="AC10" t="s">
        <v>337</v>
      </c>
      <c r="AD10" t="s">
        <v>199</v>
      </c>
      <c r="AE10" t="s">
        <v>211</v>
      </c>
      <c r="AF10">
        <v>11375</v>
      </c>
      <c r="AG10">
        <v>0</v>
      </c>
      <c r="AH10">
        <v>0</v>
      </c>
      <c r="AI10">
        <v>894.89700000000005</v>
      </c>
      <c r="AJ10">
        <v>0</v>
      </c>
      <c r="BA10" t="s">
        <v>201</v>
      </c>
      <c r="BB10">
        <v>1</v>
      </c>
      <c r="BC10" t="s">
        <v>202</v>
      </c>
      <c r="BD10" t="s">
        <v>202</v>
      </c>
      <c r="BM10" s="7" t="s">
        <v>338</v>
      </c>
      <c r="BN10" s="3" t="s">
        <v>204</v>
      </c>
      <c r="BO10" t="s">
        <v>202</v>
      </c>
      <c r="BP10" t="s">
        <v>202</v>
      </c>
      <c r="BS10" t="s">
        <v>205</v>
      </c>
    </row>
    <row r="11" spans="1:71" x14ac:dyDescent="0.2">
      <c r="A11" s="4">
        <v>43007.594444444447</v>
      </c>
      <c r="B11" s="4">
        <v>43007.607638888891</v>
      </c>
      <c r="C11" t="s">
        <v>65</v>
      </c>
      <c r="D11" t="s">
        <v>412</v>
      </c>
      <c r="E11">
        <v>100</v>
      </c>
      <c r="F11">
        <v>1145</v>
      </c>
      <c r="G11" t="b">
        <v>1</v>
      </c>
      <c r="H11" s="1">
        <v>43007.607638888891</v>
      </c>
      <c r="I11" t="s">
        <v>413</v>
      </c>
      <c r="N11">
        <v>38.953598020000001</v>
      </c>
      <c r="O11">
        <v>-94.733596800000001</v>
      </c>
      <c r="P11" t="s">
        <v>179</v>
      </c>
      <c r="Q11" t="s">
        <v>180</v>
      </c>
      <c r="R11" t="s">
        <v>181</v>
      </c>
      <c r="S11" t="s">
        <v>182</v>
      </c>
      <c r="T11" t="s">
        <v>355</v>
      </c>
      <c r="U11" t="s">
        <v>184</v>
      </c>
      <c r="V11" t="s">
        <v>185</v>
      </c>
      <c r="W11">
        <v>47</v>
      </c>
      <c r="X11" t="s">
        <v>186</v>
      </c>
      <c r="Y11" t="s">
        <v>195</v>
      </c>
      <c r="Z11">
        <v>40</v>
      </c>
      <c r="AA11" t="s">
        <v>196</v>
      </c>
      <c r="AB11" t="s">
        <v>197</v>
      </c>
      <c r="AC11" t="s">
        <v>210</v>
      </c>
      <c r="AD11" t="s">
        <v>217</v>
      </c>
      <c r="AE11" t="s">
        <v>303</v>
      </c>
      <c r="AF11">
        <v>66212</v>
      </c>
      <c r="AG11">
        <v>28.420999999999999</v>
      </c>
      <c r="AH11">
        <v>886.16099999999994</v>
      </c>
      <c r="AI11">
        <v>887.17600000000004</v>
      </c>
      <c r="AJ11">
        <v>4</v>
      </c>
      <c r="BA11" t="s">
        <v>201</v>
      </c>
      <c r="BB11">
        <v>1</v>
      </c>
      <c r="BC11" t="s">
        <v>202</v>
      </c>
      <c r="BD11" t="s">
        <v>202</v>
      </c>
      <c r="BM11" s="7" t="s">
        <v>414</v>
      </c>
      <c r="BN11" s="3" t="s">
        <v>204</v>
      </c>
      <c r="BO11" t="s">
        <v>202</v>
      </c>
      <c r="BP11" t="s">
        <v>202</v>
      </c>
      <c r="BS11" t="s">
        <v>205</v>
      </c>
    </row>
    <row r="12" spans="1:71" x14ac:dyDescent="0.2">
      <c r="A12" s="4">
        <v>43007.602083333331</v>
      </c>
      <c r="B12" s="4">
        <v>43007.617361111108</v>
      </c>
      <c r="C12" t="s">
        <v>65</v>
      </c>
      <c r="D12" t="s">
        <v>444</v>
      </c>
      <c r="E12">
        <v>100</v>
      </c>
      <c r="F12">
        <v>1335</v>
      </c>
      <c r="G12" t="b">
        <v>1</v>
      </c>
      <c r="H12" s="1">
        <v>43007.617361111108</v>
      </c>
      <c r="I12" t="s">
        <v>445</v>
      </c>
      <c r="N12">
        <v>21.34300232</v>
      </c>
      <c r="O12">
        <v>-157.93490600000001</v>
      </c>
      <c r="P12" t="s">
        <v>179</v>
      </c>
      <c r="Q12" t="s">
        <v>180</v>
      </c>
      <c r="R12" t="s">
        <v>181</v>
      </c>
      <c r="S12" t="s">
        <v>182</v>
      </c>
      <c r="T12" t="s">
        <v>183</v>
      </c>
      <c r="U12" t="s">
        <v>193</v>
      </c>
      <c r="V12" t="s">
        <v>434</v>
      </c>
      <c r="W12">
        <v>47</v>
      </c>
      <c r="X12" t="s">
        <v>186</v>
      </c>
      <c r="Y12" t="s">
        <v>216</v>
      </c>
      <c r="Z12">
        <v>33</v>
      </c>
      <c r="AA12" t="s">
        <v>269</v>
      </c>
      <c r="AB12" t="s">
        <v>197</v>
      </c>
      <c r="AC12" t="s">
        <v>210</v>
      </c>
      <c r="AD12" t="s">
        <v>329</v>
      </c>
      <c r="AE12" t="s">
        <v>200</v>
      </c>
      <c r="AF12">
        <v>96814</v>
      </c>
      <c r="AG12">
        <v>0</v>
      </c>
      <c r="AH12">
        <v>0</v>
      </c>
      <c r="AI12">
        <v>1073.5119999999999</v>
      </c>
      <c r="AJ12">
        <v>0</v>
      </c>
      <c r="BA12" t="s">
        <v>201</v>
      </c>
      <c r="BB12">
        <v>1</v>
      </c>
      <c r="BC12" t="s">
        <v>202</v>
      </c>
      <c r="BD12" t="s">
        <v>202</v>
      </c>
      <c r="BM12" s="7" t="s">
        <v>446</v>
      </c>
      <c r="BN12" s="3" t="s">
        <v>204</v>
      </c>
      <c r="BO12" t="s">
        <v>202</v>
      </c>
      <c r="BP12" t="s">
        <v>202</v>
      </c>
      <c r="BS12" t="s">
        <v>205</v>
      </c>
    </row>
    <row r="13" spans="1:71" x14ac:dyDescent="0.2">
      <c r="A13" s="4">
        <v>43007.613888888889</v>
      </c>
      <c r="B13" s="4">
        <v>43007.626388888886</v>
      </c>
      <c r="C13" t="s">
        <v>65</v>
      </c>
      <c r="D13" t="s">
        <v>458</v>
      </c>
      <c r="E13">
        <v>100</v>
      </c>
      <c r="F13">
        <v>1047</v>
      </c>
      <c r="G13" t="b">
        <v>1</v>
      </c>
      <c r="H13" s="1">
        <v>43007.626388888886</v>
      </c>
      <c r="I13" t="s">
        <v>459</v>
      </c>
      <c r="N13">
        <v>41.60450745</v>
      </c>
      <c r="O13">
        <v>-87.995597840000002</v>
      </c>
      <c r="P13" t="s">
        <v>179</v>
      </c>
      <c r="Q13" t="s">
        <v>180</v>
      </c>
      <c r="R13" t="s">
        <v>181</v>
      </c>
      <c r="S13" t="s">
        <v>182</v>
      </c>
      <c r="T13" t="s">
        <v>183</v>
      </c>
      <c r="U13" t="s">
        <v>193</v>
      </c>
      <c r="V13" t="s">
        <v>185</v>
      </c>
      <c r="W13">
        <v>47</v>
      </c>
      <c r="X13" t="s">
        <v>186</v>
      </c>
      <c r="Y13" t="s">
        <v>195</v>
      </c>
      <c r="Z13">
        <v>57</v>
      </c>
      <c r="AA13" t="s">
        <v>196</v>
      </c>
      <c r="AB13" t="s">
        <v>244</v>
      </c>
      <c r="AC13" t="s">
        <v>198</v>
      </c>
      <c r="AD13" t="s">
        <v>329</v>
      </c>
      <c r="AE13" t="s">
        <v>211</v>
      </c>
      <c r="AF13">
        <v>60441</v>
      </c>
      <c r="AG13">
        <v>0</v>
      </c>
      <c r="AH13">
        <v>0</v>
      </c>
      <c r="AI13">
        <v>891.32299999999998</v>
      </c>
      <c r="AJ13">
        <v>0</v>
      </c>
      <c r="BA13" t="s">
        <v>201</v>
      </c>
      <c r="BB13">
        <v>1</v>
      </c>
      <c r="BC13" t="s">
        <v>202</v>
      </c>
      <c r="BD13" t="s">
        <v>202</v>
      </c>
      <c r="BM13" s="7" t="s">
        <v>460</v>
      </c>
      <c r="BN13" s="3" t="s">
        <v>204</v>
      </c>
      <c r="BO13" t="s">
        <v>202</v>
      </c>
      <c r="BP13" t="s">
        <v>202</v>
      </c>
      <c r="BS13" t="s">
        <v>205</v>
      </c>
    </row>
    <row r="14" spans="1:71" x14ac:dyDescent="0.2">
      <c r="A14" s="4">
        <v>43007.631249999999</v>
      </c>
      <c r="B14" s="4">
        <v>43007.643750000003</v>
      </c>
      <c r="C14" t="s">
        <v>65</v>
      </c>
      <c r="D14" t="s">
        <v>486</v>
      </c>
      <c r="E14">
        <v>100</v>
      </c>
      <c r="F14">
        <v>1102</v>
      </c>
      <c r="G14" t="b">
        <v>1</v>
      </c>
      <c r="H14" s="1">
        <v>43007.643750000003</v>
      </c>
      <c r="I14" t="s">
        <v>487</v>
      </c>
      <c r="N14">
        <v>39.893707280000001</v>
      </c>
      <c r="O14">
        <v>-79.749198910000004</v>
      </c>
      <c r="P14" t="s">
        <v>179</v>
      </c>
      <c r="Q14" t="s">
        <v>180</v>
      </c>
      <c r="R14" t="s">
        <v>181</v>
      </c>
      <c r="S14" t="s">
        <v>208</v>
      </c>
      <c r="T14">
        <v>52</v>
      </c>
      <c r="U14" t="s">
        <v>488</v>
      </c>
      <c r="V14" t="s">
        <v>489</v>
      </c>
      <c r="W14">
        <v>47</v>
      </c>
      <c r="X14" t="s">
        <v>186</v>
      </c>
      <c r="Y14" t="s">
        <v>216</v>
      </c>
      <c r="Z14">
        <v>55</v>
      </c>
      <c r="AA14" t="s">
        <v>196</v>
      </c>
      <c r="AB14" t="s">
        <v>197</v>
      </c>
      <c r="AC14" t="s">
        <v>210</v>
      </c>
      <c r="AD14" t="s">
        <v>222</v>
      </c>
      <c r="AE14" t="s">
        <v>223</v>
      </c>
      <c r="AF14">
        <v>15401</v>
      </c>
      <c r="AG14">
        <v>918.87900000000002</v>
      </c>
      <c r="AH14">
        <v>918.87900000000002</v>
      </c>
      <c r="AI14">
        <v>919.83299999999997</v>
      </c>
      <c r="AJ14">
        <v>1</v>
      </c>
      <c r="BA14" t="s">
        <v>201</v>
      </c>
      <c r="BB14">
        <v>1</v>
      </c>
      <c r="BC14" t="s">
        <v>202</v>
      </c>
      <c r="BD14" t="s">
        <v>202</v>
      </c>
      <c r="BM14" s="7" t="s">
        <v>490</v>
      </c>
      <c r="BN14" s="3" t="s">
        <v>204</v>
      </c>
      <c r="BO14" t="s">
        <v>202</v>
      </c>
      <c r="BP14" t="s">
        <v>202</v>
      </c>
      <c r="BS14" t="s">
        <v>205</v>
      </c>
    </row>
    <row r="15" spans="1:71" x14ac:dyDescent="0.2">
      <c r="A15" s="4">
        <v>43007.663194444445</v>
      </c>
      <c r="B15" s="4">
        <v>43007.677777777775</v>
      </c>
      <c r="C15" t="s">
        <v>65</v>
      </c>
      <c r="D15" t="s">
        <v>525</v>
      </c>
      <c r="E15">
        <v>100</v>
      </c>
      <c r="F15">
        <v>1284</v>
      </c>
      <c r="G15" t="b">
        <v>1</v>
      </c>
      <c r="H15" s="1">
        <v>43007.677777777775</v>
      </c>
      <c r="I15" t="s">
        <v>526</v>
      </c>
      <c r="N15">
        <v>37.347702030000001</v>
      </c>
      <c r="O15">
        <v>-120.60910029999999</v>
      </c>
      <c r="P15" t="s">
        <v>179</v>
      </c>
      <c r="Q15" t="s">
        <v>180</v>
      </c>
      <c r="R15" t="s">
        <v>181</v>
      </c>
      <c r="S15" t="s">
        <v>182</v>
      </c>
      <c r="T15" t="s">
        <v>527</v>
      </c>
      <c r="U15" t="s">
        <v>184</v>
      </c>
      <c r="V15" t="s">
        <v>265</v>
      </c>
      <c r="W15">
        <v>47</v>
      </c>
      <c r="X15" t="s">
        <v>186</v>
      </c>
      <c r="Y15" t="s">
        <v>195</v>
      </c>
      <c r="Z15">
        <v>41</v>
      </c>
      <c r="AA15" t="s">
        <v>196</v>
      </c>
      <c r="AB15" t="s">
        <v>197</v>
      </c>
      <c r="AC15" t="s">
        <v>198</v>
      </c>
      <c r="AD15" t="s">
        <v>217</v>
      </c>
      <c r="AE15" t="s">
        <v>211</v>
      </c>
      <c r="AF15">
        <v>95301</v>
      </c>
      <c r="AG15">
        <v>0</v>
      </c>
      <c r="AH15">
        <v>0</v>
      </c>
      <c r="AI15">
        <v>899.97199999999998</v>
      </c>
      <c r="AJ15">
        <v>0</v>
      </c>
      <c r="BA15" t="s">
        <v>201</v>
      </c>
      <c r="BB15">
        <v>1</v>
      </c>
      <c r="BC15" t="s">
        <v>202</v>
      </c>
      <c r="BD15" t="s">
        <v>202</v>
      </c>
      <c r="BM15" s="7" t="s">
        <v>528</v>
      </c>
      <c r="BN15" s="3" t="s">
        <v>204</v>
      </c>
      <c r="BO15" t="s">
        <v>202</v>
      </c>
      <c r="BP15" t="s">
        <v>202</v>
      </c>
      <c r="BS15" t="s">
        <v>205</v>
      </c>
    </row>
    <row r="16" spans="1:71" x14ac:dyDescent="0.2">
      <c r="A16" s="4">
        <v>43007.769444444442</v>
      </c>
      <c r="B16" s="4">
        <v>43007.785416666666</v>
      </c>
      <c r="C16" t="s">
        <v>65</v>
      </c>
      <c r="D16" t="s">
        <v>570</v>
      </c>
      <c r="E16">
        <v>100</v>
      </c>
      <c r="F16">
        <v>1348</v>
      </c>
      <c r="G16" t="b">
        <v>1</v>
      </c>
      <c r="H16" s="1">
        <v>43007.785416666666</v>
      </c>
      <c r="I16" t="s">
        <v>571</v>
      </c>
      <c r="N16">
        <v>40.885894780000001</v>
      </c>
      <c r="O16">
        <v>-74.046798710000004</v>
      </c>
      <c r="P16" t="s">
        <v>179</v>
      </c>
      <c r="Q16" t="s">
        <v>180</v>
      </c>
      <c r="R16" t="s">
        <v>181</v>
      </c>
      <c r="S16" t="s">
        <v>208</v>
      </c>
      <c r="T16">
        <v>54</v>
      </c>
      <c r="U16" t="s">
        <v>281</v>
      </c>
      <c r="V16" t="s">
        <v>302</v>
      </c>
      <c r="W16">
        <v>47</v>
      </c>
      <c r="X16" t="s">
        <v>186</v>
      </c>
      <c r="Y16" t="s">
        <v>216</v>
      </c>
      <c r="Z16">
        <v>34</v>
      </c>
      <c r="AA16" t="s">
        <v>269</v>
      </c>
      <c r="AB16" t="s">
        <v>197</v>
      </c>
      <c r="AC16" t="s">
        <v>210</v>
      </c>
      <c r="AD16" t="s">
        <v>217</v>
      </c>
      <c r="AE16" t="s">
        <v>229</v>
      </c>
      <c r="AF16">
        <v>7652</v>
      </c>
      <c r="AG16">
        <v>42.753999999999998</v>
      </c>
      <c r="AH16">
        <v>78.141000000000005</v>
      </c>
      <c r="AI16">
        <v>1068.43</v>
      </c>
      <c r="AJ16">
        <v>2</v>
      </c>
      <c r="BA16" t="s">
        <v>201</v>
      </c>
      <c r="BB16">
        <v>1</v>
      </c>
      <c r="BC16" t="s">
        <v>202</v>
      </c>
      <c r="BD16" t="s">
        <v>202</v>
      </c>
      <c r="BM16" s="7" t="s">
        <v>572</v>
      </c>
      <c r="BN16" s="3" t="s">
        <v>204</v>
      </c>
      <c r="BO16" t="s">
        <v>202</v>
      </c>
      <c r="BP16" t="s">
        <v>202</v>
      </c>
      <c r="BS16" t="s">
        <v>205</v>
      </c>
    </row>
    <row r="17" spans="1:71" x14ac:dyDescent="0.2">
      <c r="A17" s="4">
        <v>43007.82916666667</v>
      </c>
      <c r="B17" s="4">
        <v>43007.843055555553</v>
      </c>
      <c r="C17" t="s">
        <v>65</v>
      </c>
      <c r="D17" t="s">
        <v>592</v>
      </c>
      <c r="E17">
        <v>100</v>
      </c>
      <c r="F17">
        <v>1232</v>
      </c>
      <c r="G17" t="b">
        <v>1</v>
      </c>
      <c r="H17" s="1">
        <v>43007.843055555553</v>
      </c>
      <c r="I17" t="s">
        <v>593</v>
      </c>
      <c r="N17">
        <v>40.733093259999997</v>
      </c>
      <c r="O17">
        <v>-84.144599909999997</v>
      </c>
      <c r="P17" t="s">
        <v>179</v>
      </c>
      <c r="Q17" t="s">
        <v>180</v>
      </c>
      <c r="R17" t="s">
        <v>181</v>
      </c>
      <c r="S17" t="s">
        <v>182</v>
      </c>
      <c r="T17" t="s">
        <v>183</v>
      </c>
      <c r="U17" t="s">
        <v>193</v>
      </c>
      <c r="V17" t="s">
        <v>185</v>
      </c>
      <c r="W17">
        <v>47</v>
      </c>
      <c r="X17" t="s">
        <v>186</v>
      </c>
      <c r="Y17" t="s">
        <v>195</v>
      </c>
      <c r="Z17">
        <v>57</v>
      </c>
      <c r="AA17" t="s">
        <v>196</v>
      </c>
      <c r="AB17" t="s">
        <v>197</v>
      </c>
      <c r="AC17" t="s">
        <v>245</v>
      </c>
      <c r="AD17" t="s">
        <v>217</v>
      </c>
      <c r="AE17" t="s">
        <v>303</v>
      </c>
      <c r="AF17">
        <v>45804</v>
      </c>
      <c r="AG17">
        <v>7.782</v>
      </c>
      <c r="AH17">
        <v>893.30700000000002</v>
      </c>
      <c r="AI17">
        <v>894.37400000000002</v>
      </c>
      <c r="AJ17">
        <v>2</v>
      </c>
      <c r="BA17" t="s">
        <v>201</v>
      </c>
      <c r="BB17">
        <v>1</v>
      </c>
      <c r="BC17" t="s">
        <v>202</v>
      </c>
      <c r="BD17" t="s">
        <v>202</v>
      </c>
      <c r="BM17" s="7" t="s">
        <v>594</v>
      </c>
      <c r="BN17" s="3" t="s">
        <v>225</v>
      </c>
      <c r="BO17" t="s">
        <v>238</v>
      </c>
      <c r="BP17" t="s">
        <v>202</v>
      </c>
      <c r="BS17" t="s">
        <v>205</v>
      </c>
    </row>
    <row r="18" spans="1:71" x14ac:dyDescent="0.2">
      <c r="A18" s="4">
        <v>43007.87222222222</v>
      </c>
      <c r="B18" s="4">
        <v>43007.886111111111</v>
      </c>
      <c r="C18" t="s">
        <v>65</v>
      </c>
      <c r="D18" t="s">
        <v>608</v>
      </c>
      <c r="E18">
        <v>100</v>
      </c>
      <c r="F18">
        <v>1181</v>
      </c>
      <c r="G18" t="b">
        <v>1</v>
      </c>
      <c r="H18" s="1">
        <v>43007.886111111111</v>
      </c>
      <c r="I18" t="s">
        <v>609</v>
      </c>
      <c r="N18">
        <v>35.276306150000003</v>
      </c>
      <c r="O18">
        <v>-78.546798710000004</v>
      </c>
      <c r="P18" t="s">
        <v>179</v>
      </c>
      <c r="Q18" t="s">
        <v>180</v>
      </c>
      <c r="R18" t="s">
        <v>181</v>
      </c>
      <c r="S18" t="s">
        <v>182</v>
      </c>
      <c r="T18" t="s">
        <v>183</v>
      </c>
      <c r="U18" t="s">
        <v>281</v>
      </c>
      <c r="V18" t="s">
        <v>252</v>
      </c>
      <c r="W18">
        <v>47</v>
      </c>
      <c r="X18" t="s">
        <v>186</v>
      </c>
      <c r="Y18" t="s">
        <v>216</v>
      </c>
      <c r="Z18">
        <v>31</v>
      </c>
      <c r="AA18" t="s">
        <v>196</v>
      </c>
      <c r="AB18" t="s">
        <v>197</v>
      </c>
      <c r="AC18" t="s">
        <v>210</v>
      </c>
      <c r="AD18" t="s">
        <v>199</v>
      </c>
      <c r="AE18" t="s">
        <v>200</v>
      </c>
      <c r="AF18">
        <v>27589</v>
      </c>
      <c r="AG18">
        <v>0</v>
      </c>
      <c r="AH18">
        <v>0</v>
      </c>
      <c r="AI18">
        <v>892.71100000000001</v>
      </c>
      <c r="AJ18">
        <v>0</v>
      </c>
      <c r="BA18" t="s">
        <v>201</v>
      </c>
      <c r="BB18">
        <v>1</v>
      </c>
      <c r="BC18" t="s">
        <v>202</v>
      </c>
      <c r="BD18" t="s">
        <v>202</v>
      </c>
      <c r="BM18" s="7" t="s">
        <v>610</v>
      </c>
      <c r="BN18" s="3" t="s">
        <v>204</v>
      </c>
      <c r="BO18" t="s">
        <v>202</v>
      </c>
      <c r="BP18" t="s">
        <v>202</v>
      </c>
      <c r="BS18" t="s">
        <v>205</v>
      </c>
    </row>
    <row r="19" spans="1:71" x14ac:dyDescent="0.2">
      <c r="A19" s="4">
        <v>43008.490972222222</v>
      </c>
      <c r="B19" s="4">
        <v>43008.50277777778</v>
      </c>
      <c r="C19" t="s">
        <v>65</v>
      </c>
      <c r="D19" t="s">
        <v>638</v>
      </c>
      <c r="E19">
        <v>100</v>
      </c>
      <c r="F19">
        <v>1052</v>
      </c>
      <c r="G19" t="b">
        <v>1</v>
      </c>
      <c r="H19" s="1">
        <v>43008.50277777778</v>
      </c>
      <c r="I19" t="s">
        <v>639</v>
      </c>
      <c r="N19">
        <v>34.033096309999998</v>
      </c>
      <c r="O19">
        <v>-84.601097109999998</v>
      </c>
      <c r="P19" t="s">
        <v>179</v>
      </c>
      <c r="Q19" t="s">
        <v>180</v>
      </c>
      <c r="R19" t="s">
        <v>181</v>
      </c>
      <c r="S19" t="s">
        <v>208</v>
      </c>
      <c r="T19">
        <v>55</v>
      </c>
      <c r="U19" t="s">
        <v>184</v>
      </c>
      <c r="V19" t="s">
        <v>640</v>
      </c>
      <c r="W19">
        <v>47</v>
      </c>
      <c r="X19" t="s">
        <v>186</v>
      </c>
      <c r="Y19" t="s">
        <v>216</v>
      </c>
      <c r="Z19">
        <v>41</v>
      </c>
      <c r="AA19" t="s">
        <v>196</v>
      </c>
      <c r="AB19" t="s">
        <v>467</v>
      </c>
      <c r="AC19" t="s">
        <v>210</v>
      </c>
      <c r="AD19" t="s">
        <v>329</v>
      </c>
      <c r="AE19" t="s">
        <v>303</v>
      </c>
      <c r="AF19">
        <v>30144</v>
      </c>
      <c r="AG19">
        <v>887.19200000000001</v>
      </c>
      <c r="AH19">
        <v>887.19200000000001</v>
      </c>
      <c r="AI19">
        <v>895.87400000000002</v>
      </c>
      <c r="AJ19">
        <v>1</v>
      </c>
      <c r="BA19" t="s">
        <v>201</v>
      </c>
      <c r="BB19">
        <v>1</v>
      </c>
      <c r="BC19" t="s">
        <v>202</v>
      </c>
      <c r="BD19" t="s">
        <v>202</v>
      </c>
      <c r="BM19" s="7" t="s">
        <v>641</v>
      </c>
      <c r="BN19" s="3" t="s">
        <v>204</v>
      </c>
      <c r="BO19" t="s">
        <v>202</v>
      </c>
      <c r="BP19" t="s">
        <v>202</v>
      </c>
      <c r="BS19" t="s">
        <v>205</v>
      </c>
    </row>
    <row r="20" spans="1:71" x14ac:dyDescent="0.2">
      <c r="A20" s="4">
        <v>43008.538888888892</v>
      </c>
      <c r="B20" s="4">
        <v>43008.550694444442</v>
      </c>
      <c r="C20" t="s">
        <v>65</v>
      </c>
      <c r="D20" t="s">
        <v>727</v>
      </c>
      <c r="E20">
        <v>100</v>
      </c>
      <c r="F20">
        <v>1003</v>
      </c>
      <c r="G20" t="b">
        <v>1</v>
      </c>
      <c r="H20" s="1">
        <v>43008.550694444442</v>
      </c>
      <c r="I20" t="s">
        <v>728</v>
      </c>
      <c r="N20">
        <v>35.362503050000001</v>
      </c>
      <c r="O20">
        <v>-81.574096679999997</v>
      </c>
      <c r="P20" t="s">
        <v>179</v>
      </c>
      <c r="Q20" t="s">
        <v>180</v>
      </c>
      <c r="R20" t="s">
        <v>181</v>
      </c>
      <c r="S20" t="s">
        <v>182</v>
      </c>
      <c r="T20" t="s">
        <v>263</v>
      </c>
      <c r="U20" t="s">
        <v>729</v>
      </c>
      <c r="V20" t="s">
        <v>185</v>
      </c>
      <c r="W20">
        <v>47</v>
      </c>
      <c r="X20" t="s">
        <v>186</v>
      </c>
      <c r="Y20" t="s">
        <v>216</v>
      </c>
      <c r="Z20">
        <v>39</v>
      </c>
      <c r="AA20" t="s">
        <v>196</v>
      </c>
      <c r="AB20" t="s">
        <v>197</v>
      </c>
      <c r="AC20" t="s">
        <v>337</v>
      </c>
      <c r="AD20" t="s">
        <v>217</v>
      </c>
      <c r="AE20" t="s">
        <v>211</v>
      </c>
      <c r="AF20">
        <v>28150</v>
      </c>
      <c r="AG20">
        <v>116.264</v>
      </c>
      <c r="AH20">
        <v>420.44099999999997</v>
      </c>
      <c r="AI20">
        <v>896.36599999999999</v>
      </c>
      <c r="AJ20">
        <v>2</v>
      </c>
      <c r="BA20" t="s">
        <v>201</v>
      </c>
      <c r="BB20">
        <v>1</v>
      </c>
      <c r="BC20" t="s">
        <v>202</v>
      </c>
      <c r="BD20" t="s">
        <v>202</v>
      </c>
      <c r="BM20" s="7" t="s">
        <v>730</v>
      </c>
      <c r="BN20" s="3" t="s">
        <v>204</v>
      </c>
      <c r="BO20" t="s">
        <v>202</v>
      </c>
      <c r="BP20" t="s">
        <v>202</v>
      </c>
      <c r="BS20" t="s">
        <v>205</v>
      </c>
    </row>
    <row r="21" spans="1:71" x14ac:dyDescent="0.2">
      <c r="A21" s="4">
        <v>43008.59375</v>
      </c>
      <c r="B21" s="4">
        <v>43008.601388888892</v>
      </c>
      <c r="C21" t="s">
        <v>65</v>
      </c>
      <c r="D21" t="s">
        <v>755</v>
      </c>
      <c r="E21">
        <v>100</v>
      </c>
      <c r="F21">
        <v>619</v>
      </c>
      <c r="G21" t="b">
        <v>1</v>
      </c>
      <c r="H21" s="1">
        <v>43008.601388888892</v>
      </c>
      <c r="I21" t="s">
        <v>756</v>
      </c>
      <c r="N21">
        <v>37.751007080000001</v>
      </c>
      <c r="O21">
        <v>-97.821998600000001</v>
      </c>
      <c r="P21" t="s">
        <v>179</v>
      </c>
      <c r="Q21" t="s">
        <v>180</v>
      </c>
      <c r="R21" t="s">
        <v>181</v>
      </c>
      <c r="S21" t="s">
        <v>208</v>
      </c>
      <c r="T21">
        <v>56</v>
      </c>
      <c r="U21" t="s">
        <v>184</v>
      </c>
      <c r="V21" t="s">
        <v>194</v>
      </c>
      <c r="W21">
        <v>47</v>
      </c>
      <c r="X21" t="s">
        <v>186</v>
      </c>
      <c r="Y21" t="s">
        <v>216</v>
      </c>
      <c r="Z21">
        <v>31</v>
      </c>
      <c r="AA21" t="s">
        <v>196</v>
      </c>
      <c r="AB21" t="s">
        <v>197</v>
      </c>
      <c r="AC21" t="s">
        <v>210</v>
      </c>
      <c r="AD21" t="s">
        <v>217</v>
      </c>
      <c r="AE21" t="s">
        <v>223</v>
      </c>
      <c r="AF21">
        <v>43125</v>
      </c>
      <c r="AG21">
        <v>0</v>
      </c>
      <c r="AH21">
        <v>0</v>
      </c>
      <c r="AI21">
        <v>196.006</v>
      </c>
      <c r="AJ21">
        <v>0</v>
      </c>
      <c r="BA21" t="s">
        <v>201</v>
      </c>
      <c r="BB21">
        <v>1</v>
      </c>
      <c r="BC21" t="s">
        <v>202</v>
      </c>
      <c r="BD21" t="s">
        <v>202</v>
      </c>
      <c r="BM21" s="7" t="s">
        <v>757</v>
      </c>
      <c r="BN21" s="3" t="s">
        <v>204</v>
      </c>
      <c r="BO21" t="s">
        <v>238</v>
      </c>
      <c r="BP21" t="s">
        <v>202</v>
      </c>
      <c r="BS21" t="s">
        <v>205</v>
      </c>
    </row>
    <row r="22" spans="1:71" x14ac:dyDescent="0.2">
      <c r="A22" s="4">
        <v>43008.679861111108</v>
      </c>
      <c r="B22" s="4">
        <v>43008.693055555559</v>
      </c>
      <c r="C22" t="s">
        <v>65</v>
      </c>
      <c r="D22" t="s">
        <v>802</v>
      </c>
      <c r="E22">
        <v>100</v>
      </c>
      <c r="F22">
        <v>1119</v>
      </c>
      <c r="G22" t="b">
        <v>1</v>
      </c>
      <c r="H22" s="1">
        <v>43008.693055555559</v>
      </c>
      <c r="I22" t="s">
        <v>803</v>
      </c>
      <c r="N22">
        <v>36.060897830000002</v>
      </c>
      <c r="O22">
        <v>-86.960899350000005</v>
      </c>
      <c r="P22" t="s">
        <v>179</v>
      </c>
      <c r="Q22" t="s">
        <v>180</v>
      </c>
      <c r="R22" t="s">
        <v>181</v>
      </c>
      <c r="S22" t="s">
        <v>182</v>
      </c>
      <c r="T22" t="s">
        <v>183</v>
      </c>
      <c r="U22" t="s">
        <v>184</v>
      </c>
      <c r="V22" t="s">
        <v>185</v>
      </c>
      <c r="W22">
        <v>47</v>
      </c>
      <c r="X22" t="s">
        <v>186</v>
      </c>
      <c r="Y22" t="s">
        <v>216</v>
      </c>
      <c r="Z22">
        <v>25</v>
      </c>
      <c r="AA22" t="s">
        <v>196</v>
      </c>
      <c r="AB22" t="s">
        <v>197</v>
      </c>
      <c r="AC22" t="s">
        <v>198</v>
      </c>
      <c r="AD22" t="s">
        <v>199</v>
      </c>
      <c r="AE22" t="s">
        <v>223</v>
      </c>
      <c r="AF22">
        <v>37209</v>
      </c>
      <c r="AG22">
        <v>0</v>
      </c>
      <c r="AH22">
        <v>0</v>
      </c>
      <c r="AI22">
        <v>904.80100000000004</v>
      </c>
      <c r="AJ22">
        <v>0</v>
      </c>
      <c r="BA22" t="s">
        <v>201</v>
      </c>
      <c r="BB22">
        <v>1</v>
      </c>
      <c r="BC22" t="s">
        <v>202</v>
      </c>
      <c r="BD22" t="s">
        <v>202</v>
      </c>
      <c r="BM22" s="7" t="s">
        <v>804</v>
      </c>
      <c r="BN22" s="3" t="s">
        <v>204</v>
      </c>
      <c r="BO22" t="s">
        <v>202</v>
      </c>
      <c r="BP22" t="s">
        <v>202</v>
      </c>
      <c r="BS22" t="s">
        <v>205</v>
      </c>
    </row>
    <row r="23" spans="1:71" x14ac:dyDescent="0.2">
      <c r="A23" s="4">
        <v>43009.890277777777</v>
      </c>
      <c r="B23" s="4">
        <v>43009.902777777781</v>
      </c>
      <c r="C23" t="s">
        <v>65</v>
      </c>
      <c r="D23" t="s">
        <v>997</v>
      </c>
      <c r="E23">
        <v>100</v>
      </c>
      <c r="F23">
        <v>1116</v>
      </c>
      <c r="G23" t="b">
        <v>1</v>
      </c>
      <c r="H23" s="1">
        <v>43009.902777777781</v>
      </c>
      <c r="I23" t="s">
        <v>998</v>
      </c>
      <c r="N23">
        <v>38.922805789999998</v>
      </c>
      <c r="O23">
        <v>-76.888397220000002</v>
      </c>
      <c r="P23" t="s">
        <v>179</v>
      </c>
      <c r="Q23" t="s">
        <v>180</v>
      </c>
      <c r="R23" t="s">
        <v>181</v>
      </c>
      <c r="S23" t="s">
        <v>182</v>
      </c>
      <c r="T23" t="s">
        <v>183</v>
      </c>
      <c r="U23" t="s">
        <v>184</v>
      </c>
      <c r="V23" t="s">
        <v>185</v>
      </c>
      <c r="W23">
        <v>47</v>
      </c>
      <c r="X23" t="s">
        <v>186</v>
      </c>
      <c r="Y23" t="s">
        <v>216</v>
      </c>
      <c r="Z23">
        <v>25</v>
      </c>
      <c r="AA23" t="s">
        <v>233</v>
      </c>
      <c r="AB23" t="s">
        <v>197</v>
      </c>
      <c r="AC23" t="s">
        <v>210</v>
      </c>
      <c r="AD23" t="s">
        <v>217</v>
      </c>
      <c r="AE23" t="s">
        <v>200</v>
      </c>
      <c r="AF23">
        <v>20774</v>
      </c>
      <c r="AG23">
        <v>280.38299999999998</v>
      </c>
      <c r="AH23">
        <v>281.13</v>
      </c>
      <c r="AI23">
        <v>899.70399999999995</v>
      </c>
      <c r="AJ23">
        <v>2</v>
      </c>
      <c r="BA23" t="s">
        <v>201</v>
      </c>
      <c r="BB23">
        <v>1</v>
      </c>
      <c r="BC23" t="s">
        <v>202</v>
      </c>
      <c r="BD23" t="s">
        <v>202</v>
      </c>
      <c r="BM23" s="7" t="s">
        <v>999</v>
      </c>
      <c r="BN23" s="3" t="s">
        <v>204</v>
      </c>
      <c r="BO23" t="s">
        <v>202</v>
      </c>
      <c r="BP23" t="s">
        <v>202</v>
      </c>
    </row>
    <row r="24" spans="1:71" x14ac:dyDescent="0.2">
      <c r="A24" s="4">
        <v>43009.907638888886</v>
      </c>
      <c r="B24" s="4">
        <v>43009.921527777777</v>
      </c>
      <c r="C24" t="s">
        <v>65</v>
      </c>
      <c r="D24" t="s">
        <v>1000</v>
      </c>
      <c r="E24">
        <v>100</v>
      </c>
      <c r="F24">
        <v>1169</v>
      </c>
      <c r="G24" t="b">
        <v>1</v>
      </c>
      <c r="H24" s="1">
        <v>43009.921527777777</v>
      </c>
      <c r="I24" t="s">
        <v>1001</v>
      </c>
      <c r="N24">
        <v>40.970794679999997</v>
      </c>
      <c r="O24">
        <v>-80.301002499999996</v>
      </c>
      <c r="P24" t="s">
        <v>179</v>
      </c>
      <c r="Q24" t="s">
        <v>180</v>
      </c>
      <c r="R24" t="s">
        <v>181</v>
      </c>
      <c r="S24" t="s">
        <v>182</v>
      </c>
      <c r="T24" t="s">
        <v>250</v>
      </c>
      <c r="U24" t="s">
        <v>488</v>
      </c>
      <c r="V24" t="s">
        <v>252</v>
      </c>
      <c r="W24">
        <v>47</v>
      </c>
      <c r="X24" t="s">
        <v>186</v>
      </c>
      <c r="Y24" t="s">
        <v>216</v>
      </c>
      <c r="Z24">
        <v>37</v>
      </c>
      <c r="AA24" t="s">
        <v>196</v>
      </c>
      <c r="AB24" t="s">
        <v>197</v>
      </c>
      <c r="AC24" t="s">
        <v>290</v>
      </c>
      <c r="AD24" t="s">
        <v>199</v>
      </c>
      <c r="AE24" t="s">
        <v>229</v>
      </c>
      <c r="AF24">
        <v>16101</v>
      </c>
      <c r="AG24">
        <v>0</v>
      </c>
      <c r="AH24">
        <v>0</v>
      </c>
      <c r="AI24">
        <v>847.077</v>
      </c>
      <c r="AJ24">
        <v>0</v>
      </c>
      <c r="BA24" t="s">
        <v>201</v>
      </c>
      <c r="BB24">
        <v>1</v>
      </c>
      <c r="BC24" t="s">
        <v>202</v>
      </c>
      <c r="BD24" t="s">
        <v>202</v>
      </c>
      <c r="BM24" s="7" t="s">
        <v>1002</v>
      </c>
      <c r="BN24" s="3" t="s">
        <v>204</v>
      </c>
      <c r="BO24" t="s">
        <v>202</v>
      </c>
      <c r="BP24" t="s">
        <v>202</v>
      </c>
    </row>
    <row r="25" spans="1:71" x14ac:dyDescent="0.2">
      <c r="A25" s="4">
        <v>43010.113194444442</v>
      </c>
      <c r="B25" s="4">
        <v>43010.126388888886</v>
      </c>
      <c r="C25" t="s">
        <v>65</v>
      </c>
      <c r="D25" t="s">
        <v>1018</v>
      </c>
      <c r="E25">
        <v>100</v>
      </c>
      <c r="F25">
        <v>1127</v>
      </c>
      <c r="G25" t="b">
        <v>1</v>
      </c>
      <c r="H25" s="1">
        <v>43010.126388888886</v>
      </c>
      <c r="I25" t="s">
        <v>1019</v>
      </c>
      <c r="N25">
        <v>37.969696040000002</v>
      </c>
      <c r="O25">
        <v>-86.151901249999995</v>
      </c>
      <c r="P25" t="s">
        <v>179</v>
      </c>
      <c r="Q25" t="s">
        <v>180</v>
      </c>
      <c r="R25" t="s">
        <v>181</v>
      </c>
      <c r="S25" t="s">
        <v>182</v>
      </c>
      <c r="T25" t="s">
        <v>183</v>
      </c>
      <c r="U25" t="s">
        <v>184</v>
      </c>
      <c r="V25" t="s">
        <v>185</v>
      </c>
      <c r="W25">
        <v>47</v>
      </c>
      <c r="X25" t="s">
        <v>186</v>
      </c>
      <c r="Y25" t="s">
        <v>195</v>
      </c>
      <c r="Z25">
        <v>57</v>
      </c>
      <c r="AA25" t="s">
        <v>196</v>
      </c>
      <c r="AB25" t="s">
        <v>197</v>
      </c>
      <c r="AC25" t="s">
        <v>290</v>
      </c>
      <c r="AD25" t="s">
        <v>217</v>
      </c>
      <c r="AE25" t="s">
        <v>229</v>
      </c>
      <c r="AF25">
        <v>40176</v>
      </c>
      <c r="AG25">
        <v>0</v>
      </c>
      <c r="AH25">
        <v>0</v>
      </c>
      <c r="AI25">
        <v>904.39300000000003</v>
      </c>
      <c r="AJ25">
        <v>0</v>
      </c>
      <c r="BA25" t="s">
        <v>201</v>
      </c>
      <c r="BB25">
        <v>1</v>
      </c>
      <c r="BC25" t="s">
        <v>202</v>
      </c>
      <c r="BD25" t="s">
        <v>202</v>
      </c>
      <c r="BM25" s="7" t="s">
        <v>1020</v>
      </c>
      <c r="BN25" s="3" t="s">
        <v>204</v>
      </c>
      <c r="BO25" t="s">
        <v>202</v>
      </c>
      <c r="BP25" t="s">
        <v>202</v>
      </c>
    </row>
    <row r="26" spans="1:71" x14ac:dyDescent="0.2">
      <c r="A26" s="4">
        <v>43010.282638888886</v>
      </c>
      <c r="B26" s="4">
        <v>43010.299305555556</v>
      </c>
      <c r="C26" t="s">
        <v>65</v>
      </c>
      <c r="D26" t="s">
        <v>1066</v>
      </c>
      <c r="E26">
        <v>100</v>
      </c>
      <c r="F26">
        <v>1423</v>
      </c>
      <c r="G26" t="b">
        <v>1</v>
      </c>
      <c r="H26" s="1">
        <v>43010.299305555556</v>
      </c>
      <c r="I26" t="s">
        <v>1067</v>
      </c>
      <c r="N26">
        <v>47.227493289999998</v>
      </c>
      <c r="O26">
        <v>-122.5401001</v>
      </c>
      <c r="P26" t="s">
        <v>179</v>
      </c>
      <c r="Q26" t="s">
        <v>180</v>
      </c>
      <c r="R26" t="s">
        <v>181</v>
      </c>
      <c r="S26" t="s">
        <v>208</v>
      </c>
      <c r="T26">
        <v>55</v>
      </c>
      <c r="U26" t="s">
        <v>193</v>
      </c>
      <c r="V26" t="s">
        <v>221</v>
      </c>
      <c r="W26">
        <v>47</v>
      </c>
      <c r="X26" t="s">
        <v>186</v>
      </c>
      <c r="Y26" t="s">
        <v>195</v>
      </c>
      <c r="Z26">
        <v>53</v>
      </c>
      <c r="AA26" t="s">
        <v>196</v>
      </c>
      <c r="AB26" t="s">
        <v>197</v>
      </c>
      <c r="AC26" t="s">
        <v>258</v>
      </c>
      <c r="AD26" t="s">
        <v>234</v>
      </c>
      <c r="AE26" t="s">
        <v>211</v>
      </c>
      <c r="AF26">
        <v>98422</v>
      </c>
      <c r="AG26">
        <v>0</v>
      </c>
      <c r="AH26">
        <v>0</v>
      </c>
      <c r="AI26">
        <v>1100.8340000000001</v>
      </c>
      <c r="AJ26">
        <v>0</v>
      </c>
      <c r="BA26" t="s">
        <v>201</v>
      </c>
      <c r="BB26">
        <v>1</v>
      </c>
      <c r="BC26" t="s">
        <v>202</v>
      </c>
      <c r="BD26" t="s">
        <v>202</v>
      </c>
      <c r="BM26" s="7" t="s">
        <v>1068</v>
      </c>
      <c r="BN26" s="3" t="s">
        <v>204</v>
      </c>
      <c r="BO26" t="s">
        <v>202</v>
      </c>
      <c r="BP26" t="s">
        <v>202</v>
      </c>
    </row>
    <row r="27" spans="1:71" x14ac:dyDescent="0.2">
      <c r="A27" s="4">
        <v>43010.3</v>
      </c>
      <c r="B27" s="4">
        <v>43010.313194444447</v>
      </c>
      <c r="C27" t="s">
        <v>65</v>
      </c>
      <c r="D27" t="s">
        <v>1076</v>
      </c>
      <c r="E27">
        <v>100</v>
      </c>
      <c r="F27">
        <v>1152</v>
      </c>
      <c r="G27" t="b">
        <v>1</v>
      </c>
      <c r="H27" s="1">
        <v>43010.313194444447</v>
      </c>
      <c r="I27" t="s">
        <v>1077</v>
      </c>
      <c r="N27">
        <v>42.968902589999999</v>
      </c>
      <c r="O27">
        <v>-75.088996890000004</v>
      </c>
      <c r="P27" t="s">
        <v>179</v>
      </c>
      <c r="Q27" t="s">
        <v>180</v>
      </c>
      <c r="R27" t="s">
        <v>181</v>
      </c>
      <c r="S27" t="s">
        <v>182</v>
      </c>
      <c r="T27" t="s">
        <v>250</v>
      </c>
      <c r="U27" t="s">
        <v>251</v>
      </c>
      <c r="V27" t="s">
        <v>328</v>
      </c>
      <c r="W27">
        <v>47</v>
      </c>
      <c r="X27" t="s">
        <v>186</v>
      </c>
      <c r="Y27" t="s">
        <v>195</v>
      </c>
      <c r="Z27">
        <v>65</v>
      </c>
      <c r="AA27" t="s">
        <v>196</v>
      </c>
      <c r="AB27" t="s">
        <v>197</v>
      </c>
      <c r="AC27" t="s">
        <v>258</v>
      </c>
      <c r="AD27" t="s">
        <v>217</v>
      </c>
      <c r="AE27" t="s">
        <v>200</v>
      </c>
      <c r="AF27">
        <v>13407</v>
      </c>
      <c r="AG27">
        <v>0</v>
      </c>
      <c r="AH27">
        <v>0</v>
      </c>
      <c r="AI27">
        <v>892.66200000000003</v>
      </c>
      <c r="AJ27">
        <v>0</v>
      </c>
      <c r="BA27" t="s">
        <v>201</v>
      </c>
      <c r="BB27">
        <v>1</v>
      </c>
      <c r="BC27" t="s">
        <v>202</v>
      </c>
      <c r="BD27" t="s">
        <v>202</v>
      </c>
      <c r="BM27" s="7" t="s">
        <v>1078</v>
      </c>
      <c r="BN27" s="3" t="s">
        <v>204</v>
      </c>
      <c r="BO27" t="s">
        <v>202</v>
      </c>
      <c r="BP27" t="s">
        <v>202</v>
      </c>
    </row>
    <row r="28" spans="1:71" x14ac:dyDescent="0.2">
      <c r="A28" s="4">
        <v>43010.306250000001</v>
      </c>
      <c r="B28" s="4">
        <v>43010.318055555559</v>
      </c>
      <c r="C28" t="s">
        <v>65</v>
      </c>
      <c r="D28" t="s">
        <v>1085</v>
      </c>
      <c r="E28">
        <v>100</v>
      </c>
      <c r="F28">
        <v>1004</v>
      </c>
      <c r="G28" t="b">
        <v>1</v>
      </c>
      <c r="H28" s="1">
        <v>43010.318055555559</v>
      </c>
      <c r="I28" t="s">
        <v>1086</v>
      </c>
      <c r="N28">
        <v>32.308898929999998</v>
      </c>
      <c r="O28">
        <v>-111.1662979</v>
      </c>
      <c r="P28" t="s">
        <v>179</v>
      </c>
      <c r="Q28" t="s">
        <v>180</v>
      </c>
      <c r="R28" t="s">
        <v>181</v>
      </c>
      <c r="S28" t="s">
        <v>182</v>
      </c>
      <c r="T28" t="s">
        <v>183</v>
      </c>
      <c r="U28" t="s">
        <v>184</v>
      </c>
      <c r="V28" t="s">
        <v>531</v>
      </c>
      <c r="W28">
        <v>47</v>
      </c>
      <c r="X28" t="s">
        <v>186</v>
      </c>
      <c r="Y28" t="s">
        <v>216</v>
      </c>
      <c r="Z28">
        <v>34</v>
      </c>
      <c r="AA28" t="s">
        <v>196</v>
      </c>
      <c r="AB28" t="s">
        <v>197</v>
      </c>
      <c r="AC28" t="s">
        <v>198</v>
      </c>
      <c r="AD28" t="s">
        <v>217</v>
      </c>
      <c r="AE28" t="s">
        <v>200</v>
      </c>
      <c r="AF28">
        <v>85742</v>
      </c>
      <c r="AG28">
        <v>0</v>
      </c>
      <c r="AH28">
        <v>0</v>
      </c>
      <c r="AI28">
        <v>893.18799999999999</v>
      </c>
      <c r="AJ28">
        <v>0</v>
      </c>
      <c r="BA28" t="s">
        <v>201</v>
      </c>
      <c r="BB28">
        <v>1</v>
      </c>
      <c r="BC28" t="s">
        <v>202</v>
      </c>
      <c r="BD28" t="s">
        <v>202</v>
      </c>
      <c r="BM28" s="7" t="s">
        <v>1087</v>
      </c>
      <c r="BN28" s="3" t="s">
        <v>204</v>
      </c>
      <c r="BO28" t="s">
        <v>202</v>
      </c>
      <c r="BP28" t="s">
        <v>202</v>
      </c>
    </row>
    <row r="29" spans="1:71" x14ac:dyDescent="0.2">
      <c r="A29" s="4">
        <v>43010.331250000003</v>
      </c>
      <c r="B29" s="4">
        <v>43010.34375</v>
      </c>
      <c r="C29" t="s">
        <v>65</v>
      </c>
      <c r="D29" t="s">
        <v>1111</v>
      </c>
      <c r="E29">
        <v>100</v>
      </c>
      <c r="F29">
        <v>1096</v>
      </c>
      <c r="G29" t="b">
        <v>1</v>
      </c>
      <c r="H29" s="1">
        <v>43010.34375</v>
      </c>
      <c r="I29" t="s">
        <v>1112</v>
      </c>
      <c r="N29">
        <v>41.550506589999998</v>
      </c>
      <c r="O29">
        <v>-87.502601619999993</v>
      </c>
      <c r="P29" t="s">
        <v>179</v>
      </c>
      <c r="Q29" t="s">
        <v>180</v>
      </c>
      <c r="R29" t="s">
        <v>181</v>
      </c>
      <c r="S29" t="s">
        <v>182</v>
      </c>
      <c r="T29" t="s">
        <v>676</v>
      </c>
      <c r="U29" t="s">
        <v>184</v>
      </c>
      <c r="V29" t="s">
        <v>194</v>
      </c>
      <c r="W29">
        <v>47</v>
      </c>
      <c r="X29" t="s">
        <v>186</v>
      </c>
      <c r="Y29" t="s">
        <v>216</v>
      </c>
      <c r="Z29">
        <v>34</v>
      </c>
      <c r="AA29" t="s">
        <v>196</v>
      </c>
      <c r="AB29" t="s">
        <v>197</v>
      </c>
      <c r="AC29" t="s">
        <v>198</v>
      </c>
      <c r="AD29" t="s">
        <v>234</v>
      </c>
      <c r="AE29" t="s">
        <v>200</v>
      </c>
      <c r="AF29">
        <v>46322</v>
      </c>
      <c r="AG29">
        <v>13.337</v>
      </c>
      <c r="AH29">
        <v>903.81</v>
      </c>
      <c r="AI29">
        <v>920.72900000000004</v>
      </c>
      <c r="AJ29">
        <v>12</v>
      </c>
      <c r="BA29" t="s">
        <v>201</v>
      </c>
      <c r="BB29">
        <v>1</v>
      </c>
      <c r="BC29" t="s">
        <v>202</v>
      </c>
      <c r="BD29" t="s">
        <v>202</v>
      </c>
      <c r="BM29" s="7" t="s">
        <v>1113</v>
      </c>
      <c r="BN29" s="3" t="s">
        <v>204</v>
      </c>
      <c r="BO29" t="s">
        <v>238</v>
      </c>
      <c r="BP29" t="s">
        <v>202</v>
      </c>
    </row>
    <row r="30" spans="1:71" x14ac:dyDescent="0.2">
      <c r="A30" s="4">
        <v>43010.354861111111</v>
      </c>
      <c r="B30" s="4">
        <v>43010.368055555555</v>
      </c>
      <c r="C30" t="s">
        <v>65</v>
      </c>
      <c r="D30" t="s">
        <v>1125</v>
      </c>
      <c r="E30">
        <v>100</v>
      </c>
      <c r="F30">
        <v>1140</v>
      </c>
      <c r="G30" t="b">
        <v>1</v>
      </c>
      <c r="H30" s="1">
        <v>43010.368055555555</v>
      </c>
      <c r="I30" t="s">
        <v>1126</v>
      </c>
      <c r="N30">
        <v>41.760604860000001</v>
      </c>
      <c r="O30">
        <v>-88.320098880000003</v>
      </c>
      <c r="P30" t="s">
        <v>179</v>
      </c>
      <c r="Q30" t="s">
        <v>180</v>
      </c>
      <c r="R30" t="s">
        <v>181</v>
      </c>
      <c r="S30" t="s">
        <v>182</v>
      </c>
      <c r="T30" t="s">
        <v>183</v>
      </c>
      <c r="U30" t="s">
        <v>251</v>
      </c>
      <c r="V30" t="s">
        <v>194</v>
      </c>
      <c r="W30">
        <v>47</v>
      </c>
      <c r="X30" t="s">
        <v>186</v>
      </c>
      <c r="Y30" t="s">
        <v>216</v>
      </c>
      <c r="Z30">
        <v>32</v>
      </c>
      <c r="AA30" t="s">
        <v>196</v>
      </c>
      <c r="AB30" t="s">
        <v>253</v>
      </c>
      <c r="AC30" t="s">
        <v>290</v>
      </c>
      <c r="AD30" t="s">
        <v>234</v>
      </c>
      <c r="AE30" t="s">
        <v>229</v>
      </c>
      <c r="AF30">
        <v>33125</v>
      </c>
      <c r="AG30">
        <v>330.34899999999999</v>
      </c>
      <c r="AH30">
        <v>330.34899999999999</v>
      </c>
      <c r="AI30">
        <v>920.25099999999998</v>
      </c>
      <c r="AJ30">
        <v>1</v>
      </c>
      <c r="BA30" t="s">
        <v>201</v>
      </c>
      <c r="BB30">
        <v>1</v>
      </c>
      <c r="BC30" t="s">
        <v>202</v>
      </c>
      <c r="BD30" t="s">
        <v>202</v>
      </c>
      <c r="BM30" s="7" t="s">
        <v>1127</v>
      </c>
      <c r="BN30" s="3" t="s">
        <v>204</v>
      </c>
      <c r="BO30" t="s">
        <v>202</v>
      </c>
      <c r="BP30" t="s">
        <v>202</v>
      </c>
    </row>
    <row r="31" spans="1:71" x14ac:dyDescent="0.2">
      <c r="A31" s="4">
        <v>43010.375694444447</v>
      </c>
      <c r="B31" s="4">
        <v>43010.388194444444</v>
      </c>
      <c r="C31" t="s">
        <v>65</v>
      </c>
      <c r="D31" t="s">
        <v>1134</v>
      </c>
      <c r="E31">
        <v>100</v>
      </c>
      <c r="F31">
        <v>1113</v>
      </c>
      <c r="G31" t="b">
        <v>1</v>
      </c>
      <c r="H31" s="1">
        <v>43010.388194444444</v>
      </c>
      <c r="I31" t="s">
        <v>1135</v>
      </c>
      <c r="N31">
        <v>32.964706419999999</v>
      </c>
      <c r="O31">
        <v>-80.201499940000005</v>
      </c>
      <c r="P31" t="s">
        <v>179</v>
      </c>
      <c r="Q31" t="s">
        <v>180</v>
      </c>
      <c r="R31" t="s">
        <v>181</v>
      </c>
      <c r="S31" t="s">
        <v>182</v>
      </c>
      <c r="T31" t="s">
        <v>183</v>
      </c>
      <c r="U31" t="s">
        <v>184</v>
      </c>
      <c r="V31" t="s">
        <v>265</v>
      </c>
      <c r="W31">
        <v>47</v>
      </c>
      <c r="X31" t="s">
        <v>186</v>
      </c>
      <c r="Y31" t="s">
        <v>216</v>
      </c>
      <c r="Z31">
        <v>40</v>
      </c>
      <c r="AA31" t="s">
        <v>196</v>
      </c>
      <c r="AB31" t="s">
        <v>197</v>
      </c>
      <c r="AC31" t="s">
        <v>198</v>
      </c>
      <c r="AD31" t="s">
        <v>222</v>
      </c>
      <c r="AE31" t="s">
        <v>229</v>
      </c>
      <c r="AF31">
        <v>22487</v>
      </c>
      <c r="AG31">
        <v>0</v>
      </c>
      <c r="AH31">
        <v>0</v>
      </c>
      <c r="AI31">
        <v>893.19799999999998</v>
      </c>
      <c r="AJ31">
        <v>0</v>
      </c>
      <c r="BA31" t="s">
        <v>201</v>
      </c>
      <c r="BB31">
        <v>1</v>
      </c>
      <c r="BC31" t="s">
        <v>202</v>
      </c>
      <c r="BD31" t="s">
        <v>202</v>
      </c>
      <c r="BM31" s="7" t="s">
        <v>1136</v>
      </c>
      <c r="BN31" s="3" t="s">
        <v>204</v>
      </c>
      <c r="BO31" t="s">
        <v>238</v>
      </c>
      <c r="BP31" t="s">
        <v>202</v>
      </c>
    </row>
    <row r="32" spans="1:71" x14ac:dyDescent="0.2">
      <c r="A32" s="4">
        <v>43010.388888888891</v>
      </c>
      <c r="B32" s="4">
        <v>43010.404861111114</v>
      </c>
      <c r="C32" t="s">
        <v>65</v>
      </c>
      <c r="D32" t="s">
        <v>1146</v>
      </c>
      <c r="E32">
        <v>100</v>
      </c>
      <c r="F32">
        <v>1376</v>
      </c>
      <c r="G32" t="b">
        <v>1</v>
      </c>
      <c r="H32" s="1">
        <v>43010.404861111114</v>
      </c>
      <c r="I32" t="s">
        <v>1147</v>
      </c>
      <c r="N32">
        <v>33.970901490000003</v>
      </c>
      <c r="O32">
        <v>-118.01940159999999</v>
      </c>
      <c r="P32" t="s">
        <v>179</v>
      </c>
      <c r="Q32" t="s">
        <v>180</v>
      </c>
      <c r="R32" t="s">
        <v>181</v>
      </c>
      <c r="S32" t="s">
        <v>208</v>
      </c>
      <c r="T32">
        <v>55</v>
      </c>
      <c r="U32" t="s">
        <v>184</v>
      </c>
      <c r="V32" t="s">
        <v>194</v>
      </c>
      <c r="W32">
        <v>47</v>
      </c>
      <c r="X32" t="s">
        <v>186</v>
      </c>
      <c r="Y32" t="s">
        <v>195</v>
      </c>
      <c r="Z32">
        <v>54</v>
      </c>
      <c r="AA32" t="s">
        <v>196</v>
      </c>
      <c r="AB32" t="s">
        <v>197</v>
      </c>
      <c r="AC32" t="s">
        <v>258</v>
      </c>
      <c r="AD32" t="s">
        <v>329</v>
      </c>
      <c r="AE32" t="s">
        <v>211</v>
      </c>
      <c r="AF32">
        <v>90605</v>
      </c>
      <c r="AG32">
        <v>19.343</v>
      </c>
      <c r="AH32">
        <v>19.343</v>
      </c>
      <c r="AI32">
        <v>893.947</v>
      </c>
      <c r="AJ32">
        <v>1</v>
      </c>
      <c r="BA32" t="s">
        <v>201</v>
      </c>
      <c r="BB32">
        <v>1</v>
      </c>
      <c r="BC32" t="s">
        <v>202</v>
      </c>
      <c r="BD32" t="s">
        <v>202</v>
      </c>
      <c r="BM32" s="7" t="s">
        <v>1148</v>
      </c>
      <c r="BN32" s="3" t="s">
        <v>204</v>
      </c>
      <c r="BO32" t="s">
        <v>238</v>
      </c>
      <c r="BP32" t="s">
        <v>238</v>
      </c>
      <c r="BQ32" t="s">
        <v>1149</v>
      </c>
    </row>
    <row r="33" spans="1:68" x14ac:dyDescent="0.2">
      <c r="A33" s="4">
        <v>43010.445138888892</v>
      </c>
      <c r="B33" s="4">
        <v>43010.457638888889</v>
      </c>
      <c r="C33" t="s">
        <v>65</v>
      </c>
      <c r="D33" t="s">
        <v>1173</v>
      </c>
      <c r="E33">
        <v>100</v>
      </c>
      <c r="F33">
        <v>1057</v>
      </c>
      <c r="G33" t="b">
        <v>1</v>
      </c>
      <c r="H33" s="1">
        <v>43010.457638888889</v>
      </c>
      <c r="I33" t="s">
        <v>1174</v>
      </c>
      <c r="N33">
        <v>40.460495000000002</v>
      </c>
      <c r="O33">
        <v>-80.285797119999998</v>
      </c>
      <c r="P33" t="s">
        <v>179</v>
      </c>
      <c r="Q33" t="s">
        <v>180</v>
      </c>
      <c r="R33" t="s">
        <v>181</v>
      </c>
      <c r="S33" t="s">
        <v>720</v>
      </c>
      <c r="T33">
        <v>10</v>
      </c>
      <c r="U33" t="s">
        <v>721</v>
      </c>
      <c r="V33" t="s">
        <v>722</v>
      </c>
      <c r="W33">
        <v>47</v>
      </c>
      <c r="X33" t="s">
        <v>186</v>
      </c>
      <c r="Y33" t="s">
        <v>216</v>
      </c>
      <c r="Z33">
        <v>32</v>
      </c>
      <c r="AA33" t="s">
        <v>196</v>
      </c>
      <c r="AB33" t="s">
        <v>197</v>
      </c>
      <c r="AC33" t="s">
        <v>210</v>
      </c>
      <c r="AD33" t="s">
        <v>217</v>
      </c>
      <c r="AE33" t="s">
        <v>303</v>
      </c>
      <c r="AF33">
        <v>15126</v>
      </c>
      <c r="AG33">
        <v>0</v>
      </c>
      <c r="AH33">
        <v>0</v>
      </c>
      <c r="AI33">
        <v>899.3</v>
      </c>
      <c r="AJ33">
        <v>0</v>
      </c>
      <c r="BA33" t="s">
        <v>201</v>
      </c>
      <c r="BB33">
        <v>1</v>
      </c>
      <c r="BC33" t="s">
        <v>202</v>
      </c>
      <c r="BD33" t="s">
        <v>202</v>
      </c>
      <c r="BM33" s="7" t="s">
        <v>1175</v>
      </c>
      <c r="BO33" t="s">
        <v>202</v>
      </c>
      <c r="BP33" t="s">
        <v>202</v>
      </c>
    </row>
    <row r="34" spans="1:68" x14ac:dyDescent="0.2">
      <c r="A34" s="4">
        <v>43010.462500000001</v>
      </c>
      <c r="B34" s="4">
        <v>43010.475694444445</v>
      </c>
      <c r="C34" t="s">
        <v>65</v>
      </c>
      <c r="D34" t="s">
        <v>1180</v>
      </c>
      <c r="E34">
        <v>100</v>
      </c>
      <c r="F34">
        <v>1131</v>
      </c>
      <c r="G34" t="b">
        <v>1</v>
      </c>
      <c r="H34" s="1">
        <v>43010.475694444445</v>
      </c>
      <c r="I34" t="s">
        <v>1181</v>
      </c>
      <c r="N34">
        <v>45.584793089999998</v>
      </c>
      <c r="O34">
        <v>-122.91169739999999</v>
      </c>
      <c r="P34" t="s">
        <v>179</v>
      </c>
      <c r="Q34" t="s">
        <v>180</v>
      </c>
      <c r="R34" t="s">
        <v>181</v>
      </c>
      <c r="S34" t="s">
        <v>182</v>
      </c>
      <c r="T34" t="s">
        <v>355</v>
      </c>
      <c r="U34" t="s">
        <v>281</v>
      </c>
      <c r="V34" t="s">
        <v>194</v>
      </c>
      <c r="W34">
        <v>47</v>
      </c>
      <c r="X34" t="s">
        <v>186</v>
      </c>
      <c r="Y34" t="s">
        <v>195</v>
      </c>
      <c r="Z34">
        <v>32</v>
      </c>
      <c r="AA34" t="s">
        <v>196</v>
      </c>
      <c r="AB34" t="s">
        <v>197</v>
      </c>
      <c r="AC34" t="s">
        <v>198</v>
      </c>
      <c r="AD34" t="s">
        <v>234</v>
      </c>
      <c r="AE34" t="s">
        <v>303</v>
      </c>
      <c r="AF34">
        <v>97467</v>
      </c>
      <c r="AG34">
        <v>0</v>
      </c>
      <c r="AH34">
        <v>0</v>
      </c>
      <c r="AI34">
        <v>894.34799999999996</v>
      </c>
      <c r="AJ34">
        <v>0</v>
      </c>
      <c r="BA34" t="s">
        <v>201</v>
      </c>
      <c r="BB34">
        <v>1</v>
      </c>
      <c r="BC34" t="s">
        <v>202</v>
      </c>
      <c r="BD34" t="s">
        <v>202</v>
      </c>
      <c r="BM34" s="7" t="s">
        <v>1182</v>
      </c>
      <c r="BN34" s="3" t="s">
        <v>204</v>
      </c>
      <c r="BO34" t="s">
        <v>238</v>
      </c>
      <c r="BP34" t="s">
        <v>202</v>
      </c>
    </row>
    <row r="35" spans="1:68" x14ac:dyDescent="0.2">
      <c r="A35" s="4">
        <v>43010.524305555555</v>
      </c>
      <c r="B35" s="4">
        <v>43010.537499999999</v>
      </c>
      <c r="C35" t="s">
        <v>65</v>
      </c>
      <c r="D35" t="s">
        <v>1209</v>
      </c>
      <c r="E35">
        <v>100</v>
      </c>
      <c r="F35">
        <v>1133</v>
      </c>
      <c r="G35" t="b">
        <v>1</v>
      </c>
      <c r="H35" s="1">
        <v>43010.537499999999</v>
      </c>
      <c r="I35" t="s">
        <v>1210</v>
      </c>
      <c r="N35">
        <v>36.339996339999999</v>
      </c>
      <c r="O35">
        <v>-79.628799439999995</v>
      </c>
      <c r="P35" t="s">
        <v>179</v>
      </c>
      <c r="Q35" t="s">
        <v>180</v>
      </c>
      <c r="R35" t="s">
        <v>181</v>
      </c>
      <c r="S35" t="s">
        <v>182</v>
      </c>
      <c r="T35" t="s">
        <v>183</v>
      </c>
      <c r="U35" t="s">
        <v>184</v>
      </c>
      <c r="V35" t="s">
        <v>185</v>
      </c>
      <c r="W35">
        <v>47</v>
      </c>
      <c r="X35" t="s">
        <v>186</v>
      </c>
      <c r="Y35" t="s">
        <v>216</v>
      </c>
      <c r="Z35">
        <v>37</v>
      </c>
      <c r="AA35" t="s">
        <v>196</v>
      </c>
      <c r="AB35" t="s">
        <v>197</v>
      </c>
      <c r="AC35" t="s">
        <v>258</v>
      </c>
      <c r="AD35" t="s">
        <v>217</v>
      </c>
      <c r="AE35" t="s">
        <v>200</v>
      </c>
      <c r="AF35">
        <v>27320</v>
      </c>
      <c r="AG35">
        <v>0</v>
      </c>
      <c r="AH35">
        <v>0</v>
      </c>
      <c r="AI35">
        <v>891.54499999999996</v>
      </c>
      <c r="AJ35">
        <v>0</v>
      </c>
      <c r="BA35" t="s">
        <v>201</v>
      </c>
      <c r="BB35">
        <v>1</v>
      </c>
      <c r="BC35" t="s">
        <v>202</v>
      </c>
      <c r="BD35" t="s">
        <v>202</v>
      </c>
      <c r="BM35" s="7" t="s">
        <v>1211</v>
      </c>
      <c r="BN35" s="3" t="s">
        <v>204</v>
      </c>
      <c r="BO35" t="s">
        <v>202</v>
      </c>
      <c r="BP35" t="s">
        <v>202</v>
      </c>
    </row>
    <row r="36" spans="1:68" x14ac:dyDescent="0.2">
      <c r="A36" s="4">
        <v>43010.567361111112</v>
      </c>
      <c r="B36" s="4">
        <v>43010.581250000003</v>
      </c>
      <c r="C36" t="s">
        <v>65</v>
      </c>
      <c r="D36" t="s">
        <v>1216</v>
      </c>
      <c r="E36">
        <v>100</v>
      </c>
      <c r="F36">
        <v>1205</v>
      </c>
      <c r="G36" t="b">
        <v>1</v>
      </c>
      <c r="H36" s="1">
        <v>43010.581250000003</v>
      </c>
      <c r="I36" t="s">
        <v>1217</v>
      </c>
      <c r="N36">
        <v>33.507598880000003</v>
      </c>
      <c r="O36">
        <v>-112.0582962</v>
      </c>
      <c r="P36" t="s">
        <v>179</v>
      </c>
      <c r="Q36" t="s">
        <v>180</v>
      </c>
      <c r="R36" t="s">
        <v>181</v>
      </c>
      <c r="S36" t="s">
        <v>182</v>
      </c>
      <c r="T36" t="s">
        <v>183</v>
      </c>
      <c r="U36" t="s">
        <v>314</v>
      </c>
      <c r="V36" t="s">
        <v>360</v>
      </c>
      <c r="W36">
        <v>47</v>
      </c>
      <c r="X36" t="s">
        <v>186</v>
      </c>
      <c r="Y36" t="s">
        <v>216</v>
      </c>
      <c r="Z36">
        <v>38</v>
      </c>
      <c r="AA36" t="s">
        <v>196</v>
      </c>
      <c r="AB36" t="s">
        <v>197</v>
      </c>
      <c r="AC36" t="s">
        <v>210</v>
      </c>
      <c r="AD36" t="s">
        <v>329</v>
      </c>
      <c r="AE36" t="s">
        <v>200</v>
      </c>
      <c r="AF36">
        <v>85001</v>
      </c>
      <c r="AG36">
        <v>639.40499999999997</v>
      </c>
      <c r="AH36">
        <v>858.26800000000003</v>
      </c>
      <c r="AI36">
        <v>890.34</v>
      </c>
      <c r="AJ36">
        <v>3</v>
      </c>
      <c r="BA36" t="s">
        <v>201</v>
      </c>
      <c r="BB36">
        <v>1</v>
      </c>
      <c r="BC36" t="s">
        <v>202</v>
      </c>
      <c r="BD36" t="s">
        <v>202</v>
      </c>
      <c r="BM36" s="7" t="s">
        <v>1218</v>
      </c>
      <c r="BN36" s="3" t="s">
        <v>204</v>
      </c>
      <c r="BO36" t="s">
        <v>202</v>
      </c>
      <c r="BP36" t="s">
        <v>202</v>
      </c>
    </row>
    <row r="37" spans="1:68" x14ac:dyDescent="0.2">
      <c r="A37" s="4">
        <v>43011.245138888888</v>
      </c>
      <c r="B37" s="4">
        <v>43011.258333333331</v>
      </c>
      <c r="C37" t="s">
        <v>65</v>
      </c>
      <c r="D37" t="s">
        <v>1275</v>
      </c>
      <c r="E37">
        <v>100</v>
      </c>
      <c r="F37">
        <v>1096</v>
      </c>
      <c r="G37" t="b">
        <v>1</v>
      </c>
      <c r="H37" s="1">
        <v>43011.258333333331</v>
      </c>
      <c r="I37" t="s">
        <v>1276</v>
      </c>
      <c r="N37">
        <v>39.328796390000001</v>
      </c>
      <c r="O37">
        <v>-76.596702579999999</v>
      </c>
      <c r="P37" t="s">
        <v>179</v>
      </c>
      <c r="Q37" t="s">
        <v>180</v>
      </c>
      <c r="R37" t="s">
        <v>181</v>
      </c>
      <c r="S37" t="s">
        <v>182</v>
      </c>
      <c r="T37" t="s">
        <v>355</v>
      </c>
      <c r="U37" t="s">
        <v>184</v>
      </c>
      <c r="V37" t="s">
        <v>319</v>
      </c>
      <c r="W37">
        <v>47</v>
      </c>
      <c r="X37" t="s">
        <v>186</v>
      </c>
      <c r="Y37" t="s">
        <v>216</v>
      </c>
      <c r="Z37">
        <v>39</v>
      </c>
      <c r="AA37" t="s">
        <v>196</v>
      </c>
      <c r="AB37" t="s">
        <v>197</v>
      </c>
      <c r="AC37" t="s">
        <v>290</v>
      </c>
      <c r="AD37" t="s">
        <v>329</v>
      </c>
      <c r="AE37" t="s">
        <v>303</v>
      </c>
      <c r="AF37">
        <v>21085</v>
      </c>
      <c r="AG37">
        <v>0</v>
      </c>
      <c r="AH37">
        <v>0</v>
      </c>
      <c r="AI37">
        <v>890.76099999999997</v>
      </c>
      <c r="AJ37">
        <v>0</v>
      </c>
      <c r="BA37" t="s">
        <v>201</v>
      </c>
      <c r="BB37">
        <v>1</v>
      </c>
      <c r="BC37" t="s">
        <v>202</v>
      </c>
      <c r="BD37" t="s">
        <v>202</v>
      </c>
      <c r="BM37" s="7" t="s">
        <v>1277</v>
      </c>
      <c r="BN37" s="3" t="s">
        <v>204</v>
      </c>
      <c r="BO37" t="s">
        <v>202</v>
      </c>
      <c r="BP37" t="s">
        <v>202</v>
      </c>
    </row>
    <row r="38" spans="1:68" x14ac:dyDescent="0.2">
      <c r="A38" s="4">
        <v>43011.310416666667</v>
      </c>
      <c r="B38" s="4">
        <v>43011.325694444444</v>
      </c>
      <c r="C38" t="s">
        <v>65</v>
      </c>
      <c r="D38" t="s">
        <v>1308</v>
      </c>
      <c r="E38">
        <v>100</v>
      </c>
      <c r="F38">
        <v>1317</v>
      </c>
      <c r="G38" t="b">
        <v>1</v>
      </c>
      <c r="H38" s="1">
        <v>43011.325694444444</v>
      </c>
      <c r="I38" t="s">
        <v>1309</v>
      </c>
      <c r="N38">
        <v>42.397094729999999</v>
      </c>
      <c r="O38">
        <v>-83.373199459999995</v>
      </c>
      <c r="P38" t="s">
        <v>179</v>
      </c>
      <c r="Q38" t="s">
        <v>180</v>
      </c>
      <c r="R38" t="s">
        <v>181</v>
      </c>
      <c r="S38" t="s">
        <v>182</v>
      </c>
      <c r="T38" t="s">
        <v>183</v>
      </c>
      <c r="U38" t="s">
        <v>184</v>
      </c>
      <c r="V38" t="s">
        <v>194</v>
      </c>
      <c r="W38">
        <v>47</v>
      </c>
      <c r="X38" t="s">
        <v>186</v>
      </c>
      <c r="Y38" t="s">
        <v>195</v>
      </c>
      <c r="Z38">
        <v>39</v>
      </c>
      <c r="AA38" t="s">
        <v>196</v>
      </c>
      <c r="AB38" t="s">
        <v>197</v>
      </c>
      <c r="AC38" t="s">
        <v>290</v>
      </c>
      <c r="AD38" t="s">
        <v>217</v>
      </c>
      <c r="AE38" t="s">
        <v>211</v>
      </c>
      <c r="AF38">
        <v>48150</v>
      </c>
      <c r="AG38">
        <v>0</v>
      </c>
      <c r="AH38">
        <v>0</v>
      </c>
      <c r="AI38">
        <v>1091.4259999999999</v>
      </c>
      <c r="AJ38">
        <v>0</v>
      </c>
      <c r="BA38" t="s">
        <v>201</v>
      </c>
      <c r="BB38">
        <v>1</v>
      </c>
      <c r="BC38" t="s">
        <v>202</v>
      </c>
      <c r="BD38" t="s">
        <v>202</v>
      </c>
      <c r="BM38" s="7" t="s">
        <v>1310</v>
      </c>
      <c r="BN38" s="3" t="s">
        <v>204</v>
      </c>
      <c r="BO38" t="s">
        <v>202</v>
      </c>
      <c r="BP38" t="s">
        <v>202</v>
      </c>
    </row>
    <row r="39" spans="1:68" x14ac:dyDescent="0.2">
      <c r="A39" s="4">
        <v>43011.31527777778</v>
      </c>
      <c r="B39" s="4">
        <v>43011.328472222223</v>
      </c>
      <c r="C39" t="s">
        <v>65</v>
      </c>
      <c r="D39" t="s">
        <v>1314</v>
      </c>
      <c r="E39">
        <v>100</v>
      </c>
      <c r="F39">
        <v>1141</v>
      </c>
      <c r="G39" t="b">
        <v>1</v>
      </c>
      <c r="H39" s="1">
        <v>43011.328472222223</v>
      </c>
      <c r="I39" t="s">
        <v>1315</v>
      </c>
      <c r="N39">
        <v>36.879302979999999</v>
      </c>
      <c r="O39">
        <v>-86.459800720000004</v>
      </c>
      <c r="P39" t="s">
        <v>179</v>
      </c>
      <c r="Q39" t="s">
        <v>180</v>
      </c>
      <c r="R39" t="s">
        <v>181</v>
      </c>
      <c r="S39" t="s">
        <v>182</v>
      </c>
      <c r="T39" t="s">
        <v>1316</v>
      </c>
      <c r="U39" t="s">
        <v>184</v>
      </c>
      <c r="V39" t="s">
        <v>194</v>
      </c>
      <c r="W39">
        <v>47</v>
      </c>
      <c r="X39" t="s">
        <v>186</v>
      </c>
      <c r="Y39" t="s">
        <v>216</v>
      </c>
      <c r="Z39">
        <v>39</v>
      </c>
      <c r="AA39" t="s">
        <v>196</v>
      </c>
      <c r="AB39" t="s">
        <v>197</v>
      </c>
      <c r="AC39" t="s">
        <v>210</v>
      </c>
      <c r="AD39" t="s">
        <v>234</v>
      </c>
      <c r="AE39" t="s">
        <v>211</v>
      </c>
      <c r="AF39">
        <v>42101</v>
      </c>
      <c r="AG39">
        <v>0</v>
      </c>
      <c r="AH39">
        <v>0</v>
      </c>
      <c r="AI39">
        <v>891.47400000000005</v>
      </c>
      <c r="AJ39">
        <v>0</v>
      </c>
      <c r="BA39" t="s">
        <v>201</v>
      </c>
      <c r="BB39">
        <v>1</v>
      </c>
      <c r="BC39" t="s">
        <v>202</v>
      </c>
      <c r="BD39" t="s">
        <v>202</v>
      </c>
      <c r="BM39" s="7" t="s">
        <v>1317</v>
      </c>
      <c r="BN39" s="3" t="s">
        <v>204</v>
      </c>
      <c r="BO39" t="s">
        <v>202</v>
      </c>
      <c r="BP39" t="s">
        <v>202</v>
      </c>
    </row>
    <row r="40" spans="1:68" x14ac:dyDescent="0.2">
      <c r="A40" s="4">
        <v>43011.318749999999</v>
      </c>
      <c r="B40" s="4">
        <v>43011.332638888889</v>
      </c>
      <c r="C40" t="s">
        <v>65</v>
      </c>
      <c r="D40" t="s">
        <v>1331</v>
      </c>
      <c r="E40">
        <v>100</v>
      </c>
      <c r="F40">
        <v>1177</v>
      </c>
      <c r="G40" t="b">
        <v>1</v>
      </c>
      <c r="H40" s="1">
        <v>43011.332638888889</v>
      </c>
      <c r="I40" t="s">
        <v>1332</v>
      </c>
      <c r="N40">
        <v>39.915496830000002</v>
      </c>
      <c r="O40">
        <v>-88.891799930000005</v>
      </c>
      <c r="P40" t="s">
        <v>179</v>
      </c>
      <c r="Q40" t="s">
        <v>180</v>
      </c>
      <c r="R40" t="s">
        <v>181</v>
      </c>
      <c r="S40" t="s">
        <v>182</v>
      </c>
      <c r="T40" t="s">
        <v>527</v>
      </c>
      <c r="U40" t="s">
        <v>184</v>
      </c>
      <c r="V40" t="s">
        <v>185</v>
      </c>
      <c r="W40">
        <v>47</v>
      </c>
      <c r="X40" t="s">
        <v>186</v>
      </c>
      <c r="Y40" t="s">
        <v>216</v>
      </c>
      <c r="Z40">
        <v>43</v>
      </c>
      <c r="AA40" t="s">
        <v>196</v>
      </c>
      <c r="AB40" t="s">
        <v>197</v>
      </c>
      <c r="AC40" t="s">
        <v>198</v>
      </c>
      <c r="AD40" t="s">
        <v>234</v>
      </c>
      <c r="AE40" t="s">
        <v>211</v>
      </c>
      <c r="AF40">
        <v>62526</v>
      </c>
      <c r="AG40">
        <v>0</v>
      </c>
      <c r="AH40">
        <v>0</v>
      </c>
      <c r="AI40">
        <v>914.779</v>
      </c>
      <c r="AJ40">
        <v>0</v>
      </c>
      <c r="BA40" t="s">
        <v>201</v>
      </c>
      <c r="BB40">
        <v>1</v>
      </c>
      <c r="BC40" t="s">
        <v>202</v>
      </c>
      <c r="BD40" t="s">
        <v>202</v>
      </c>
      <c r="BM40" s="7" t="s">
        <v>1333</v>
      </c>
      <c r="BN40" s="3" t="s">
        <v>204</v>
      </c>
      <c r="BO40" t="s">
        <v>202</v>
      </c>
      <c r="BP40" t="s">
        <v>202</v>
      </c>
    </row>
    <row r="41" spans="1:68" x14ac:dyDescent="0.2">
      <c r="A41" s="4">
        <v>43011.35</v>
      </c>
      <c r="B41" s="4">
        <v>43011.363194444442</v>
      </c>
      <c r="C41" t="s">
        <v>65</v>
      </c>
      <c r="D41" t="s">
        <v>1353</v>
      </c>
      <c r="E41">
        <v>100</v>
      </c>
      <c r="F41">
        <v>1165</v>
      </c>
      <c r="G41" t="b">
        <v>1</v>
      </c>
      <c r="H41" s="1">
        <v>43011.363194444442</v>
      </c>
      <c r="I41" t="s">
        <v>1354</v>
      </c>
      <c r="N41">
        <v>38.404296879999997</v>
      </c>
      <c r="O41">
        <v>-81.970199579999999</v>
      </c>
      <c r="P41" t="s">
        <v>179</v>
      </c>
      <c r="Q41" t="s">
        <v>180</v>
      </c>
      <c r="R41" t="s">
        <v>181</v>
      </c>
      <c r="S41" t="s">
        <v>182</v>
      </c>
      <c r="T41" t="s">
        <v>183</v>
      </c>
      <c r="U41" t="s">
        <v>184</v>
      </c>
      <c r="V41" t="s">
        <v>302</v>
      </c>
      <c r="W41">
        <v>47</v>
      </c>
      <c r="X41" t="s">
        <v>186</v>
      </c>
      <c r="Y41" t="s">
        <v>195</v>
      </c>
      <c r="Z41">
        <v>33</v>
      </c>
      <c r="AA41" t="s">
        <v>196</v>
      </c>
      <c r="AB41" t="s">
        <v>197</v>
      </c>
      <c r="AC41" t="s">
        <v>290</v>
      </c>
      <c r="AD41" t="s">
        <v>217</v>
      </c>
      <c r="AE41" t="s">
        <v>229</v>
      </c>
      <c r="AF41">
        <v>25526</v>
      </c>
      <c r="AG41">
        <v>950.60699999999997</v>
      </c>
      <c r="AH41">
        <v>950.60699999999997</v>
      </c>
      <c r="AI41">
        <v>951.01900000000001</v>
      </c>
      <c r="AJ41">
        <v>1</v>
      </c>
      <c r="BA41" t="s">
        <v>201</v>
      </c>
      <c r="BB41">
        <v>1</v>
      </c>
      <c r="BC41" t="s">
        <v>202</v>
      </c>
      <c r="BD41" t="s">
        <v>202</v>
      </c>
      <c r="BM41" s="7" t="s">
        <v>1355</v>
      </c>
      <c r="BN41" s="3" t="s">
        <v>204</v>
      </c>
      <c r="BO41" t="s">
        <v>238</v>
      </c>
      <c r="BP41" t="s">
        <v>202</v>
      </c>
    </row>
    <row r="42" spans="1:68" x14ac:dyDescent="0.2">
      <c r="A42" s="4">
        <v>43011.729166666664</v>
      </c>
      <c r="B42" s="4">
        <v>43011.740972222222</v>
      </c>
      <c r="C42" t="s">
        <v>65</v>
      </c>
      <c r="D42" t="s">
        <v>1424</v>
      </c>
      <c r="E42">
        <v>100</v>
      </c>
      <c r="F42">
        <v>1062</v>
      </c>
      <c r="G42" t="b">
        <v>1</v>
      </c>
      <c r="H42" s="1">
        <v>43011.740972222222</v>
      </c>
      <c r="I42" t="s">
        <v>1425</v>
      </c>
      <c r="N42">
        <v>41.15600586</v>
      </c>
      <c r="O42">
        <v>-80.483802800000007</v>
      </c>
      <c r="P42" t="s">
        <v>179</v>
      </c>
      <c r="Q42" t="s">
        <v>180</v>
      </c>
      <c r="R42" t="s">
        <v>181</v>
      </c>
      <c r="S42" t="s">
        <v>182</v>
      </c>
      <c r="T42" t="s">
        <v>183</v>
      </c>
      <c r="U42" t="s">
        <v>193</v>
      </c>
      <c r="V42" t="s">
        <v>194</v>
      </c>
      <c r="W42">
        <v>47</v>
      </c>
      <c r="X42" t="s">
        <v>186</v>
      </c>
      <c r="Y42" t="s">
        <v>216</v>
      </c>
      <c r="Z42">
        <v>32</v>
      </c>
      <c r="AA42" t="s">
        <v>196</v>
      </c>
      <c r="AB42" t="s">
        <v>197</v>
      </c>
      <c r="AC42" t="s">
        <v>210</v>
      </c>
      <c r="AD42" t="s">
        <v>234</v>
      </c>
      <c r="AE42" t="s">
        <v>200</v>
      </c>
      <c r="AF42">
        <v>16150</v>
      </c>
      <c r="AG42">
        <v>0</v>
      </c>
      <c r="AH42">
        <v>0</v>
      </c>
      <c r="AI42">
        <v>890.125</v>
      </c>
      <c r="AJ42">
        <v>0</v>
      </c>
      <c r="BA42" t="s">
        <v>201</v>
      </c>
      <c r="BB42">
        <v>1</v>
      </c>
      <c r="BC42" t="s">
        <v>202</v>
      </c>
      <c r="BD42" t="s">
        <v>202</v>
      </c>
      <c r="BM42" s="7" t="s">
        <v>1426</v>
      </c>
      <c r="BN42" s="3" t="s">
        <v>204</v>
      </c>
      <c r="BO42" t="s">
        <v>202</v>
      </c>
      <c r="BP42" t="s">
        <v>202</v>
      </c>
    </row>
    <row r="43" spans="1:68" x14ac:dyDescent="0.2">
      <c r="A43" s="4">
        <v>43012.413888888892</v>
      </c>
      <c r="B43" s="4">
        <v>43012.4375</v>
      </c>
      <c r="C43" t="s">
        <v>65</v>
      </c>
      <c r="D43" t="s">
        <v>1468</v>
      </c>
      <c r="E43">
        <v>100</v>
      </c>
      <c r="F43">
        <v>2010</v>
      </c>
      <c r="G43" t="b">
        <v>1</v>
      </c>
      <c r="H43" s="1">
        <v>43012.4375</v>
      </c>
      <c r="I43" t="s">
        <v>1469</v>
      </c>
      <c r="N43">
        <v>40.896301270000002</v>
      </c>
      <c r="O43">
        <v>-74.151298519999997</v>
      </c>
      <c r="P43" t="s">
        <v>179</v>
      </c>
      <c r="Q43" t="s">
        <v>180</v>
      </c>
      <c r="R43" t="s">
        <v>181</v>
      </c>
      <c r="S43" t="s">
        <v>182</v>
      </c>
      <c r="T43" t="s">
        <v>183</v>
      </c>
      <c r="U43" t="s">
        <v>281</v>
      </c>
      <c r="V43" t="s">
        <v>194</v>
      </c>
      <c r="W43">
        <v>47</v>
      </c>
      <c r="X43" t="s">
        <v>186</v>
      </c>
      <c r="Y43" t="s">
        <v>216</v>
      </c>
      <c r="Z43">
        <v>34</v>
      </c>
      <c r="AA43" t="s">
        <v>196</v>
      </c>
      <c r="AB43" t="s">
        <v>197</v>
      </c>
      <c r="AC43" t="s">
        <v>210</v>
      </c>
      <c r="AD43" t="s">
        <v>217</v>
      </c>
      <c r="AE43" t="s">
        <v>303</v>
      </c>
      <c r="AF43">
        <v>10901</v>
      </c>
      <c r="AG43">
        <v>0</v>
      </c>
      <c r="AH43">
        <v>0</v>
      </c>
      <c r="AI43">
        <v>1249.1959999999999</v>
      </c>
      <c r="AJ43">
        <v>0</v>
      </c>
      <c r="BA43" t="s">
        <v>201</v>
      </c>
      <c r="BB43">
        <v>1</v>
      </c>
      <c r="BC43" t="s">
        <v>202</v>
      </c>
      <c r="BD43" t="s">
        <v>202</v>
      </c>
      <c r="BM43" s="7" t="s">
        <v>1470</v>
      </c>
      <c r="BN43" s="3" t="s">
        <v>204</v>
      </c>
      <c r="BO43" t="s">
        <v>202</v>
      </c>
      <c r="BP43" t="s">
        <v>202</v>
      </c>
    </row>
    <row r="44" spans="1:68" x14ac:dyDescent="0.2">
      <c r="A44" s="4">
        <v>43012.50277777778</v>
      </c>
      <c r="B44" s="4">
        <v>43012.515972222223</v>
      </c>
      <c r="C44" t="s">
        <v>65</v>
      </c>
      <c r="D44" t="s">
        <v>1481</v>
      </c>
      <c r="E44">
        <v>100</v>
      </c>
      <c r="F44">
        <v>1134</v>
      </c>
      <c r="G44" t="b">
        <v>1</v>
      </c>
      <c r="H44" s="1">
        <v>43012.515972222223</v>
      </c>
      <c r="I44" t="s">
        <v>1482</v>
      </c>
      <c r="N44">
        <v>40.862396240000002</v>
      </c>
      <c r="O44">
        <v>-78.173400880000003</v>
      </c>
      <c r="P44" t="s">
        <v>179</v>
      </c>
      <c r="Q44" t="s">
        <v>180</v>
      </c>
      <c r="R44" t="s">
        <v>181</v>
      </c>
      <c r="S44" t="s">
        <v>695</v>
      </c>
      <c r="T44">
        <v>15.15063</v>
      </c>
      <c r="U44" t="s">
        <v>184</v>
      </c>
      <c r="V44" t="s">
        <v>640</v>
      </c>
      <c r="W44">
        <v>47</v>
      </c>
      <c r="X44" t="s">
        <v>186</v>
      </c>
      <c r="Y44" t="s">
        <v>195</v>
      </c>
      <c r="Z44">
        <v>65</v>
      </c>
      <c r="AA44" t="s">
        <v>196</v>
      </c>
      <c r="AB44" t="s">
        <v>197</v>
      </c>
      <c r="AC44" t="s">
        <v>198</v>
      </c>
      <c r="AD44" t="s">
        <v>199</v>
      </c>
      <c r="AE44" t="s">
        <v>303</v>
      </c>
      <c r="AF44">
        <v>16870</v>
      </c>
      <c r="AG44">
        <v>0</v>
      </c>
      <c r="AH44">
        <v>0</v>
      </c>
      <c r="AI44">
        <v>897.84299999999996</v>
      </c>
      <c r="AJ44">
        <v>0</v>
      </c>
      <c r="BA44" t="s">
        <v>201</v>
      </c>
      <c r="BB44">
        <v>1</v>
      </c>
      <c r="BC44" t="s">
        <v>202</v>
      </c>
      <c r="BD44" t="s">
        <v>202</v>
      </c>
      <c r="BM44" s="7" t="s">
        <v>1483</v>
      </c>
      <c r="BN44" s="3" t="s">
        <v>204</v>
      </c>
      <c r="BO44" t="s">
        <v>238</v>
      </c>
      <c r="BP44" t="s">
        <v>202</v>
      </c>
    </row>
    <row r="45" spans="1:68" x14ac:dyDescent="0.2">
      <c r="A45" s="4">
        <v>43013.726388888892</v>
      </c>
      <c r="B45" s="4">
        <v>43013.732638888891</v>
      </c>
      <c r="C45" t="s">
        <v>65</v>
      </c>
      <c r="D45" t="s">
        <v>1548</v>
      </c>
      <c r="E45">
        <v>100</v>
      </c>
      <c r="F45">
        <v>484</v>
      </c>
      <c r="G45" t="b">
        <v>1</v>
      </c>
      <c r="H45" s="1">
        <v>43013.732638888891</v>
      </c>
      <c r="I45" t="s">
        <v>1549</v>
      </c>
      <c r="N45">
        <v>45.365997309999997</v>
      </c>
      <c r="O45">
        <v>-123.2478943</v>
      </c>
      <c r="P45" t="s">
        <v>179</v>
      </c>
      <c r="Q45" t="s">
        <v>180</v>
      </c>
      <c r="R45" t="s">
        <v>181</v>
      </c>
      <c r="S45" t="s">
        <v>208</v>
      </c>
      <c r="T45">
        <v>56</v>
      </c>
      <c r="U45" t="s">
        <v>184</v>
      </c>
      <c r="V45" t="s">
        <v>194</v>
      </c>
      <c r="W45">
        <v>47</v>
      </c>
      <c r="X45" t="s">
        <v>186</v>
      </c>
      <c r="Y45" t="s">
        <v>216</v>
      </c>
      <c r="Z45">
        <v>32</v>
      </c>
      <c r="AA45" t="s">
        <v>196</v>
      </c>
      <c r="AB45" t="s">
        <v>197</v>
      </c>
      <c r="AC45" t="s">
        <v>290</v>
      </c>
      <c r="AD45" t="s">
        <v>199</v>
      </c>
      <c r="AE45" t="s">
        <v>200</v>
      </c>
      <c r="AF45">
        <v>97381</v>
      </c>
      <c r="AG45">
        <v>0</v>
      </c>
      <c r="AH45">
        <v>0</v>
      </c>
      <c r="AI45">
        <v>414.72699999999998</v>
      </c>
      <c r="AJ45">
        <v>0</v>
      </c>
      <c r="BA45" t="s">
        <v>201</v>
      </c>
      <c r="BB45">
        <v>1</v>
      </c>
      <c r="BC45" t="s">
        <v>202</v>
      </c>
      <c r="BD45" t="s">
        <v>202</v>
      </c>
      <c r="BM45" s="7" t="s">
        <v>1550</v>
      </c>
      <c r="BO45" t="s">
        <v>202</v>
      </c>
      <c r="BP45" t="s">
        <v>202</v>
      </c>
    </row>
    <row r="46" spans="1:68" x14ac:dyDescent="0.2">
      <c r="A46" s="4">
        <v>43013.722916666666</v>
      </c>
      <c r="B46" s="4">
        <v>43013.734722222223</v>
      </c>
      <c r="C46" t="s">
        <v>65</v>
      </c>
      <c r="D46" t="s">
        <v>1563</v>
      </c>
      <c r="E46">
        <v>100</v>
      </c>
      <c r="F46">
        <v>1034</v>
      </c>
      <c r="G46" t="b">
        <v>1</v>
      </c>
      <c r="H46" s="1">
        <v>43013.734722222223</v>
      </c>
      <c r="I46" t="s">
        <v>1564</v>
      </c>
      <c r="N46">
        <v>45.072402949999997</v>
      </c>
      <c r="O46">
        <v>-93.187400819999993</v>
      </c>
      <c r="P46" t="s">
        <v>179</v>
      </c>
      <c r="Q46" t="s">
        <v>180</v>
      </c>
      <c r="R46" t="s">
        <v>181</v>
      </c>
      <c r="S46" t="s">
        <v>208</v>
      </c>
      <c r="T46">
        <v>55</v>
      </c>
      <c r="U46" t="s">
        <v>251</v>
      </c>
      <c r="V46" t="s">
        <v>185</v>
      </c>
      <c r="W46">
        <v>47</v>
      </c>
      <c r="X46" t="s">
        <v>186</v>
      </c>
      <c r="Y46" t="s">
        <v>216</v>
      </c>
      <c r="Z46">
        <v>34</v>
      </c>
      <c r="AA46" t="s">
        <v>196</v>
      </c>
      <c r="AB46" t="s">
        <v>197</v>
      </c>
      <c r="AC46" t="s">
        <v>210</v>
      </c>
      <c r="AD46" t="s">
        <v>329</v>
      </c>
      <c r="AE46" t="s">
        <v>200</v>
      </c>
      <c r="AF46">
        <v>55126</v>
      </c>
      <c r="AG46">
        <v>892.33199999999999</v>
      </c>
      <c r="AH46">
        <v>892.33199999999999</v>
      </c>
      <c r="AI46">
        <v>893.65899999999999</v>
      </c>
      <c r="AJ46">
        <v>1</v>
      </c>
      <c r="BA46" t="s">
        <v>201</v>
      </c>
      <c r="BB46">
        <v>1</v>
      </c>
      <c r="BC46" t="s">
        <v>202</v>
      </c>
      <c r="BD46" t="s">
        <v>202</v>
      </c>
      <c r="BM46" s="7" t="s">
        <v>1565</v>
      </c>
      <c r="BN46" s="3" t="s">
        <v>204</v>
      </c>
      <c r="BO46" t="s">
        <v>202</v>
      </c>
      <c r="BP46" t="s">
        <v>202</v>
      </c>
    </row>
    <row r="47" spans="1:68" x14ac:dyDescent="0.2">
      <c r="A47" s="4">
        <v>43013.722916666666</v>
      </c>
      <c r="B47" s="4">
        <v>43013.736111111109</v>
      </c>
      <c r="C47" t="s">
        <v>65</v>
      </c>
      <c r="D47" t="s">
        <v>1593</v>
      </c>
      <c r="E47">
        <v>100</v>
      </c>
      <c r="F47">
        <v>1143</v>
      </c>
      <c r="G47" t="b">
        <v>1</v>
      </c>
      <c r="H47" s="1">
        <v>43013.736111111109</v>
      </c>
      <c r="I47" t="s">
        <v>1594</v>
      </c>
      <c r="N47">
        <v>44.955505369999997</v>
      </c>
      <c r="O47">
        <v>-93.166999820000001</v>
      </c>
      <c r="P47" t="s">
        <v>179</v>
      </c>
      <c r="Q47" t="s">
        <v>180</v>
      </c>
      <c r="R47" t="s">
        <v>181</v>
      </c>
      <c r="S47" t="s">
        <v>182</v>
      </c>
      <c r="T47" t="s">
        <v>183</v>
      </c>
      <c r="U47" t="s">
        <v>184</v>
      </c>
      <c r="V47" t="s">
        <v>185</v>
      </c>
      <c r="W47">
        <v>47</v>
      </c>
      <c r="X47" t="s">
        <v>186</v>
      </c>
      <c r="Y47" t="s">
        <v>216</v>
      </c>
      <c r="Z47">
        <v>42</v>
      </c>
      <c r="AA47" t="s">
        <v>196</v>
      </c>
      <c r="AB47" t="s">
        <v>197</v>
      </c>
      <c r="AC47" t="s">
        <v>258</v>
      </c>
      <c r="AD47" t="s">
        <v>234</v>
      </c>
      <c r="AE47" t="s">
        <v>303</v>
      </c>
      <c r="AF47">
        <v>55106</v>
      </c>
      <c r="AG47">
        <v>1.3759999999999999</v>
      </c>
      <c r="AH47">
        <v>1.3759999999999999</v>
      </c>
      <c r="AI47">
        <v>896.43299999999999</v>
      </c>
      <c r="AJ47">
        <v>1</v>
      </c>
      <c r="BA47" t="s">
        <v>201</v>
      </c>
      <c r="BB47">
        <v>1</v>
      </c>
      <c r="BC47" t="s">
        <v>202</v>
      </c>
      <c r="BD47" t="s">
        <v>202</v>
      </c>
      <c r="BM47" s="7" t="s">
        <v>1595</v>
      </c>
      <c r="BN47" s="3" t="s">
        <v>204</v>
      </c>
      <c r="BO47" t="s">
        <v>202</v>
      </c>
      <c r="BP47" t="s">
        <v>202</v>
      </c>
    </row>
    <row r="48" spans="1:68" x14ac:dyDescent="0.2">
      <c r="A48" s="4">
        <v>43013.724999999999</v>
      </c>
      <c r="B48" s="4">
        <v>43013.736805555556</v>
      </c>
      <c r="C48" t="s">
        <v>65</v>
      </c>
      <c r="D48" t="s">
        <v>1596</v>
      </c>
      <c r="E48">
        <v>100</v>
      </c>
      <c r="F48">
        <v>1011</v>
      </c>
      <c r="G48" t="b">
        <v>1</v>
      </c>
      <c r="H48" s="1">
        <v>43013.736805555556</v>
      </c>
      <c r="I48" t="s">
        <v>1597</v>
      </c>
      <c r="N48">
        <v>39.89390564</v>
      </c>
      <c r="O48">
        <v>-76.557998659999996</v>
      </c>
      <c r="P48" t="s">
        <v>179</v>
      </c>
      <c r="Q48" t="s">
        <v>180</v>
      </c>
      <c r="R48" t="s">
        <v>181</v>
      </c>
      <c r="S48" t="s">
        <v>182</v>
      </c>
      <c r="T48" t="s">
        <v>183</v>
      </c>
      <c r="U48" t="s">
        <v>251</v>
      </c>
      <c r="V48" t="s">
        <v>209</v>
      </c>
      <c r="W48">
        <v>47</v>
      </c>
      <c r="X48" t="s">
        <v>186</v>
      </c>
      <c r="Y48" t="s">
        <v>195</v>
      </c>
      <c r="Z48">
        <v>22</v>
      </c>
      <c r="AA48" t="s">
        <v>233</v>
      </c>
      <c r="AB48" t="s">
        <v>197</v>
      </c>
      <c r="AC48" t="s">
        <v>210</v>
      </c>
      <c r="AD48" t="s">
        <v>234</v>
      </c>
      <c r="AE48" t="s">
        <v>303</v>
      </c>
      <c r="AF48">
        <v>16801</v>
      </c>
      <c r="AG48">
        <v>0</v>
      </c>
      <c r="AH48">
        <v>0</v>
      </c>
      <c r="AI48">
        <v>880.10699999999997</v>
      </c>
      <c r="AJ48">
        <v>0</v>
      </c>
      <c r="BA48" t="s">
        <v>201</v>
      </c>
      <c r="BB48">
        <v>1</v>
      </c>
      <c r="BC48" t="s">
        <v>202</v>
      </c>
      <c r="BD48" t="s">
        <v>202</v>
      </c>
      <c r="BM48" s="7" t="s">
        <v>1598</v>
      </c>
      <c r="BN48" s="3" t="s">
        <v>204</v>
      </c>
      <c r="BO48" t="s">
        <v>202</v>
      </c>
      <c r="BP48" t="s">
        <v>202</v>
      </c>
    </row>
    <row r="49" spans="1:68" x14ac:dyDescent="0.2">
      <c r="A49" s="4">
        <v>43013.724305555559</v>
      </c>
      <c r="B49" s="4">
        <v>43013.737500000003</v>
      </c>
      <c r="C49" t="s">
        <v>65</v>
      </c>
      <c r="D49" t="s">
        <v>1622</v>
      </c>
      <c r="E49">
        <v>100</v>
      </c>
      <c r="F49">
        <v>1124</v>
      </c>
      <c r="G49" t="b">
        <v>1</v>
      </c>
      <c r="H49" s="1">
        <v>43013.737500000003</v>
      </c>
      <c r="I49" t="s">
        <v>1623</v>
      </c>
      <c r="N49">
        <v>39.59249878</v>
      </c>
      <c r="O49">
        <v>-86.111099240000001</v>
      </c>
      <c r="P49" t="s">
        <v>179</v>
      </c>
      <c r="Q49" t="s">
        <v>180</v>
      </c>
      <c r="R49" t="s">
        <v>181</v>
      </c>
      <c r="S49" t="s">
        <v>208</v>
      </c>
      <c r="T49">
        <v>55</v>
      </c>
      <c r="U49" t="s">
        <v>281</v>
      </c>
      <c r="V49" t="s">
        <v>185</v>
      </c>
      <c r="W49">
        <v>47</v>
      </c>
      <c r="X49" t="s">
        <v>186</v>
      </c>
      <c r="Y49" t="s">
        <v>195</v>
      </c>
      <c r="Z49">
        <v>34</v>
      </c>
      <c r="AA49" t="s">
        <v>196</v>
      </c>
      <c r="AB49" t="s">
        <v>197</v>
      </c>
      <c r="AC49" t="s">
        <v>258</v>
      </c>
      <c r="AD49" t="s">
        <v>217</v>
      </c>
      <c r="AE49" t="s">
        <v>200</v>
      </c>
      <c r="AF49">
        <v>46060</v>
      </c>
      <c r="AG49">
        <v>0</v>
      </c>
      <c r="AH49">
        <v>0</v>
      </c>
      <c r="AI49">
        <v>924.24699999999996</v>
      </c>
      <c r="AJ49">
        <v>0</v>
      </c>
      <c r="BA49" t="s">
        <v>201</v>
      </c>
      <c r="BB49">
        <v>1</v>
      </c>
      <c r="BC49" t="s">
        <v>202</v>
      </c>
      <c r="BD49" t="s">
        <v>202</v>
      </c>
      <c r="BM49" s="7" t="s">
        <v>1624</v>
      </c>
      <c r="BN49" s="3" t="s">
        <v>204</v>
      </c>
      <c r="BO49" t="s">
        <v>202</v>
      </c>
      <c r="BP49" t="s">
        <v>202</v>
      </c>
    </row>
    <row r="50" spans="1:68" x14ac:dyDescent="0.2">
      <c r="A50" s="4">
        <v>43013.722916666666</v>
      </c>
      <c r="B50" s="4">
        <v>43013.737500000003</v>
      </c>
      <c r="C50" t="s">
        <v>65</v>
      </c>
      <c r="D50" t="s">
        <v>1625</v>
      </c>
      <c r="E50">
        <v>100</v>
      </c>
      <c r="F50">
        <v>1220</v>
      </c>
      <c r="G50" t="b">
        <v>1</v>
      </c>
      <c r="H50" s="1">
        <v>43013.737500000003</v>
      </c>
      <c r="I50" t="s">
        <v>1626</v>
      </c>
      <c r="N50">
        <v>33.500701900000003</v>
      </c>
      <c r="O50">
        <v>-111.98290249999999</v>
      </c>
      <c r="P50" t="s">
        <v>179</v>
      </c>
      <c r="Q50" t="s">
        <v>180</v>
      </c>
      <c r="R50" t="s">
        <v>181</v>
      </c>
      <c r="S50" t="s">
        <v>182</v>
      </c>
      <c r="T50" t="s">
        <v>183</v>
      </c>
      <c r="U50" t="s">
        <v>184</v>
      </c>
      <c r="V50" t="s">
        <v>302</v>
      </c>
      <c r="W50">
        <v>47</v>
      </c>
      <c r="X50" t="s">
        <v>186</v>
      </c>
      <c r="Y50" t="s">
        <v>216</v>
      </c>
      <c r="Z50">
        <v>71</v>
      </c>
      <c r="AA50" t="s">
        <v>196</v>
      </c>
      <c r="AB50" t="s">
        <v>197</v>
      </c>
      <c r="AC50" t="s">
        <v>245</v>
      </c>
      <c r="AD50" t="s">
        <v>329</v>
      </c>
      <c r="AE50" t="s">
        <v>223</v>
      </c>
      <c r="AF50">
        <v>85044</v>
      </c>
      <c r="AG50">
        <v>5.34</v>
      </c>
      <c r="AH50">
        <v>9.3670000000000009</v>
      </c>
      <c r="AI50">
        <v>892.64400000000001</v>
      </c>
      <c r="AJ50">
        <v>2</v>
      </c>
      <c r="BA50" t="s">
        <v>201</v>
      </c>
      <c r="BB50">
        <v>1</v>
      </c>
      <c r="BC50" t="s">
        <v>202</v>
      </c>
      <c r="BD50" t="s">
        <v>202</v>
      </c>
      <c r="BM50" s="7" t="s">
        <v>1627</v>
      </c>
      <c r="BN50" s="3" t="s">
        <v>204</v>
      </c>
      <c r="BO50" t="s">
        <v>202</v>
      </c>
      <c r="BP50" t="s">
        <v>202</v>
      </c>
    </row>
    <row r="51" spans="1:68" x14ac:dyDescent="0.2">
      <c r="A51" s="4">
        <v>43013.724999999999</v>
      </c>
      <c r="B51" s="4">
        <v>43013.737500000003</v>
      </c>
      <c r="C51" t="s">
        <v>65</v>
      </c>
      <c r="D51" t="s">
        <v>1652</v>
      </c>
      <c r="E51">
        <v>100</v>
      </c>
      <c r="F51">
        <v>1128</v>
      </c>
      <c r="G51" t="b">
        <v>1</v>
      </c>
      <c r="H51" s="1">
        <v>43013.737500000003</v>
      </c>
      <c r="I51" t="s">
        <v>1653</v>
      </c>
      <c r="N51">
        <v>39.206603999999999</v>
      </c>
      <c r="O51">
        <v>-84.396400450000002</v>
      </c>
      <c r="P51" t="s">
        <v>179</v>
      </c>
      <c r="Q51" t="s">
        <v>180</v>
      </c>
      <c r="R51" t="s">
        <v>181</v>
      </c>
      <c r="S51" t="s">
        <v>182</v>
      </c>
      <c r="T51" t="s">
        <v>1316</v>
      </c>
      <c r="U51" t="s">
        <v>184</v>
      </c>
      <c r="V51" t="s">
        <v>252</v>
      </c>
      <c r="W51">
        <v>47</v>
      </c>
      <c r="X51" t="s">
        <v>186</v>
      </c>
      <c r="Y51" t="s">
        <v>195</v>
      </c>
      <c r="Z51">
        <v>66</v>
      </c>
      <c r="AA51" t="s">
        <v>196</v>
      </c>
      <c r="AB51" t="s">
        <v>197</v>
      </c>
      <c r="AC51" t="s">
        <v>245</v>
      </c>
      <c r="AD51" t="s">
        <v>217</v>
      </c>
      <c r="AE51" t="s">
        <v>229</v>
      </c>
      <c r="AF51">
        <v>45236</v>
      </c>
      <c r="AG51">
        <v>0</v>
      </c>
      <c r="AH51">
        <v>0</v>
      </c>
      <c r="AI51">
        <v>894.66</v>
      </c>
      <c r="AJ51">
        <v>0</v>
      </c>
      <c r="BA51" t="s">
        <v>201</v>
      </c>
      <c r="BB51">
        <v>1</v>
      </c>
      <c r="BC51" t="s">
        <v>202</v>
      </c>
      <c r="BD51" t="s">
        <v>202</v>
      </c>
      <c r="BM51" s="7" t="s">
        <v>1654</v>
      </c>
      <c r="BN51" s="3" t="s">
        <v>204</v>
      </c>
      <c r="BO51" t="s">
        <v>202</v>
      </c>
      <c r="BP51" t="s">
        <v>202</v>
      </c>
    </row>
    <row r="52" spans="1:68" x14ac:dyDescent="0.2">
      <c r="A52" s="4">
        <v>43013.724305555559</v>
      </c>
      <c r="B52" s="4">
        <v>43013.738194444442</v>
      </c>
      <c r="C52" t="s">
        <v>65</v>
      </c>
      <c r="D52" t="s">
        <v>1700</v>
      </c>
      <c r="E52">
        <v>100</v>
      </c>
      <c r="F52">
        <v>1170</v>
      </c>
      <c r="G52" t="b">
        <v>1</v>
      </c>
      <c r="H52" s="1">
        <v>43013.738194444442</v>
      </c>
      <c r="I52" t="s">
        <v>1701</v>
      </c>
      <c r="N52">
        <v>36.221206670000001</v>
      </c>
      <c r="O52">
        <v>-115.1685028</v>
      </c>
      <c r="P52" t="s">
        <v>179</v>
      </c>
      <c r="Q52" t="s">
        <v>180</v>
      </c>
      <c r="R52" t="s">
        <v>181</v>
      </c>
      <c r="S52" t="s">
        <v>182</v>
      </c>
      <c r="T52" t="s">
        <v>188</v>
      </c>
      <c r="U52" t="s">
        <v>856</v>
      </c>
      <c r="V52" t="s">
        <v>252</v>
      </c>
      <c r="W52">
        <v>47</v>
      </c>
      <c r="X52" t="s">
        <v>186</v>
      </c>
      <c r="Y52" t="s">
        <v>195</v>
      </c>
      <c r="Z52">
        <v>48</v>
      </c>
      <c r="AA52" t="s">
        <v>1189</v>
      </c>
      <c r="AB52" t="s">
        <v>244</v>
      </c>
      <c r="AC52" t="s">
        <v>198</v>
      </c>
      <c r="AD52" t="s">
        <v>199</v>
      </c>
      <c r="AE52" t="s">
        <v>229</v>
      </c>
      <c r="AF52">
        <v>89030</v>
      </c>
      <c r="AG52">
        <v>905.66600000000005</v>
      </c>
      <c r="AH52">
        <v>915.10500000000002</v>
      </c>
      <c r="AI52">
        <v>915.88400000000001</v>
      </c>
      <c r="AJ52">
        <v>2</v>
      </c>
      <c r="BA52" t="s">
        <v>201</v>
      </c>
      <c r="BB52">
        <v>1</v>
      </c>
      <c r="BC52" t="s">
        <v>202</v>
      </c>
      <c r="BD52" t="s">
        <v>202</v>
      </c>
      <c r="BM52" s="7" t="s">
        <v>1702</v>
      </c>
      <c r="BN52" s="3" t="s">
        <v>204</v>
      </c>
      <c r="BO52" t="s">
        <v>238</v>
      </c>
      <c r="BP52" t="s">
        <v>202</v>
      </c>
    </row>
    <row r="53" spans="1:68" x14ac:dyDescent="0.2">
      <c r="A53" s="4">
        <v>43013.723611111112</v>
      </c>
      <c r="B53" s="4">
        <v>43013.738194444442</v>
      </c>
      <c r="C53" t="s">
        <v>65</v>
      </c>
      <c r="D53" t="s">
        <v>1724</v>
      </c>
      <c r="E53">
        <v>100</v>
      </c>
      <c r="F53">
        <v>1283</v>
      </c>
      <c r="G53" t="b">
        <v>1</v>
      </c>
      <c r="H53" s="1">
        <v>43013.738194444442</v>
      </c>
      <c r="I53" t="s">
        <v>1725</v>
      </c>
      <c r="N53">
        <v>40.79750061</v>
      </c>
      <c r="O53">
        <v>-77.902099609999993</v>
      </c>
      <c r="P53" t="s">
        <v>179</v>
      </c>
      <c r="Q53" t="s">
        <v>180</v>
      </c>
      <c r="R53" t="s">
        <v>181</v>
      </c>
      <c r="S53" t="s">
        <v>182</v>
      </c>
      <c r="T53" t="s">
        <v>183</v>
      </c>
      <c r="U53" t="s">
        <v>281</v>
      </c>
      <c r="V53" t="s">
        <v>328</v>
      </c>
      <c r="W53">
        <v>47</v>
      </c>
      <c r="X53" t="s">
        <v>186</v>
      </c>
      <c r="Y53" t="s">
        <v>216</v>
      </c>
      <c r="Z53">
        <v>58</v>
      </c>
      <c r="AA53" t="s">
        <v>196</v>
      </c>
      <c r="AB53" t="s">
        <v>197</v>
      </c>
      <c r="AC53" t="s">
        <v>198</v>
      </c>
      <c r="AD53" t="s">
        <v>199</v>
      </c>
      <c r="AE53" t="s">
        <v>303</v>
      </c>
      <c r="AF53">
        <v>16823</v>
      </c>
      <c r="AG53">
        <v>0</v>
      </c>
      <c r="AH53">
        <v>0</v>
      </c>
      <c r="AI53">
        <v>892.14300000000003</v>
      </c>
      <c r="AJ53">
        <v>0</v>
      </c>
      <c r="BA53" t="s">
        <v>201</v>
      </c>
      <c r="BB53">
        <v>1</v>
      </c>
      <c r="BC53" t="s">
        <v>202</v>
      </c>
      <c r="BD53" t="s">
        <v>202</v>
      </c>
      <c r="BM53" s="7" t="s">
        <v>1726</v>
      </c>
      <c r="BN53" s="3" t="s">
        <v>204</v>
      </c>
      <c r="BO53" t="s">
        <v>202</v>
      </c>
      <c r="BP53" t="s">
        <v>202</v>
      </c>
    </row>
    <row r="54" spans="1:68" x14ac:dyDescent="0.2">
      <c r="A54" s="4">
        <v>43013.726388888892</v>
      </c>
      <c r="B54" s="4">
        <v>43013.738888888889</v>
      </c>
      <c r="C54" t="s">
        <v>65</v>
      </c>
      <c r="D54" t="s">
        <v>1782</v>
      </c>
      <c r="E54">
        <v>100</v>
      </c>
      <c r="F54">
        <v>1107</v>
      </c>
      <c r="G54" t="b">
        <v>1</v>
      </c>
      <c r="H54" s="1">
        <v>43013.738888888889</v>
      </c>
      <c r="I54" t="s">
        <v>1783</v>
      </c>
      <c r="N54">
        <v>30.457397459999999</v>
      </c>
      <c r="O54">
        <v>-90.142997739999998</v>
      </c>
      <c r="P54" t="s">
        <v>179</v>
      </c>
      <c r="Q54" t="s">
        <v>180</v>
      </c>
      <c r="R54" t="s">
        <v>181</v>
      </c>
      <c r="S54" t="s">
        <v>182</v>
      </c>
      <c r="T54" t="s">
        <v>183</v>
      </c>
      <c r="U54" t="s">
        <v>184</v>
      </c>
      <c r="V54" t="s">
        <v>194</v>
      </c>
      <c r="W54">
        <v>47</v>
      </c>
      <c r="X54" t="s">
        <v>186</v>
      </c>
      <c r="Y54" t="s">
        <v>216</v>
      </c>
      <c r="Z54">
        <v>42</v>
      </c>
      <c r="AA54" t="s">
        <v>196</v>
      </c>
      <c r="AB54" t="s">
        <v>197</v>
      </c>
      <c r="AC54" t="s">
        <v>258</v>
      </c>
      <c r="AD54" t="s">
        <v>217</v>
      </c>
      <c r="AE54" t="s">
        <v>303</v>
      </c>
      <c r="AF54">
        <v>70461</v>
      </c>
      <c r="AG54">
        <v>0</v>
      </c>
      <c r="AH54">
        <v>0</v>
      </c>
      <c r="AI54">
        <v>897.65599999999995</v>
      </c>
      <c r="AJ54">
        <v>0</v>
      </c>
      <c r="BA54" t="s">
        <v>201</v>
      </c>
      <c r="BB54">
        <v>1</v>
      </c>
      <c r="BC54" t="s">
        <v>202</v>
      </c>
      <c r="BD54" t="s">
        <v>202</v>
      </c>
      <c r="BM54" s="7" t="s">
        <v>1784</v>
      </c>
      <c r="BN54" s="3" t="s">
        <v>204</v>
      </c>
      <c r="BO54" t="s">
        <v>202</v>
      </c>
      <c r="BP54" t="s">
        <v>202</v>
      </c>
    </row>
    <row r="55" spans="1:68" x14ac:dyDescent="0.2">
      <c r="A55" s="4">
        <v>43013.723611111112</v>
      </c>
      <c r="B55" s="4">
        <v>43013.740277777775</v>
      </c>
      <c r="C55" t="s">
        <v>65</v>
      </c>
      <c r="D55" t="s">
        <v>1860</v>
      </c>
      <c r="E55">
        <v>100</v>
      </c>
      <c r="F55">
        <v>1426</v>
      </c>
      <c r="G55" t="b">
        <v>1</v>
      </c>
      <c r="H55" s="1">
        <v>43013.740277777775</v>
      </c>
      <c r="I55" t="s">
        <v>1861</v>
      </c>
      <c r="N55">
        <v>40.711105349999997</v>
      </c>
      <c r="O55">
        <v>-73.94689941</v>
      </c>
      <c r="P55" t="s">
        <v>179</v>
      </c>
      <c r="Q55" t="s">
        <v>180</v>
      </c>
      <c r="R55" t="s">
        <v>181</v>
      </c>
      <c r="S55" t="s">
        <v>182</v>
      </c>
      <c r="T55" t="s">
        <v>183</v>
      </c>
      <c r="U55" t="s">
        <v>281</v>
      </c>
      <c r="V55" t="s">
        <v>252</v>
      </c>
      <c r="W55">
        <v>47</v>
      </c>
      <c r="X55" t="s">
        <v>186</v>
      </c>
      <c r="Y55" t="s">
        <v>216</v>
      </c>
      <c r="Z55">
        <v>31</v>
      </c>
      <c r="AA55" t="s">
        <v>269</v>
      </c>
      <c r="AB55" t="s">
        <v>197</v>
      </c>
      <c r="AC55" t="s">
        <v>290</v>
      </c>
      <c r="AD55" t="s">
        <v>234</v>
      </c>
      <c r="AE55" t="s">
        <v>229</v>
      </c>
      <c r="AF55">
        <v>95122</v>
      </c>
      <c r="AG55">
        <v>4.5529999999999999</v>
      </c>
      <c r="AH55">
        <v>907.73299999999995</v>
      </c>
      <c r="AI55">
        <v>908.71799999999996</v>
      </c>
      <c r="AJ55">
        <v>8</v>
      </c>
      <c r="BA55" t="s">
        <v>201</v>
      </c>
      <c r="BB55">
        <v>1</v>
      </c>
      <c r="BC55" t="s">
        <v>202</v>
      </c>
      <c r="BD55" t="s">
        <v>202</v>
      </c>
      <c r="BM55" s="7" t="s">
        <v>1862</v>
      </c>
      <c r="BN55" s="3" t="s">
        <v>204</v>
      </c>
      <c r="BO55" t="s">
        <v>202</v>
      </c>
      <c r="BP55" t="s">
        <v>202</v>
      </c>
    </row>
    <row r="56" spans="1:68" x14ac:dyDescent="0.2">
      <c r="A56" s="4">
        <v>43013.724999999999</v>
      </c>
      <c r="B56" s="4">
        <v>43013.740277777775</v>
      </c>
      <c r="C56" t="s">
        <v>65</v>
      </c>
      <c r="D56" t="s">
        <v>1863</v>
      </c>
      <c r="E56">
        <v>100</v>
      </c>
      <c r="F56">
        <v>1318</v>
      </c>
      <c r="G56" t="b">
        <v>1</v>
      </c>
      <c r="H56" s="1">
        <v>43013.740277777775</v>
      </c>
      <c r="I56" t="s">
        <v>1864</v>
      </c>
      <c r="N56">
        <v>39.937606809999998</v>
      </c>
      <c r="O56">
        <v>-77.661102290000002</v>
      </c>
      <c r="P56" t="s">
        <v>179</v>
      </c>
      <c r="Q56" t="s">
        <v>180</v>
      </c>
      <c r="R56" t="s">
        <v>181</v>
      </c>
      <c r="S56" t="s">
        <v>208</v>
      </c>
      <c r="T56">
        <v>55</v>
      </c>
      <c r="U56" t="s">
        <v>184</v>
      </c>
      <c r="V56" t="s">
        <v>185</v>
      </c>
      <c r="W56">
        <v>47</v>
      </c>
      <c r="X56" t="s">
        <v>186</v>
      </c>
      <c r="Y56" t="s">
        <v>195</v>
      </c>
      <c r="Z56">
        <v>46</v>
      </c>
      <c r="AA56" t="s">
        <v>196</v>
      </c>
      <c r="AB56" t="s">
        <v>197</v>
      </c>
      <c r="AC56" t="s">
        <v>210</v>
      </c>
      <c r="AD56" t="s">
        <v>217</v>
      </c>
      <c r="AE56" t="s">
        <v>223</v>
      </c>
      <c r="AF56">
        <v>17202</v>
      </c>
      <c r="AG56">
        <v>28.699000000000002</v>
      </c>
      <c r="AH56">
        <v>949.971</v>
      </c>
      <c r="AI56">
        <v>951.76</v>
      </c>
      <c r="AJ56">
        <v>2</v>
      </c>
      <c r="BA56" t="s">
        <v>201</v>
      </c>
      <c r="BB56">
        <v>1</v>
      </c>
      <c r="BC56" t="s">
        <v>202</v>
      </c>
      <c r="BD56" t="s">
        <v>202</v>
      </c>
      <c r="BM56" s="7" t="s">
        <v>1865</v>
      </c>
      <c r="BN56" s="3" t="s">
        <v>204</v>
      </c>
      <c r="BO56" t="s">
        <v>202</v>
      </c>
      <c r="BP56" t="s">
        <v>202</v>
      </c>
    </row>
    <row r="57" spans="1:68" x14ac:dyDescent="0.2">
      <c r="A57" s="4">
        <v>43013.728472222225</v>
      </c>
      <c r="B57" s="4">
        <v>43013.740972222222</v>
      </c>
      <c r="C57" t="s">
        <v>65</v>
      </c>
      <c r="D57" t="s">
        <v>1872</v>
      </c>
      <c r="E57">
        <v>100</v>
      </c>
      <c r="F57">
        <v>1053</v>
      </c>
      <c r="G57" t="b">
        <v>1</v>
      </c>
      <c r="H57" s="1">
        <v>43013.740972222222</v>
      </c>
      <c r="I57" t="s">
        <v>1873</v>
      </c>
      <c r="N57">
        <v>33.486801149999998</v>
      </c>
      <c r="O57">
        <v>-112.2550964</v>
      </c>
      <c r="P57" t="s">
        <v>179</v>
      </c>
      <c r="Q57" t="s">
        <v>180</v>
      </c>
      <c r="R57" t="s">
        <v>181</v>
      </c>
      <c r="S57" t="s">
        <v>182</v>
      </c>
      <c r="T57" t="s">
        <v>355</v>
      </c>
      <c r="U57" t="s">
        <v>193</v>
      </c>
      <c r="V57" t="s">
        <v>185</v>
      </c>
      <c r="W57">
        <v>47</v>
      </c>
      <c r="X57" t="s">
        <v>186</v>
      </c>
      <c r="Y57" t="s">
        <v>195</v>
      </c>
      <c r="Z57">
        <v>36</v>
      </c>
      <c r="AA57" t="s">
        <v>196</v>
      </c>
      <c r="AB57" t="s">
        <v>197</v>
      </c>
      <c r="AC57" t="s">
        <v>210</v>
      </c>
      <c r="AD57" t="s">
        <v>217</v>
      </c>
      <c r="AE57" t="s">
        <v>303</v>
      </c>
      <c r="AF57">
        <v>85086</v>
      </c>
      <c r="AG57">
        <v>0</v>
      </c>
      <c r="AH57">
        <v>0</v>
      </c>
      <c r="AI57">
        <v>894.26800000000003</v>
      </c>
      <c r="AJ57">
        <v>0</v>
      </c>
      <c r="BA57" t="s">
        <v>201</v>
      </c>
      <c r="BB57">
        <v>1</v>
      </c>
      <c r="BC57" t="s">
        <v>202</v>
      </c>
      <c r="BD57" t="s">
        <v>202</v>
      </c>
      <c r="BM57" s="7" t="s">
        <v>1874</v>
      </c>
      <c r="BO57" t="s">
        <v>202</v>
      </c>
      <c r="BP57" t="s">
        <v>202</v>
      </c>
    </row>
    <row r="58" spans="1:68" x14ac:dyDescent="0.2">
      <c r="A58" s="4">
        <v>43013.727777777778</v>
      </c>
      <c r="B58" s="4">
        <v>43013.740972222222</v>
      </c>
      <c r="C58" t="s">
        <v>65</v>
      </c>
      <c r="D58" t="s">
        <v>1891</v>
      </c>
      <c r="E58">
        <v>100</v>
      </c>
      <c r="F58">
        <v>1124</v>
      </c>
      <c r="G58" t="b">
        <v>1</v>
      </c>
      <c r="H58" s="1">
        <v>43013.740972222222</v>
      </c>
      <c r="I58" t="s">
        <v>1892</v>
      </c>
      <c r="N58">
        <v>40.908294679999997</v>
      </c>
      <c r="O58">
        <v>-73.834602360000005</v>
      </c>
      <c r="P58" t="s">
        <v>179</v>
      </c>
      <c r="Q58" t="s">
        <v>180</v>
      </c>
      <c r="R58" t="s">
        <v>181</v>
      </c>
      <c r="S58" t="s">
        <v>182</v>
      </c>
      <c r="T58" t="s">
        <v>183</v>
      </c>
      <c r="U58" t="s">
        <v>184</v>
      </c>
      <c r="V58" t="s">
        <v>185</v>
      </c>
      <c r="W58">
        <v>47</v>
      </c>
      <c r="X58" t="s">
        <v>186</v>
      </c>
      <c r="Y58" t="s">
        <v>195</v>
      </c>
      <c r="Z58">
        <v>63</v>
      </c>
      <c r="AA58" t="s">
        <v>196</v>
      </c>
      <c r="AB58" t="s">
        <v>197</v>
      </c>
      <c r="AC58" t="s">
        <v>210</v>
      </c>
      <c r="AD58" t="s">
        <v>217</v>
      </c>
      <c r="AE58" t="s">
        <v>211</v>
      </c>
      <c r="AF58">
        <v>10552</v>
      </c>
      <c r="AG58">
        <v>10.705</v>
      </c>
      <c r="AH58">
        <v>10.705</v>
      </c>
      <c r="AI58">
        <v>940.43600000000004</v>
      </c>
      <c r="AJ58">
        <v>1</v>
      </c>
      <c r="BA58" t="s">
        <v>201</v>
      </c>
      <c r="BB58">
        <v>1</v>
      </c>
      <c r="BC58" t="s">
        <v>202</v>
      </c>
      <c r="BD58" t="s">
        <v>202</v>
      </c>
      <c r="BM58" s="7" t="s">
        <v>1893</v>
      </c>
      <c r="BN58" s="3" t="s">
        <v>204</v>
      </c>
      <c r="BO58" t="s">
        <v>202</v>
      </c>
      <c r="BP58" t="s">
        <v>202</v>
      </c>
    </row>
    <row r="59" spans="1:68" x14ac:dyDescent="0.2">
      <c r="A59" s="4">
        <v>43013.729166666664</v>
      </c>
      <c r="B59" s="4">
        <v>43013.740972222222</v>
      </c>
      <c r="C59" t="s">
        <v>65</v>
      </c>
      <c r="D59" t="s">
        <v>1910</v>
      </c>
      <c r="E59">
        <v>100</v>
      </c>
      <c r="F59">
        <v>1021</v>
      </c>
      <c r="G59" t="b">
        <v>1</v>
      </c>
      <c r="H59" s="1">
        <v>43013.740972222222</v>
      </c>
      <c r="I59" t="s">
        <v>1911</v>
      </c>
      <c r="N59">
        <v>43.567398070000003</v>
      </c>
      <c r="O59">
        <v>-83.822097780000007</v>
      </c>
      <c r="P59" t="s">
        <v>179</v>
      </c>
      <c r="Q59" t="s">
        <v>180</v>
      </c>
      <c r="R59" t="s">
        <v>181</v>
      </c>
      <c r="S59" t="s">
        <v>182</v>
      </c>
      <c r="T59" t="s">
        <v>183</v>
      </c>
      <c r="U59" t="s">
        <v>184</v>
      </c>
      <c r="V59" t="s">
        <v>265</v>
      </c>
      <c r="W59">
        <v>47</v>
      </c>
      <c r="X59" t="s">
        <v>186</v>
      </c>
      <c r="Y59" t="s">
        <v>216</v>
      </c>
      <c r="Z59">
        <v>30</v>
      </c>
      <c r="AA59" t="s">
        <v>196</v>
      </c>
      <c r="AB59" t="s">
        <v>197</v>
      </c>
      <c r="AC59" t="s">
        <v>290</v>
      </c>
      <c r="AD59" t="s">
        <v>199</v>
      </c>
      <c r="AE59" t="s">
        <v>211</v>
      </c>
      <c r="AF59">
        <v>48708</v>
      </c>
      <c r="AG59">
        <v>119.917</v>
      </c>
      <c r="AH59">
        <v>809.25400000000002</v>
      </c>
      <c r="AI59">
        <v>888.59400000000005</v>
      </c>
      <c r="AJ59">
        <v>2</v>
      </c>
      <c r="BA59" t="s">
        <v>201</v>
      </c>
      <c r="BB59">
        <v>1</v>
      </c>
      <c r="BC59" t="s">
        <v>202</v>
      </c>
      <c r="BD59" t="s">
        <v>202</v>
      </c>
      <c r="BM59" s="7" t="s">
        <v>1912</v>
      </c>
      <c r="BN59" s="3" t="s">
        <v>204</v>
      </c>
      <c r="BO59" t="s">
        <v>202</v>
      </c>
      <c r="BP59" t="s">
        <v>202</v>
      </c>
    </row>
    <row r="60" spans="1:68" x14ac:dyDescent="0.2">
      <c r="A60" s="4">
        <v>43013.729861111111</v>
      </c>
      <c r="B60" s="4">
        <v>43013.743055555555</v>
      </c>
      <c r="C60" t="s">
        <v>65</v>
      </c>
      <c r="D60" t="s">
        <v>2005</v>
      </c>
      <c r="E60">
        <v>100</v>
      </c>
      <c r="F60">
        <v>1133</v>
      </c>
      <c r="G60" t="b">
        <v>1</v>
      </c>
      <c r="H60" s="1">
        <v>43013.743055555555</v>
      </c>
      <c r="I60" t="s">
        <v>2006</v>
      </c>
      <c r="N60">
        <v>34.76750183</v>
      </c>
      <c r="O60">
        <v>-87.105697629999995</v>
      </c>
      <c r="P60" t="s">
        <v>179</v>
      </c>
      <c r="Q60" t="s">
        <v>180</v>
      </c>
      <c r="R60" t="s">
        <v>181</v>
      </c>
      <c r="S60" t="s">
        <v>182</v>
      </c>
      <c r="T60" t="s">
        <v>183</v>
      </c>
      <c r="U60" t="s">
        <v>184</v>
      </c>
      <c r="V60" t="s">
        <v>185</v>
      </c>
      <c r="W60">
        <v>47</v>
      </c>
      <c r="X60" t="s">
        <v>186</v>
      </c>
      <c r="Y60" t="s">
        <v>195</v>
      </c>
      <c r="Z60">
        <v>55</v>
      </c>
      <c r="AA60" t="s">
        <v>196</v>
      </c>
      <c r="AB60" t="s">
        <v>197</v>
      </c>
      <c r="AC60" t="s">
        <v>210</v>
      </c>
      <c r="AD60" t="s">
        <v>222</v>
      </c>
      <c r="AE60" t="s">
        <v>303</v>
      </c>
      <c r="AF60">
        <v>35601</v>
      </c>
      <c r="AG60">
        <v>222.61500000000001</v>
      </c>
      <c r="AH60">
        <v>222.61500000000001</v>
      </c>
      <c r="AI60">
        <v>912.47</v>
      </c>
      <c r="AJ60">
        <v>1</v>
      </c>
      <c r="BA60" t="s">
        <v>201</v>
      </c>
      <c r="BB60">
        <v>1</v>
      </c>
      <c r="BC60" t="s">
        <v>202</v>
      </c>
      <c r="BD60" t="s">
        <v>202</v>
      </c>
      <c r="BM60" s="7" t="s">
        <v>2007</v>
      </c>
      <c r="BN60" s="3" t="s">
        <v>204</v>
      </c>
      <c r="BO60" t="s">
        <v>202</v>
      </c>
      <c r="BP60" t="s">
        <v>202</v>
      </c>
    </row>
    <row r="61" spans="1:68" x14ac:dyDescent="0.2">
      <c r="A61" s="4">
        <v>43013.730555555558</v>
      </c>
      <c r="B61" s="4">
        <v>43013.743055555555</v>
      </c>
      <c r="C61" t="s">
        <v>65</v>
      </c>
      <c r="D61" t="s">
        <v>2060</v>
      </c>
      <c r="E61">
        <v>100</v>
      </c>
      <c r="F61">
        <v>1128</v>
      </c>
      <c r="G61" t="b">
        <v>1</v>
      </c>
      <c r="H61" s="1">
        <v>43013.743055555555</v>
      </c>
      <c r="I61" t="s">
        <v>2061</v>
      </c>
      <c r="N61">
        <v>27.371398930000002</v>
      </c>
      <c r="O61">
        <v>-80.302001950000005</v>
      </c>
      <c r="P61" t="s">
        <v>179</v>
      </c>
      <c r="Q61" t="s">
        <v>180</v>
      </c>
      <c r="R61" t="s">
        <v>181</v>
      </c>
      <c r="S61" t="s">
        <v>182</v>
      </c>
      <c r="T61" t="s">
        <v>183</v>
      </c>
      <c r="U61" t="s">
        <v>281</v>
      </c>
      <c r="V61" t="s">
        <v>505</v>
      </c>
      <c r="W61">
        <v>47</v>
      </c>
      <c r="X61" t="s">
        <v>186</v>
      </c>
      <c r="Y61" t="s">
        <v>216</v>
      </c>
      <c r="Z61">
        <v>28</v>
      </c>
      <c r="AA61" t="s">
        <v>196</v>
      </c>
      <c r="AB61" t="s">
        <v>197</v>
      </c>
      <c r="AC61" t="s">
        <v>198</v>
      </c>
      <c r="AD61" t="s">
        <v>222</v>
      </c>
      <c r="AE61" t="s">
        <v>223</v>
      </c>
      <c r="AF61">
        <v>34982</v>
      </c>
      <c r="AG61">
        <v>0</v>
      </c>
      <c r="AH61">
        <v>0</v>
      </c>
      <c r="AI61">
        <v>895.26499999999999</v>
      </c>
      <c r="AJ61">
        <v>0</v>
      </c>
      <c r="BA61" t="s">
        <v>201</v>
      </c>
      <c r="BB61">
        <v>1</v>
      </c>
      <c r="BC61" t="s">
        <v>202</v>
      </c>
      <c r="BD61" t="s">
        <v>202</v>
      </c>
      <c r="BM61" s="7" t="s">
        <v>2062</v>
      </c>
      <c r="BN61" s="3" t="s">
        <v>225</v>
      </c>
      <c r="BO61" t="s">
        <v>238</v>
      </c>
      <c r="BP61" t="s">
        <v>202</v>
      </c>
    </row>
    <row r="62" spans="1:68" x14ac:dyDescent="0.2">
      <c r="A62" s="4">
        <v>43013.727083333331</v>
      </c>
      <c r="B62" s="4">
        <v>43013.743750000001</v>
      </c>
      <c r="C62" t="s">
        <v>65</v>
      </c>
      <c r="D62" t="s">
        <v>2097</v>
      </c>
      <c r="E62">
        <v>100</v>
      </c>
      <c r="F62">
        <v>1445</v>
      </c>
      <c r="G62" t="b">
        <v>1</v>
      </c>
      <c r="H62" s="1">
        <v>43013.743750000001</v>
      </c>
      <c r="I62" t="s">
        <v>2098</v>
      </c>
      <c r="N62">
        <v>40.779205320000003</v>
      </c>
      <c r="O62">
        <v>-73.906997680000003</v>
      </c>
      <c r="P62" t="s">
        <v>179</v>
      </c>
      <c r="Q62" t="s">
        <v>180</v>
      </c>
      <c r="R62" t="s">
        <v>181</v>
      </c>
      <c r="S62" t="s">
        <v>182</v>
      </c>
      <c r="T62" t="s">
        <v>183</v>
      </c>
      <c r="U62" t="s">
        <v>184</v>
      </c>
      <c r="V62" t="s">
        <v>265</v>
      </c>
      <c r="W62">
        <v>47</v>
      </c>
      <c r="X62" t="s">
        <v>186</v>
      </c>
      <c r="Y62" t="s">
        <v>195</v>
      </c>
      <c r="Z62">
        <v>28</v>
      </c>
      <c r="AA62" t="s">
        <v>269</v>
      </c>
      <c r="AB62" t="s">
        <v>197</v>
      </c>
      <c r="AC62" t="s">
        <v>290</v>
      </c>
      <c r="AD62" t="s">
        <v>217</v>
      </c>
      <c r="AE62" t="s">
        <v>229</v>
      </c>
      <c r="AF62">
        <v>11102</v>
      </c>
      <c r="AG62">
        <v>0</v>
      </c>
      <c r="AH62">
        <v>0</v>
      </c>
      <c r="AI62">
        <v>927.66499999999996</v>
      </c>
      <c r="AJ62">
        <v>0</v>
      </c>
      <c r="BA62" t="s">
        <v>201</v>
      </c>
      <c r="BB62">
        <v>1</v>
      </c>
      <c r="BC62" t="s">
        <v>202</v>
      </c>
      <c r="BD62" t="s">
        <v>202</v>
      </c>
      <c r="BM62" s="7" t="s">
        <v>2099</v>
      </c>
      <c r="BN62" s="3" t="s">
        <v>204</v>
      </c>
      <c r="BO62" t="s">
        <v>238</v>
      </c>
      <c r="BP62" t="s">
        <v>202</v>
      </c>
    </row>
    <row r="63" spans="1:68" x14ac:dyDescent="0.2">
      <c r="A63" s="4">
        <v>43013.724999999999</v>
      </c>
      <c r="B63" s="4">
        <v>43013.743750000001</v>
      </c>
      <c r="C63" t="s">
        <v>65</v>
      </c>
      <c r="D63" t="s">
        <v>2100</v>
      </c>
      <c r="E63">
        <v>100</v>
      </c>
      <c r="F63">
        <v>1652</v>
      </c>
      <c r="G63" t="b">
        <v>1</v>
      </c>
      <c r="H63" s="1">
        <v>43013.743750000001</v>
      </c>
      <c r="I63" t="s">
        <v>2101</v>
      </c>
      <c r="N63">
        <v>29.032196039999999</v>
      </c>
      <c r="O63">
        <v>-95.469902039999994</v>
      </c>
      <c r="P63" t="s">
        <v>179</v>
      </c>
      <c r="Q63" t="s">
        <v>180</v>
      </c>
      <c r="R63" t="s">
        <v>181</v>
      </c>
      <c r="S63" t="s">
        <v>182</v>
      </c>
      <c r="T63" t="s">
        <v>183</v>
      </c>
      <c r="U63" t="s">
        <v>184</v>
      </c>
      <c r="V63" t="s">
        <v>265</v>
      </c>
      <c r="W63">
        <v>47</v>
      </c>
      <c r="X63" t="s">
        <v>186</v>
      </c>
      <c r="Y63" t="s">
        <v>216</v>
      </c>
      <c r="Z63">
        <v>39</v>
      </c>
      <c r="AA63" t="s">
        <v>196</v>
      </c>
      <c r="AB63" t="s">
        <v>197</v>
      </c>
      <c r="AC63" t="s">
        <v>198</v>
      </c>
      <c r="AD63" t="s">
        <v>199</v>
      </c>
      <c r="AE63" t="s">
        <v>211</v>
      </c>
      <c r="AF63">
        <v>77541</v>
      </c>
      <c r="AG63">
        <v>4.4560000000000004</v>
      </c>
      <c r="AH63">
        <v>903.63800000000003</v>
      </c>
      <c r="AI63">
        <v>909.04399999999998</v>
      </c>
      <c r="AJ63">
        <v>7</v>
      </c>
      <c r="BA63" t="s">
        <v>201</v>
      </c>
      <c r="BB63">
        <v>1</v>
      </c>
      <c r="BC63" t="s">
        <v>202</v>
      </c>
      <c r="BD63" t="s">
        <v>202</v>
      </c>
      <c r="BM63" s="7" t="s">
        <v>2102</v>
      </c>
      <c r="BN63" s="3" t="s">
        <v>204</v>
      </c>
      <c r="BO63" t="s">
        <v>238</v>
      </c>
      <c r="BP63" t="s">
        <v>202</v>
      </c>
    </row>
    <row r="64" spans="1:68" x14ac:dyDescent="0.2">
      <c r="A64" s="4">
        <v>43013.730555555558</v>
      </c>
      <c r="B64" s="4">
        <v>43013.744444444441</v>
      </c>
      <c r="C64" t="s">
        <v>65</v>
      </c>
      <c r="D64" t="s">
        <v>2134</v>
      </c>
      <c r="E64">
        <v>100</v>
      </c>
      <c r="F64">
        <v>1148</v>
      </c>
      <c r="G64" t="b">
        <v>1</v>
      </c>
      <c r="H64" s="1">
        <v>43013.744444444441</v>
      </c>
      <c r="I64" t="s">
        <v>2135</v>
      </c>
      <c r="N64">
        <v>33.62379456</v>
      </c>
      <c r="O64">
        <v>-112.00399779999999</v>
      </c>
      <c r="P64" t="s">
        <v>179</v>
      </c>
      <c r="Q64" t="s">
        <v>180</v>
      </c>
      <c r="R64" t="s">
        <v>181</v>
      </c>
      <c r="S64" t="s">
        <v>182</v>
      </c>
      <c r="T64" t="s">
        <v>355</v>
      </c>
      <c r="U64" t="s">
        <v>281</v>
      </c>
      <c r="V64" t="s">
        <v>185</v>
      </c>
      <c r="W64">
        <v>47</v>
      </c>
      <c r="X64" t="s">
        <v>186</v>
      </c>
      <c r="Y64" t="s">
        <v>195</v>
      </c>
      <c r="Z64">
        <v>46</v>
      </c>
      <c r="AA64" t="s">
        <v>196</v>
      </c>
      <c r="AB64" t="s">
        <v>197</v>
      </c>
      <c r="AC64" t="s">
        <v>210</v>
      </c>
      <c r="AD64" t="s">
        <v>234</v>
      </c>
      <c r="AE64" t="s">
        <v>229</v>
      </c>
      <c r="AF64">
        <v>85308</v>
      </c>
      <c r="AG64">
        <v>4.01</v>
      </c>
      <c r="AH64">
        <v>4.01</v>
      </c>
      <c r="AI64">
        <v>882.39700000000005</v>
      </c>
      <c r="AJ64">
        <v>1</v>
      </c>
      <c r="BA64" t="s">
        <v>201</v>
      </c>
      <c r="BB64">
        <v>1</v>
      </c>
      <c r="BC64" t="s">
        <v>202</v>
      </c>
      <c r="BD64" t="s">
        <v>202</v>
      </c>
      <c r="BM64" s="7" t="s">
        <v>2136</v>
      </c>
      <c r="BN64" s="3" t="s">
        <v>204</v>
      </c>
      <c r="BO64" t="s">
        <v>202</v>
      </c>
      <c r="BP64" t="s">
        <v>202</v>
      </c>
    </row>
    <row r="65" spans="1:69" x14ac:dyDescent="0.2">
      <c r="A65" s="4">
        <v>43013.732638888891</v>
      </c>
      <c r="B65" s="4">
        <v>43013.744444444441</v>
      </c>
      <c r="C65" t="s">
        <v>65</v>
      </c>
      <c r="D65" t="s">
        <v>2144</v>
      </c>
      <c r="E65">
        <v>100</v>
      </c>
      <c r="F65">
        <v>996</v>
      </c>
      <c r="G65" t="b">
        <v>1</v>
      </c>
      <c r="H65" s="1">
        <v>43013.744444444441</v>
      </c>
      <c r="I65" t="s">
        <v>2145</v>
      </c>
      <c r="N65">
        <v>47.694305419999999</v>
      </c>
      <c r="O65">
        <v>-117.4539948</v>
      </c>
      <c r="P65" t="s">
        <v>179</v>
      </c>
      <c r="Q65" t="s">
        <v>180</v>
      </c>
      <c r="R65" t="s">
        <v>181</v>
      </c>
      <c r="S65" t="s">
        <v>182</v>
      </c>
      <c r="T65" t="s">
        <v>183</v>
      </c>
      <c r="U65" t="s">
        <v>184</v>
      </c>
      <c r="V65" t="s">
        <v>221</v>
      </c>
      <c r="W65">
        <v>47</v>
      </c>
      <c r="X65" t="s">
        <v>186</v>
      </c>
      <c r="Y65" t="s">
        <v>216</v>
      </c>
      <c r="Z65">
        <v>28</v>
      </c>
      <c r="AA65" t="s">
        <v>196</v>
      </c>
      <c r="AB65" t="s">
        <v>197</v>
      </c>
      <c r="AC65" t="s">
        <v>258</v>
      </c>
      <c r="AD65" t="s">
        <v>199</v>
      </c>
      <c r="AE65" t="s">
        <v>303</v>
      </c>
      <c r="AF65">
        <v>99207</v>
      </c>
      <c r="AG65">
        <v>61.515000000000001</v>
      </c>
      <c r="AH65">
        <v>61.515000000000001</v>
      </c>
      <c r="AI65">
        <v>882.76199999999994</v>
      </c>
      <c r="AJ65">
        <v>1</v>
      </c>
      <c r="BA65" t="s">
        <v>201</v>
      </c>
      <c r="BB65">
        <v>1</v>
      </c>
      <c r="BC65" t="s">
        <v>202</v>
      </c>
      <c r="BD65" t="s">
        <v>202</v>
      </c>
      <c r="BM65" s="7" t="s">
        <v>2146</v>
      </c>
      <c r="BN65" s="3" t="s">
        <v>204</v>
      </c>
      <c r="BO65" t="s">
        <v>202</v>
      </c>
      <c r="BP65" t="s">
        <v>202</v>
      </c>
    </row>
    <row r="66" spans="1:69" x14ac:dyDescent="0.2">
      <c r="A66" s="4">
        <v>43013.731249999997</v>
      </c>
      <c r="B66" s="4">
        <v>43013.744444444441</v>
      </c>
      <c r="C66" t="s">
        <v>65</v>
      </c>
      <c r="D66" t="s">
        <v>2164</v>
      </c>
      <c r="E66">
        <v>100</v>
      </c>
      <c r="F66">
        <v>1175</v>
      </c>
      <c r="G66" t="b">
        <v>1</v>
      </c>
      <c r="H66" s="1">
        <v>43013.744444444441</v>
      </c>
      <c r="I66" t="s">
        <v>2165</v>
      </c>
      <c r="N66">
        <v>26.663803099999999</v>
      </c>
      <c r="O66">
        <v>-80.090202329999997</v>
      </c>
      <c r="P66" t="s">
        <v>179</v>
      </c>
      <c r="Q66" t="s">
        <v>180</v>
      </c>
      <c r="R66" t="s">
        <v>181</v>
      </c>
      <c r="S66" t="s">
        <v>695</v>
      </c>
      <c r="T66">
        <v>15.15063</v>
      </c>
      <c r="U66" t="s">
        <v>184</v>
      </c>
      <c r="V66" t="s">
        <v>2166</v>
      </c>
      <c r="W66">
        <v>47</v>
      </c>
      <c r="X66" t="s">
        <v>186</v>
      </c>
      <c r="Y66" t="s">
        <v>216</v>
      </c>
      <c r="Z66">
        <v>71</v>
      </c>
      <c r="AA66" t="s">
        <v>196</v>
      </c>
      <c r="AB66" t="s">
        <v>197</v>
      </c>
      <c r="AC66" t="s">
        <v>258</v>
      </c>
      <c r="AD66" t="s">
        <v>329</v>
      </c>
      <c r="AE66" t="s">
        <v>229</v>
      </c>
      <c r="AF66">
        <v>33406</v>
      </c>
      <c r="AG66">
        <v>0</v>
      </c>
      <c r="AH66">
        <v>0</v>
      </c>
      <c r="AI66">
        <v>923.08</v>
      </c>
      <c r="AJ66">
        <v>0</v>
      </c>
      <c r="BA66" t="s">
        <v>201</v>
      </c>
      <c r="BB66">
        <v>1</v>
      </c>
      <c r="BC66" t="s">
        <v>202</v>
      </c>
      <c r="BD66" t="s">
        <v>202</v>
      </c>
      <c r="BM66" s="7" t="s">
        <v>2167</v>
      </c>
      <c r="BN66" s="3" t="s">
        <v>204</v>
      </c>
      <c r="BO66" t="s">
        <v>238</v>
      </c>
      <c r="BP66" t="s">
        <v>202</v>
      </c>
    </row>
    <row r="67" spans="1:69" x14ac:dyDescent="0.2">
      <c r="A67" s="4">
        <v>43013.73333333333</v>
      </c>
      <c r="B67" s="4">
        <v>43013.745833333334</v>
      </c>
      <c r="C67" t="s">
        <v>65</v>
      </c>
      <c r="D67" t="s">
        <v>2268</v>
      </c>
      <c r="E67">
        <v>100</v>
      </c>
      <c r="F67">
        <v>1084</v>
      </c>
      <c r="G67" t="b">
        <v>1</v>
      </c>
      <c r="H67" s="1">
        <v>43013.745833333334</v>
      </c>
      <c r="I67" t="s">
        <v>2269</v>
      </c>
      <c r="N67">
        <v>36.312606809999998</v>
      </c>
      <c r="O67">
        <v>-95.616096499999998</v>
      </c>
      <c r="P67" t="s">
        <v>179</v>
      </c>
      <c r="Q67" t="s">
        <v>180</v>
      </c>
      <c r="R67" t="s">
        <v>181</v>
      </c>
      <c r="S67" t="s">
        <v>182</v>
      </c>
      <c r="T67" t="s">
        <v>183</v>
      </c>
      <c r="U67" t="s">
        <v>281</v>
      </c>
      <c r="V67" t="s">
        <v>319</v>
      </c>
      <c r="W67">
        <v>47</v>
      </c>
      <c r="X67" t="s">
        <v>186</v>
      </c>
      <c r="Y67" t="s">
        <v>216</v>
      </c>
      <c r="Z67">
        <v>35</v>
      </c>
      <c r="AA67" t="s">
        <v>196</v>
      </c>
      <c r="AB67" t="s">
        <v>197</v>
      </c>
      <c r="AC67" t="s">
        <v>198</v>
      </c>
      <c r="AD67" t="s">
        <v>199</v>
      </c>
      <c r="AE67" t="s">
        <v>229</v>
      </c>
      <c r="AF67">
        <v>74401</v>
      </c>
      <c r="AG67">
        <v>25.971</v>
      </c>
      <c r="AH67">
        <v>444.90499999999997</v>
      </c>
      <c r="AI67">
        <v>892.52200000000005</v>
      </c>
      <c r="AJ67">
        <v>5</v>
      </c>
      <c r="BA67" t="s">
        <v>201</v>
      </c>
      <c r="BB67">
        <v>1</v>
      </c>
      <c r="BC67" t="s">
        <v>202</v>
      </c>
      <c r="BD67" t="s">
        <v>202</v>
      </c>
      <c r="BM67" s="7" t="s">
        <v>2270</v>
      </c>
      <c r="BN67" s="3" t="s">
        <v>204</v>
      </c>
      <c r="BO67" t="s">
        <v>238</v>
      </c>
      <c r="BP67" t="s">
        <v>202</v>
      </c>
    </row>
    <row r="68" spans="1:69" x14ac:dyDescent="0.2">
      <c r="A68" s="4">
        <v>43013.725694444445</v>
      </c>
      <c r="B68" s="4">
        <v>43013.746527777781</v>
      </c>
      <c r="C68" t="s">
        <v>65</v>
      </c>
      <c r="D68" t="s">
        <v>2316</v>
      </c>
      <c r="E68">
        <v>100</v>
      </c>
      <c r="F68">
        <v>1834</v>
      </c>
      <c r="G68" t="b">
        <v>1</v>
      </c>
      <c r="H68" s="1">
        <v>43013.746527777781</v>
      </c>
      <c r="I68" t="s">
        <v>2317</v>
      </c>
      <c r="N68">
        <v>37.751007080000001</v>
      </c>
      <c r="O68">
        <v>-97.821998600000001</v>
      </c>
      <c r="P68" t="s">
        <v>179</v>
      </c>
      <c r="Q68" t="s">
        <v>180</v>
      </c>
      <c r="R68" t="s">
        <v>181</v>
      </c>
      <c r="S68" t="s">
        <v>182</v>
      </c>
      <c r="T68" t="s">
        <v>183</v>
      </c>
      <c r="U68" t="s">
        <v>184</v>
      </c>
      <c r="V68" t="s">
        <v>185</v>
      </c>
      <c r="W68">
        <v>47</v>
      </c>
      <c r="X68" t="s">
        <v>186</v>
      </c>
      <c r="Y68" t="s">
        <v>195</v>
      </c>
      <c r="Z68">
        <v>33</v>
      </c>
      <c r="AA68" t="s">
        <v>196</v>
      </c>
      <c r="AB68" t="s">
        <v>197</v>
      </c>
      <c r="AC68" t="s">
        <v>210</v>
      </c>
      <c r="AD68" t="s">
        <v>234</v>
      </c>
      <c r="AE68" t="s">
        <v>229</v>
      </c>
      <c r="AF68">
        <v>80212</v>
      </c>
      <c r="AG68">
        <v>339.19600000000003</v>
      </c>
      <c r="AH68">
        <v>1012.198</v>
      </c>
      <c r="AI68">
        <v>1077.528</v>
      </c>
      <c r="AJ68">
        <v>11</v>
      </c>
      <c r="BA68" t="s">
        <v>201</v>
      </c>
      <c r="BB68">
        <v>1</v>
      </c>
      <c r="BC68" t="s">
        <v>202</v>
      </c>
      <c r="BD68" t="s">
        <v>202</v>
      </c>
      <c r="BM68" s="7" t="s">
        <v>2318</v>
      </c>
      <c r="BN68" s="3" t="s">
        <v>204</v>
      </c>
      <c r="BO68" t="s">
        <v>202</v>
      </c>
      <c r="BP68" t="s">
        <v>202</v>
      </c>
    </row>
    <row r="69" spans="1:69" x14ac:dyDescent="0.2">
      <c r="A69" s="4">
        <v>43013.734027777777</v>
      </c>
      <c r="B69" s="4">
        <v>43013.748611111114</v>
      </c>
      <c r="C69" t="s">
        <v>65</v>
      </c>
      <c r="D69" t="s">
        <v>2414</v>
      </c>
      <c r="E69">
        <v>100</v>
      </c>
      <c r="F69">
        <v>1217</v>
      </c>
      <c r="G69" t="b">
        <v>1</v>
      </c>
      <c r="H69" s="1">
        <v>43013.748611111114</v>
      </c>
      <c r="I69" t="s">
        <v>2415</v>
      </c>
      <c r="N69">
        <v>41.412994380000001</v>
      </c>
      <c r="O69">
        <v>-92.922996519999998</v>
      </c>
      <c r="P69" t="s">
        <v>179</v>
      </c>
      <c r="Q69" t="s">
        <v>180</v>
      </c>
      <c r="R69" t="s">
        <v>181</v>
      </c>
      <c r="S69" t="s">
        <v>182</v>
      </c>
      <c r="T69" t="s">
        <v>183</v>
      </c>
      <c r="U69" t="s">
        <v>184</v>
      </c>
      <c r="V69" t="s">
        <v>265</v>
      </c>
      <c r="W69">
        <v>47</v>
      </c>
      <c r="X69" t="s">
        <v>186</v>
      </c>
      <c r="Y69" t="s">
        <v>195</v>
      </c>
      <c r="Z69">
        <v>33</v>
      </c>
      <c r="AA69" t="s">
        <v>196</v>
      </c>
      <c r="AB69" t="s">
        <v>197</v>
      </c>
      <c r="AC69" t="s">
        <v>210</v>
      </c>
      <c r="AD69" t="s">
        <v>329</v>
      </c>
      <c r="AE69" t="s">
        <v>200</v>
      </c>
      <c r="AF69">
        <v>52253</v>
      </c>
      <c r="AG69">
        <v>0</v>
      </c>
      <c r="AH69">
        <v>0</v>
      </c>
      <c r="AI69">
        <v>895.99199999999996</v>
      </c>
      <c r="AJ69">
        <v>0</v>
      </c>
      <c r="BA69" t="s">
        <v>201</v>
      </c>
      <c r="BB69">
        <v>1</v>
      </c>
      <c r="BC69" t="s">
        <v>202</v>
      </c>
      <c r="BD69" t="s">
        <v>202</v>
      </c>
      <c r="BM69" s="7" t="s">
        <v>2416</v>
      </c>
      <c r="BN69" s="3" t="s">
        <v>204</v>
      </c>
      <c r="BO69" t="s">
        <v>202</v>
      </c>
      <c r="BP69" t="s">
        <v>202</v>
      </c>
    </row>
    <row r="70" spans="1:69" x14ac:dyDescent="0.2">
      <c r="A70" s="4">
        <v>43013.738194444442</v>
      </c>
      <c r="B70" s="4">
        <v>43013.752083333333</v>
      </c>
      <c r="C70" t="s">
        <v>65</v>
      </c>
      <c r="D70" t="s">
        <v>2579</v>
      </c>
      <c r="E70">
        <v>100</v>
      </c>
      <c r="F70">
        <v>1159</v>
      </c>
      <c r="G70" t="b">
        <v>1</v>
      </c>
      <c r="H70" s="1">
        <v>43013.752083333333</v>
      </c>
      <c r="I70" t="s">
        <v>2580</v>
      </c>
      <c r="N70">
        <v>40.361099240000001</v>
      </c>
      <c r="O70">
        <v>-75.320098880000003</v>
      </c>
      <c r="P70" t="s">
        <v>179</v>
      </c>
      <c r="Q70" t="s">
        <v>180</v>
      </c>
      <c r="R70" t="s">
        <v>181</v>
      </c>
      <c r="S70" t="s">
        <v>182</v>
      </c>
      <c r="T70" t="s">
        <v>183</v>
      </c>
      <c r="U70" t="s">
        <v>184</v>
      </c>
      <c r="V70" t="s">
        <v>185</v>
      </c>
      <c r="W70">
        <v>47</v>
      </c>
      <c r="X70" t="s">
        <v>186</v>
      </c>
      <c r="Y70" t="s">
        <v>216</v>
      </c>
      <c r="Z70">
        <v>29</v>
      </c>
      <c r="AA70" t="s">
        <v>196</v>
      </c>
      <c r="AB70" t="s">
        <v>197</v>
      </c>
      <c r="AC70" t="s">
        <v>198</v>
      </c>
      <c r="AD70" t="s">
        <v>217</v>
      </c>
      <c r="AE70" t="s">
        <v>303</v>
      </c>
      <c r="AF70">
        <v>18960</v>
      </c>
      <c r="AG70">
        <v>81.909000000000006</v>
      </c>
      <c r="AH70">
        <v>203.089</v>
      </c>
      <c r="AI70">
        <v>950.85199999999998</v>
      </c>
      <c r="AJ70">
        <v>3</v>
      </c>
      <c r="BA70" t="s">
        <v>201</v>
      </c>
      <c r="BB70">
        <v>1</v>
      </c>
      <c r="BC70" t="s">
        <v>202</v>
      </c>
      <c r="BD70" t="s">
        <v>202</v>
      </c>
      <c r="BM70" s="7" t="s">
        <v>2581</v>
      </c>
      <c r="BN70" s="3" t="s">
        <v>204</v>
      </c>
      <c r="BO70" t="s">
        <v>238</v>
      </c>
      <c r="BP70" t="s">
        <v>202</v>
      </c>
    </row>
    <row r="71" spans="1:69" x14ac:dyDescent="0.2">
      <c r="A71" s="4">
        <v>43013.731944444444</v>
      </c>
      <c r="B71" s="4">
        <v>43013.752083333333</v>
      </c>
      <c r="C71" t="s">
        <v>65</v>
      </c>
      <c r="D71" t="s">
        <v>2593</v>
      </c>
      <c r="E71">
        <v>100</v>
      </c>
      <c r="F71">
        <v>1781</v>
      </c>
      <c r="G71" t="b">
        <v>1</v>
      </c>
      <c r="H71" s="1">
        <v>43013.752083333333</v>
      </c>
      <c r="I71" t="s">
        <v>2594</v>
      </c>
      <c r="N71">
        <v>40.14419556</v>
      </c>
      <c r="O71">
        <v>-74.848297119999998</v>
      </c>
      <c r="P71" t="s">
        <v>179</v>
      </c>
      <c r="Q71" t="s">
        <v>180</v>
      </c>
      <c r="R71" t="s">
        <v>181</v>
      </c>
      <c r="S71" t="s">
        <v>182</v>
      </c>
      <c r="T71" t="s">
        <v>183</v>
      </c>
      <c r="U71" t="s">
        <v>193</v>
      </c>
      <c r="V71" t="s">
        <v>319</v>
      </c>
      <c r="W71">
        <v>47</v>
      </c>
      <c r="X71" t="s">
        <v>186</v>
      </c>
      <c r="Y71" t="s">
        <v>216</v>
      </c>
      <c r="Z71">
        <v>26</v>
      </c>
      <c r="AA71" t="s">
        <v>196</v>
      </c>
      <c r="AB71" t="s">
        <v>197</v>
      </c>
      <c r="AC71" t="s">
        <v>210</v>
      </c>
      <c r="AD71" t="s">
        <v>217</v>
      </c>
      <c r="AE71" t="s">
        <v>211</v>
      </c>
      <c r="AF71">
        <v>19007</v>
      </c>
      <c r="AG71">
        <v>0</v>
      </c>
      <c r="AH71">
        <v>0</v>
      </c>
      <c r="AI71">
        <v>1487.3030000000001</v>
      </c>
      <c r="AJ71">
        <v>0</v>
      </c>
      <c r="BA71" t="s">
        <v>201</v>
      </c>
      <c r="BB71">
        <v>1</v>
      </c>
      <c r="BC71" t="s">
        <v>202</v>
      </c>
      <c r="BD71" t="s">
        <v>202</v>
      </c>
      <c r="BM71" s="7" t="s">
        <v>2595</v>
      </c>
      <c r="BN71" s="3" t="s">
        <v>204</v>
      </c>
      <c r="BO71" t="s">
        <v>202</v>
      </c>
      <c r="BP71" t="s">
        <v>202</v>
      </c>
    </row>
    <row r="72" spans="1:69" x14ac:dyDescent="0.2">
      <c r="A72" s="4">
        <v>43013.737500000003</v>
      </c>
      <c r="B72" s="4">
        <v>43013.75277777778</v>
      </c>
      <c r="C72" t="s">
        <v>65</v>
      </c>
      <c r="D72" t="s">
        <v>2603</v>
      </c>
      <c r="E72">
        <v>100</v>
      </c>
      <c r="F72">
        <v>1334</v>
      </c>
      <c r="G72" t="b">
        <v>1</v>
      </c>
      <c r="H72" s="1">
        <v>43013.75277777778</v>
      </c>
      <c r="I72" t="s">
        <v>2604</v>
      </c>
      <c r="N72">
        <v>38.477905270000001</v>
      </c>
      <c r="O72">
        <v>-90.534698489999997</v>
      </c>
      <c r="P72" t="s">
        <v>179</v>
      </c>
      <c r="Q72" t="s">
        <v>180</v>
      </c>
      <c r="R72" t="s">
        <v>181</v>
      </c>
      <c r="S72" t="s">
        <v>208</v>
      </c>
      <c r="T72">
        <v>55</v>
      </c>
      <c r="U72" t="s">
        <v>184</v>
      </c>
      <c r="V72" t="s">
        <v>302</v>
      </c>
      <c r="W72">
        <v>47</v>
      </c>
      <c r="X72" t="s">
        <v>186</v>
      </c>
      <c r="Y72" t="s">
        <v>216</v>
      </c>
      <c r="Z72">
        <v>50</v>
      </c>
      <c r="AA72" t="s">
        <v>196</v>
      </c>
      <c r="AB72" t="s">
        <v>197</v>
      </c>
      <c r="AC72" t="s">
        <v>210</v>
      </c>
      <c r="AD72" t="s">
        <v>217</v>
      </c>
      <c r="AE72" t="s">
        <v>200</v>
      </c>
      <c r="AF72">
        <v>63049</v>
      </c>
      <c r="AG72">
        <v>155.739</v>
      </c>
      <c r="AH72">
        <v>878.47500000000002</v>
      </c>
      <c r="AI72">
        <v>933.28599999999994</v>
      </c>
      <c r="AJ72">
        <v>2</v>
      </c>
      <c r="BA72" t="s">
        <v>201</v>
      </c>
      <c r="BB72">
        <v>1</v>
      </c>
      <c r="BC72" t="s">
        <v>202</v>
      </c>
      <c r="BD72" t="s">
        <v>202</v>
      </c>
      <c r="BM72" s="7" t="s">
        <v>2605</v>
      </c>
      <c r="BN72" s="3" t="s">
        <v>204</v>
      </c>
      <c r="BO72" t="s">
        <v>202</v>
      </c>
      <c r="BP72" t="s">
        <v>202</v>
      </c>
    </row>
    <row r="73" spans="1:69" x14ac:dyDescent="0.2">
      <c r="A73" s="4">
        <v>43013.737500000003</v>
      </c>
      <c r="B73" s="4">
        <v>43013.753472222219</v>
      </c>
      <c r="C73" t="s">
        <v>65</v>
      </c>
      <c r="D73" t="s">
        <v>2643</v>
      </c>
      <c r="E73">
        <v>100</v>
      </c>
      <c r="F73">
        <v>1409</v>
      </c>
      <c r="G73" t="b">
        <v>1</v>
      </c>
      <c r="H73" s="1">
        <v>43013.753472222219</v>
      </c>
      <c r="I73" t="s">
        <v>2644</v>
      </c>
      <c r="N73">
        <v>28.830093380000001</v>
      </c>
      <c r="O73">
        <v>-81.361801150000005</v>
      </c>
      <c r="P73" t="s">
        <v>179</v>
      </c>
      <c r="Q73" t="s">
        <v>180</v>
      </c>
      <c r="R73" t="s">
        <v>181</v>
      </c>
      <c r="S73" t="s">
        <v>208</v>
      </c>
      <c r="T73">
        <v>56</v>
      </c>
      <c r="U73" t="s">
        <v>184</v>
      </c>
      <c r="V73" t="s">
        <v>185</v>
      </c>
      <c r="W73">
        <v>47</v>
      </c>
      <c r="X73" t="s">
        <v>186</v>
      </c>
      <c r="Y73" t="s">
        <v>195</v>
      </c>
      <c r="Z73">
        <v>59</v>
      </c>
      <c r="AA73" t="s">
        <v>196</v>
      </c>
      <c r="AB73" t="s">
        <v>197</v>
      </c>
      <c r="AC73" t="s">
        <v>1928</v>
      </c>
      <c r="AD73" t="s">
        <v>234</v>
      </c>
      <c r="AE73" t="s">
        <v>200</v>
      </c>
      <c r="AF73">
        <v>32773</v>
      </c>
      <c r="AG73">
        <v>544.19500000000005</v>
      </c>
      <c r="AH73">
        <v>889.98400000000004</v>
      </c>
      <c r="AI73">
        <v>896.69299999999998</v>
      </c>
      <c r="AJ73">
        <v>2</v>
      </c>
      <c r="BA73" t="s">
        <v>201</v>
      </c>
      <c r="BB73">
        <v>1</v>
      </c>
      <c r="BC73" t="s">
        <v>202</v>
      </c>
      <c r="BD73" t="s">
        <v>202</v>
      </c>
      <c r="BM73" s="7" t="s">
        <v>2645</v>
      </c>
      <c r="BN73" s="3" t="s">
        <v>204</v>
      </c>
      <c r="BO73" t="s">
        <v>202</v>
      </c>
      <c r="BP73" t="s">
        <v>202</v>
      </c>
    </row>
    <row r="74" spans="1:69" x14ac:dyDescent="0.2">
      <c r="A74" s="4">
        <v>43013.73541666667</v>
      </c>
      <c r="B74" s="4">
        <v>43013.754166666666</v>
      </c>
      <c r="C74" t="s">
        <v>65</v>
      </c>
      <c r="D74" t="s">
        <v>2660</v>
      </c>
      <c r="E74">
        <v>100</v>
      </c>
      <c r="F74">
        <v>1608</v>
      </c>
      <c r="G74" t="b">
        <v>1</v>
      </c>
      <c r="H74" s="1">
        <v>43013.754166666666</v>
      </c>
      <c r="I74" t="s">
        <v>2661</v>
      </c>
      <c r="N74">
        <v>44.048599240000001</v>
      </c>
      <c r="O74">
        <v>-123.219696</v>
      </c>
      <c r="P74" t="s">
        <v>179</v>
      </c>
      <c r="Q74" t="s">
        <v>180</v>
      </c>
      <c r="R74" t="s">
        <v>181</v>
      </c>
      <c r="S74" t="s">
        <v>182</v>
      </c>
      <c r="T74" t="s">
        <v>183</v>
      </c>
      <c r="U74" t="s">
        <v>281</v>
      </c>
      <c r="V74" t="s">
        <v>252</v>
      </c>
      <c r="W74">
        <v>47</v>
      </c>
      <c r="X74" t="s">
        <v>186</v>
      </c>
      <c r="Y74" t="s">
        <v>216</v>
      </c>
      <c r="Z74">
        <v>41</v>
      </c>
      <c r="AA74" t="s">
        <v>196</v>
      </c>
      <c r="AB74" t="s">
        <v>197</v>
      </c>
      <c r="AC74" t="s">
        <v>290</v>
      </c>
      <c r="AD74" t="s">
        <v>199</v>
      </c>
      <c r="AE74" t="s">
        <v>211</v>
      </c>
      <c r="AF74">
        <v>97408</v>
      </c>
      <c r="AG74">
        <v>0</v>
      </c>
      <c r="AH74">
        <v>0</v>
      </c>
      <c r="AI74">
        <v>903.46</v>
      </c>
      <c r="AJ74">
        <v>0</v>
      </c>
      <c r="BA74" t="s">
        <v>201</v>
      </c>
      <c r="BB74">
        <v>1</v>
      </c>
      <c r="BC74" t="s">
        <v>202</v>
      </c>
      <c r="BD74" t="s">
        <v>202</v>
      </c>
      <c r="BM74" s="7" t="s">
        <v>2662</v>
      </c>
      <c r="BN74" s="3" t="s">
        <v>204</v>
      </c>
      <c r="BO74" t="s">
        <v>202</v>
      </c>
      <c r="BP74" t="s">
        <v>238</v>
      </c>
      <c r="BQ74" t="s">
        <v>2663</v>
      </c>
    </row>
    <row r="75" spans="1:69" x14ac:dyDescent="0.2">
      <c r="A75" s="4">
        <v>43013.743055555555</v>
      </c>
      <c r="B75" s="4">
        <v>43013.754861111112</v>
      </c>
      <c r="C75" t="s">
        <v>65</v>
      </c>
      <c r="D75" t="s">
        <v>2691</v>
      </c>
      <c r="E75">
        <v>100</v>
      </c>
      <c r="F75">
        <v>1014</v>
      </c>
      <c r="G75" t="b">
        <v>1</v>
      </c>
      <c r="H75" s="1">
        <v>43013.754861111112</v>
      </c>
      <c r="I75" t="s">
        <v>2692</v>
      </c>
      <c r="N75">
        <v>32.700698850000002</v>
      </c>
      <c r="O75">
        <v>-97.387802120000003</v>
      </c>
      <c r="P75" t="s">
        <v>179</v>
      </c>
      <c r="Q75" t="s">
        <v>180</v>
      </c>
      <c r="R75" t="s">
        <v>181</v>
      </c>
      <c r="S75" t="s">
        <v>182</v>
      </c>
      <c r="T75" t="s">
        <v>183</v>
      </c>
      <c r="U75" t="s">
        <v>251</v>
      </c>
      <c r="V75" t="s">
        <v>252</v>
      </c>
      <c r="W75">
        <v>47</v>
      </c>
      <c r="X75" t="s">
        <v>186</v>
      </c>
      <c r="Y75" t="s">
        <v>216</v>
      </c>
      <c r="Z75">
        <v>24</v>
      </c>
      <c r="AA75" t="s">
        <v>196</v>
      </c>
      <c r="AB75" t="s">
        <v>197</v>
      </c>
      <c r="AC75" t="s">
        <v>198</v>
      </c>
      <c r="AD75" t="s">
        <v>234</v>
      </c>
      <c r="AE75" t="s">
        <v>200</v>
      </c>
      <c r="AF75">
        <v>76114</v>
      </c>
      <c r="AG75">
        <v>145.25299999999999</v>
      </c>
      <c r="AH75">
        <v>887.23800000000006</v>
      </c>
      <c r="AI75">
        <v>891.31700000000001</v>
      </c>
      <c r="AJ75">
        <v>5</v>
      </c>
      <c r="BA75" t="s">
        <v>201</v>
      </c>
      <c r="BB75">
        <v>1</v>
      </c>
      <c r="BC75" t="s">
        <v>202</v>
      </c>
      <c r="BD75" t="s">
        <v>202</v>
      </c>
      <c r="BM75" s="7" t="s">
        <v>2693</v>
      </c>
      <c r="BN75" s="3" t="s">
        <v>225</v>
      </c>
      <c r="BO75" t="s">
        <v>202</v>
      </c>
      <c r="BP75" t="s">
        <v>202</v>
      </c>
    </row>
    <row r="76" spans="1:69" x14ac:dyDescent="0.2">
      <c r="A76" s="4">
        <v>43013.742361111108</v>
      </c>
      <c r="B76" s="4">
        <v>43013.756249999999</v>
      </c>
      <c r="C76" t="s">
        <v>65</v>
      </c>
      <c r="D76" t="s">
        <v>2719</v>
      </c>
      <c r="E76">
        <v>100</v>
      </c>
      <c r="F76">
        <v>1160</v>
      </c>
      <c r="G76" t="b">
        <v>1</v>
      </c>
      <c r="H76" s="1">
        <v>43013.756249999999</v>
      </c>
      <c r="I76" t="s">
        <v>2720</v>
      </c>
      <c r="N76">
        <v>26.149993899999998</v>
      </c>
      <c r="O76">
        <v>-80.268501279999995</v>
      </c>
      <c r="P76" t="s">
        <v>179</v>
      </c>
      <c r="Q76" t="s">
        <v>180</v>
      </c>
      <c r="R76" t="s">
        <v>181</v>
      </c>
      <c r="S76" t="s">
        <v>182</v>
      </c>
      <c r="T76" t="s">
        <v>2721</v>
      </c>
      <c r="U76" t="s">
        <v>251</v>
      </c>
      <c r="V76" t="s">
        <v>252</v>
      </c>
      <c r="W76">
        <v>47</v>
      </c>
      <c r="X76" t="s">
        <v>186</v>
      </c>
      <c r="Y76" t="s">
        <v>216</v>
      </c>
      <c r="Z76">
        <v>21</v>
      </c>
      <c r="AA76" t="s">
        <v>269</v>
      </c>
      <c r="AB76" t="s">
        <v>197</v>
      </c>
      <c r="AC76" t="s">
        <v>258</v>
      </c>
      <c r="AD76" t="s">
        <v>329</v>
      </c>
      <c r="AE76" t="s">
        <v>303</v>
      </c>
      <c r="AF76">
        <v>33326</v>
      </c>
      <c r="AG76">
        <v>0</v>
      </c>
      <c r="AH76">
        <v>0</v>
      </c>
      <c r="AI76">
        <v>909.34199999999998</v>
      </c>
      <c r="AJ76">
        <v>0</v>
      </c>
      <c r="BA76" t="s">
        <v>201</v>
      </c>
      <c r="BB76">
        <v>1</v>
      </c>
      <c r="BC76" t="s">
        <v>202</v>
      </c>
      <c r="BD76" t="s">
        <v>202</v>
      </c>
      <c r="BM76" s="7" t="s">
        <v>2722</v>
      </c>
      <c r="BN76" s="3" t="s">
        <v>204</v>
      </c>
      <c r="BO76" t="s">
        <v>238</v>
      </c>
      <c r="BP76" t="s">
        <v>202</v>
      </c>
    </row>
    <row r="77" spans="1:69" x14ac:dyDescent="0.2">
      <c r="A77" s="4">
        <v>43013.743055555555</v>
      </c>
      <c r="B77" s="4">
        <v>43013.756249999999</v>
      </c>
      <c r="C77" t="s">
        <v>65</v>
      </c>
      <c r="D77" t="s">
        <v>2728</v>
      </c>
      <c r="E77">
        <v>100</v>
      </c>
      <c r="F77">
        <v>1161</v>
      </c>
      <c r="G77" t="b">
        <v>1</v>
      </c>
      <c r="H77" s="1">
        <v>43013.756249999999</v>
      </c>
      <c r="I77" t="s">
        <v>2729</v>
      </c>
      <c r="N77">
        <v>40.630294800000001</v>
      </c>
      <c r="O77">
        <v>-75.39409637</v>
      </c>
      <c r="P77" t="s">
        <v>179</v>
      </c>
      <c r="Q77" t="s">
        <v>180</v>
      </c>
      <c r="R77" t="s">
        <v>181</v>
      </c>
      <c r="S77" t="s">
        <v>695</v>
      </c>
      <c r="T77">
        <v>15.15063</v>
      </c>
      <c r="U77" t="s">
        <v>184</v>
      </c>
      <c r="V77" t="s">
        <v>185</v>
      </c>
      <c r="W77">
        <v>47</v>
      </c>
      <c r="X77" t="s">
        <v>186</v>
      </c>
      <c r="Y77" t="s">
        <v>195</v>
      </c>
      <c r="Z77">
        <v>43</v>
      </c>
      <c r="AA77" t="s">
        <v>196</v>
      </c>
      <c r="AB77" t="s">
        <v>197</v>
      </c>
      <c r="AC77" t="s">
        <v>245</v>
      </c>
      <c r="AD77" t="s">
        <v>234</v>
      </c>
      <c r="AE77" t="s">
        <v>303</v>
      </c>
      <c r="AF77">
        <v>19608</v>
      </c>
      <c r="AG77">
        <v>0</v>
      </c>
      <c r="AH77">
        <v>0</v>
      </c>
      <c r="AI77">
        <v>902.05600000000004</v>
      </c>
      <c r="AJ77">
        <v>0</v>
      </c>
      <c r="BA77" t="s">
        <v>201</v>
      </c>
      <c r="BB77">
        <v>1</v>
      </c>
      <c r="BC77" t="s">
        <v>202</v>
      </c>
      <c r="BD77" t="s">
        <v>202</v>
      </c>
      <c r="BM77" s="7" t="s">
        <v>2730</v>
      </c>
      <c r="BN77" s="3" t="s">
        <v>204</v>
      </c>
      <c r="BO77" t="s">
        <v>238</v>
      </c>
      <c r="BP77" t="s">
        <v>202</v>
      </c>
    </row>
    <row r="78" spans="1:69" x14ac:dyDescent="0.2">
      <c r="A78" s="4">
        <v>43013.742361111108</v>
      </c>
      <c r="B78" s="4">
        <v>43013.758333333331</v>
      </c>
      <c r="C78" t="s">
        <v>65</v>
      </c>
      <c r="D78" t="s">
        <v>2788</v>
      </c>
      <c r="E78">
        <v>100</v>
      </c>
      <c r="F78">
        <v>1324</v>
      </c>
      <c r="G78" t="b">
        <v>1</v>
      </c>
      <c r="H78" s="1">
        <v>43013.758333333331</v>
      </c>
      <c r="I78" t="s">
        <v>2789</v>
      </c>
      <c r="N78">
        <v>40.761596679999997</v>
      </c>
      <c r="O78">
        <v>-73.794898989999993</v>
      </c>
      <c r="P78" t="s">
        <v>179</v>
      </c>
      <c r="Q78" t="s">
        <v>180</v>
      </c>
      <c r="R78" t="s">
        <v>181</v>
      </c>
      <c r="S78" t="s">
        <v>182</v>
      </c>
      <c r="T78" t="s">
        <v>183</v>
      </c>
      <c r="U78" t="s">
        <v>184</v>
      </c>
      <c r="V78" t="s">
        <v>185</v>
      </c>
      <c r="W78">
        <v>47</v>
      </c>
      <c r="X78" t="s">
        <v>186</v>
      </c>
      <c r="Y78" t="s">
        <v>195</v>
      </c>
      <c r="Z78">
        <v>44</v>
      </c>
      <c r="AA78" t="s">
        <v>269</v>
      </c>
      <c r="AB78" t="s">
        <v>197</v>
      </c>
      <c r="AC78" t="s">
        <v>245</v>
      </c>
      <c r="AD78" t="s">
        <v>199</v>
      </c>
      <c r="AE78" t="s">
        <v>229</v>
      </c>
      <c r="AF78">
        <v>11364</v>
      </c>
      <c r="AG78">
        <v>0</v>
      </c>
      <c r="AH78">
        <v>0</v>
      </c>
      <c r="AI78">
        <v>897.98299999999995</v>
      </c>
      <c r="AJ78">
        <v>0</v>
      </c>
      <c r="BA78" t="s">
        <v>201</v>
      </c>
      <c r="BB78">
        <v>1</v>
      </c>
      <c r="BC78" t="s">
        <v>202</v>
      </c>
      <c r="BD78" t="s">
        <v>202</v>
      </c>
      <c r="BM78" s="7" t="s">
        <v>2790</v>
      </c>
      <c r="BN78" s="3" t="s">
        <v>204</v>
      </c>
      <c r="BO78" t="s">
        <v>202</v>
      </c>
      <c r="BP78" t="s">
        <v>238</v>
      </c>
      <c r="BQ78" t="s">
        <v>2791</v>
      </c>
    </row>
    <row r="79" spans="1:69" x14ac:dyDescent="0.2">
      <c r="A79" s="4">
        <v>43013.740972222222</v>
      </c>
      <c r="B79" s="4">
        <v>43013.758333333331</v>
      </c>
      <c r="C79" t="s">
        <v>65</v>
      </c>
      <c r="D79" t="s">
        <v>2817</v>
      </c>
      <c r="E79">
        <v>100</v>
      </c>
      <c r="F79">
        <v>1500</v>
      </c>
      <c r="G79" t="b">
        <v>1</v>
      </c>
      <c r="H79" s="1">
        <v>43013.758333333331</v>
      </c>
      <c r="I79" t="s">
        <v>2818</v>
      </c>
      <c r="N79">
        <v>38.296798709999997</v>
      </c>
      <c r="O79">
        <v>-81.554702759999998</v>
      </c>
      <c r="P79" t="s">
        <v>179</v>
      </c>
      <c r="Q79" t="s">
        <v>180</v>
      </c>
      <c r="R79" t="s">
        <v>181</v>
      </c>
      <c r="S79" t="s">
        <v>182</v>
      </c>
      <c r="T79" t="s">
        <v>183</v>
      </c>
      <c r="U79" t="s">
        <v>184</v>
      </c>
      <c r="V79" t="s">
        <v>185</v>
      </c>
      <c r="W79">
        <v>47</v>
      </c>
      <c r="X79" t="s">
        <v>186</v>
      </c>
      <c r="Y79" t="s">
        <v>195</v>
      </c>
      <c r="Z79">
        <v>42</v>
      </c>
      <c r="AA79" t="s">
        <v>196</v>
      </c>
      <c r="AB79" t="s">
        <v>197</v>
      </c>
      <c r="AC79" t="s">
        <v>245</v>
      </c>
      <c r="AD79" t="s">
        <v>329</v>
      </c>
      <c r="AE79" t="s">
        <v>303</v>
      </c>
      <c r="AF79">
        <v>25387</v>
      </c>
      <c r="AG79">
        <v>61.996000000000002</v>
      </c>
      <c r="AH79">
        <v>884.39599999999996</v>
      </c>
      <c r="AI79">
        <v>906.53399999999999</v>
      </c>
      <c r="AJ79">
        <v>16</v>
      </c>
      <c r="BA79" t="s">
        <v>201</v>
      </c>
      <c r="BB79">
        <v>1</v>
      </c>
      <c r="BC79" t="s">
        <v>202</v>
      </c>
      <c r="BD79" t="s">
        <v>202</v>
      </c>
      <c r="BM79" s="7" t="s">
        <v>2819</v>
      </c>
      <c r="BN79" s="3" t="s">
        <v>204</v>
      </c>
      <c r="BO79" t="s">
        <v>238</v>
      </c>
      <c r="BP79" t="s">
        <v>202</v>
      </c>
    </row>
    <row r="80" spans="1:69" x14ac:dyDescent="0.2">
      <c r="A80" s="4">
        <v>43013.743750000001</v>
      </c>
      <c r="B80" s="4">
        <v>43013.759027777778</v>
      </c>
      <c r="C80" t="s">
        <v>65</v>
      </c>
      <c r="D80" t="s">
        <v>2839</v>
      </c>
      <c r="E80">
        <v>100</v>
      </c>
      <c r="F80">
        <v>1368</v>
      </c>
      <c r="G80" t="b">
        <v>1</v>
      </c>
      <c r="H80" s="1">
        <v>43013.759027777778</v>
      </c>
      <c r="I80" t="s">
        <v>2840</v>
      </c>
      <c r="N80">
        <v>34.076400759999999</v>
      </c>
      <c r="O80">
        <v>-118.26260379999999</v>
      </c>
      <c r="P80" t="s">
        <v>179</v>
      </c>
      <c r="Q80" t="s">
        <v>180</v>
      </c>
      <c r="R80" t="s">
        <v>181</v>
      </c>
      <c r="S80" t="s">
        <v>182</v>
      </c>
      <c r="T80" t="s">
        <v>183</v>
      </c>
      <c r="U80" t="s">
        <v>184</v>
      </c>
      <c r="V80" t="s">
        <v>194</v>
      </c>
      <c r="W80">
        <v>47</v>
      </c>
      <c r="X80" t="s">
        <v>186</v>
      </c>
      <c r="Y80" t="s">
        <v>216</v>
      </c>
      <c r="Z80">
        <v>32</v>
      </c>
      <c r="AA80" t="s">
        <v>269</v>
      </c>
      <c r="AB80" t="s">
        <v>197</v>
      </c>
      <c r="AC80" t="s">
        <v>210</v>
      </c>
      <c r="AD80" t="s">
        <v>199</v>
      </c>
      <c r="AE80" t="s">
        <v>229</v>
      </c>
      <c r="AF80">
        <v>90028</v>
      </c>
      <c r="AG80">
        <v>932.24699999999996</v>
      </c>
      <c r="AH80">
        <v>932.24699999999996</v>
      </c>
      <c r="AI80">
        <v>937.71500000000003</v>
      </c>
      <c r="AJ80">
        <v>1</v>
      </c>
      <c r="BA80" t="s">
        <v>201</v>
      </c>
      <c r="BB80">
        <v>1</v>
      </c>
      <c r="BC80" t="s">
        <v>202</v>
      </c>
      <c r="BD80" t="s">
        <v>202</v>
      </c>
      <c r="BM80" s="7" t="s">
        <v>2841</v>
      </c>
      <c r="BN80" s="3" t="s">
        <v>204</v>
      </c>
      <c r="BO80" t="s">
        <v>202</v>
      </c>
      <c r="BP80" t="s">
        <v>202</v>
      </c>
    </row>
    <row r="81" spans="1:68" x14ac:dyDescent="0.2">
      <c r="A81" s="4">
        <v>43013.743055555555</v>
      </c>
      <c r="B81" s="4">
        <v>43013.759722222225</v>
      </c>
      <c r="C81" t="s">
        <v>65</v>
      </c>
      <c r="D81" t="s">
        <v>2848</v>
      </c>
      <c r="E81">
        <v>100</v>
      </c>
      <c r="F81">
        <v>1416</v>
      </c>
      <c r="G81" t="b">
        <v>1</v>
      </c>
      <c r="H81" s="1">
        <v>43013.759722222225</v>
      </c>
      <c r="I81" t="s">
        <v>2849</v>
      </c>
      <c r="N81">
        <v>33.617401119999997</v>
      </c>
      <c r="O81">
        <v>-80.210700990000007</v>
      </c>
      <c r="P81" t="s">
        <v>179</v>
      </c>
      <c r="Q81" t="s">
        <v>180</v>
      </c>
      <c r="R81" t="s">
        <v>181</v>
      </c>
      <c r="S81" t="s">
        <v>182</v>
      </c>
      <c r="T81" t="s">
        <v>183</v>
      </c>
      <c r="U81" t="s">
        <v>281</v>
      </c>
      <c r="V81" t="s">
        <v>302</v>
      </c>
      <c r="W81">
        <v>47</v>
      </c>
      <c r="X81" t="s">
        <v>186</v>
      </c>
      <c r="Y81" t="s">
        <v>195</v>
      </c>
      <c r="Z81">
        <v>52</v>
      </c>
      <c r="AA81" t="s">
        <v>196</v>
      </c>
      <c r="AB81" t="s">
        <v>197</v>
      </c>
      <c r="AC81" t="s">
        <v>258</v>
      </c>
      <c r="AD81" t="s">
        <v>234</v>
      </c>
      <c r="AE81" t="s">
        <v>303</v>
      </c>
      <c r="AF81">
        <v>29102</v>
      </c>
      <c r="AG81">
        <v>0</v>
      </c>
      <c r="AH81">
        <v>0</v>
      </c>
      <c r="AI81">
        <v>897.47299999999996</v>
      </c>
      <c r="AJ81">
        <v>0</v>
      </c>
      <c r="BA81" t="s">
        <v>201</v>
      </c>
      <c r="BB81">
        <v>1</v>
      </c>
      <c r="BC81" t="s">
        <v>202</v>
      </c>
      <c r="BD81" t="s">
        <v>202</v>
      </c>
      <c r="BM81" s="7" t="s">
        <v>2850</v>
      </c>
      <c r="BN81" s="3" t="s">
        <v>204</v>
      </c>
      <c r="BO81" t="s">
        <v>202</v>
      </c>
      <c r="BP81" t="s">
        <v>202</v>
      </c>
    </row>
    <row r="82" spans="1:68" x14ac:dyDescent="0.2">
      <c r="A82" s="4">
        <v>43013.746527777781</v>
      </c>
      <c r="B82" s="4">
        <v>43013.761111111111</v>
      </c>
      <c r="C82" t="s">
        <v>65</v>
      </c>
      <c r="D82" t="s">
        <v>2924</v>
      </c>
      <c r="E82">
        <v>100</v>
      </c>
      <c r="F82">
        <v>1223</v>
      </c>
      <c r="G82" t="b">
        <v>1</v>
      </c>
      <c r="H82" s="1">
        <v>43013.761111111111</v>
      </c>
      <c r="I82" t="s">
        <v>2925</v>
      </c>
      <c r="N82">
        <v>46.732192990000001</v>
      </c>
      <c r="O82">
        <v>-117.2454987</v>
      </c>
      <c r="P82" t="s">
        <v>179</v>
      </c>
      <c r="Q82" t="s">
        <v>180</v>
      </c>
      <c r="R82" t="s">
        <v>181</v>
      </c>
      <c r="S82" t="s">
        <v>208</v>
      </c>
      <c r="T82">
        <v>55</v>
      </c>
      <c r="U82" t="s">
        <v>281</v>
      </c>
      <c r="V82" t="s">
        <v>185</v>
      </c>
      <c r="W82">
        <v>47</v>
      </c>
      <c r="X82" t="s">
        <v>186</v>
      </c>
      <c r="Y82" t="s">
        <v>195</v>
      </c>
      <c r="Z82">
        <v>42</v>
      </c>
      <c r="AA82" t="s">
        <v>196</v>
      </c>
      <c r="AB82" t="s">
        <v>197</v>
      </c>
      <c r="AC82" t="s">
        <v>210</v>
      </c>
      <c r="AD82" t="s">
        <v>217</v>
      </c>
      <c r="AE82" t="s">
        <v>223</v>
      </c>
      <c r="AF82">
        <v>83843</v>
      </c>
      <c r="AG82">
        <v>25.902000000000001</v>
      </c>
      <c r="AH82">
        <v>25.902000000000001</v>
      </c>
      <c r="AI82">
        <v>974.89300000000003</v>
      </c>
      <c r="AJ82">
        <v>1</v>
      </c>
      <c r="BA82" t="s">
        <v>201</v>
      </c>
      <c r="BB82">
        <v>1</v>
      </c>
      <c r="BC82" t="s">
        <v>202</v>
      </c>
      <c r="BD82" t="s">
        <v>202</v>
      </c>
      <c r="BM82" s="7" t="s">
        <v>2926</v>
      </c>
      <c r="BN82" s="3" t="s">
        <v>204</v>
      </c>
      <c r="BO82" t="s">
        <v>202</v>
      </c>
      <c r="BP82" t="s">
        <v>202</v>
      </c>
    </row>
    <row r="83" spans="1:68" x14ac:dyDescent="0.2">
      <c r="A83" s="4">
        <v>43013.749305555553</v>
      </c>
      <c r="B83" s="4">
        <v>43013.761111111111</v>
      </c>
      <c r="C83" t="s">
        <v>65</v>
      </c>
      <c r="D83" t="s">
        <v>2927</v>
      </c>
      <c r="E83">
        <v>100</v>
      </c>
      <c r="F83">
        <v>1041</v>
      </c>
      <c r="G83" t="b">
        <v>1</v>
      </c>
      <c r="H83" s="1">
        <v>43013.761111111111</v>
      </c>
      <c r="I83" t="s">
        <v>2928</v>
      </c>
      <c r="N83">
        <v>40.102996830000002</v>
      </c>
      <c r="O83">
        <v>-74.941497799999993</v>
      </c>
      <c r="P83" t="s">
        <v>179</v>
      </c>
      <c r="Q83" t="s">
        <v>180</v>
      </c>
      <c r="R83" t="s">
        <v>181</v>
      </c>
      <c r="S83" t="s">
        <v>182</v>
      </c>
      <c r="T83" t="s">
        <v>183</v>
      </c>
      <c r="U83" t="s">
        <v>184</v>
      </c>
      <c r="V83" t="s">
        <v>1521</v>
      </c>
      <c r="W83">
        <v>47</v>
      </c>
      <c r="X83" t="s">
        <v>186</v>
      </c>
      <c r="Y83" t="s">
        <v>216</v>
      </c>
      <c r="Z83">
        <v>36</v>
      </c>
      <c r="AA83" t="s">
        <v>196</v>
      </c>
      <c r="AB83" t="s">
        <v>197</v>
      </c>
      <c r="AC83" t="s">
        <v>210</v>
      </c>
      <c r="AD83" t="s">
        <v>217</v>
      </c>
      <c r="AE83" t="s">
        <v>211</v>
      </c>
      <c r="AF83">
        <v>19020</v>
      </c>
      <c r="AG83">
        <v>900.69</v>
      </c>
      <c r="AH83">
        <v>900.69</v>
      </c>
      <c r="AI83">
        <v>901.56799999999998</v>
      </c>
      <c r="AJ83">
        <v>1</v>
      </c>
      <c r="BA83" t="s">
        <v>201</v>
      </c>
      <c r="BB83">
        <v>1</v>
      </c>
      <c r="BC83" t="s">
        <v>202</v>
      </c>
      <c r="BD83" t="s">
        <v>202</v>
      </c>
      <c r="BM83" s="7" t="s">
        <v>2929</v>
      </c>
      <c r="BN83" s="3" t="s">
        <v>204</v>
      </c>
      <c r="BO83" t="s">
        <v>202</v>
      </c>
      <c r="BP83" t="s">
        <v>202</v>
      </c>
    </row>
    <row r="84" spans="1:68" x14ac:dyDescent="0.2">
      <c r="A84" s="4">
        <v>43013.747916666667</v>
      </c>
      <c r="B84" s="4">
        <v>43013.761111111111</v>
      </c>
      <c r="C84" t="s">
        <v>65</v>
      </c>
      <c r="D84" t="s">
        <v>2937</v>
      </c>
      <c r="E84">
        <v>100</v>
      </c>
      <c r="F84">
        <v>1157</v>
      </c>
      <c r="G84" t="b">
        <v>1</v>
      </c>
      <c r="H84" s="1">
        <v>43013.761111111111</v>
      </c>
      <c r="I84" t="s">
        <v>2938</v>
      </c>
      <c r="N84">
        <v>34.26620483</v>
      </c>
      <c r="O84">
        <v>-85.115898130000005</v>
      </c>
      <c r="P84" t="s">
        <v>179</v>
      </c>
      <c r="Q84" t="s">
        <v>180</v>
      </c>
      <c r="R84" t="s">
        <v>181</v>
      </c>
      <c r="S84" t="s">
        <v>182</v>
      </c>
      <c r="T84" t="s">
        <v>183</v>
      </c>
      <c r="U84" t="s">
        <v>193</v>
      </c>
      <c r="V84" t="s">
        <v>302</v>
      </c>
      <c r="W84">
        <v>47</v>
      </c>
      <c r="X84" t="s">
        <v>186</v>
      </c>
      <c r="Y84" t="s">
        <v>195</v>
      </c>
      <c r="Z84">
        <v>59</v>
      </c>
      <c r="AA84" t="s">
        <v>196</v>
      </c>
      <c r="AB84" t="s">
        <v>197</v>
      </c>
      <c r="AC84" t="s">
        <v>290</v>
      </c>
      <c r="AD84" t="s">
        <v>199</v>
      </c>
      <c r="AE84" t="s">
        <v>303</v>
      </c>
      <c r="AF84">
        <v>30161</v>
      </c>
      <c r="AG84">
        <v>0</v>
      </c>
      <c r="AH84">
        <v>0</v>
      </c>
      <c r="AI84">
        <v>898.81600000000003</v>
      </c>
      <c r="AJ84">
        <v>0</v>
      </c>
      <c r="BA84" t="s">
        <v>201</v>
      </c>
      <c r="BB84">
        <v>1</v>
      </c>
      <c r="BC84" t="s">
        <v>202</v>
      </c>
      <c r="BD84" t="s">
        <v>202</v>
      </c>
      <c r="BM84" s="7" t="s">
        <v>2939</v>
      </c>
      <c r="BN84" s="3" t="s">
        <v>204</v>
      </c>
      <c r="BO84" t="s">
        <v>202</v>
      </c>
      <c r="BP84" t="s">
        <v>202</v>
      </c>
    </row>
    <row r="85" spans="1:68" x14ac:dyDescent="0.2">
      <c r="A85" s="4">
        <v>43013.749305555553</v>
      </c>
      <c r="B85" s="4">
        <v>43013.761805555558</v>
      </c>
      <c r="C85" t="s">
        <v>65</v>
      </c>
      <c r="D85" t="s">
        <v>2940</v>
      </c>
      <c r="E85">
        <v>100</v>
      </c>
      <c r="F85">
        <v>1063</v>
      </c>
      <c r="G85" t="b">
        <v>1</v>
      </c>
      <c r="H85" s="1">
        <v>43013.761805555558</v>
      </c>
      <c r="I85" t="s">
        <v>2941</v>
      </c>
      <c r="N85">
        <v>35.412002559999998</v>
      </c>
      <c r="O85">
        <v>-99.404296880000004</v>
      </c>
      <c r="P85" t="s">
        <v>179</v>
      </c>
      <c r="Q85" t="s">
        <v>180</v>
      </c>
      <c r="R85" t="s">
        <v>181</v>
      </c>
      <c r="S85" t="s">
        <v>182</v>
      </c>
      <c r="T85" t="s">
        <v>183</v>
      </c>
      <c r="U85" t="s">
        <v>184</v>
      </c>
      <c r="V85" t="s">
        <v>265</v>
      </c>
      <c r="W85">
        <v>47</v>
      </c>
      <c r="X85" t="s">
        <v>186</v>
      </c>
      <c r="Y85" t="s">
        <v>195</v>
      </c>
      <c r="Z85">
        <v>48</v>
      </c>
      <c r="AA85" t="s">
        <v>1189</v>
      </c>
      <c r="AB85" t="s">
        <v>197</v>
      </c>
      <c r="AC85" t="s">
        <v>290</v>
      </c>
      <c r="AD85" t="s">
        <v>217</v>
      </c>
      <c r="AE85" t="s">
        <v>223</v>
      </c>
      <c r="AF85">
        <v>73622</v>
      </c>
      <c r="AG85">
        <v>10.683999999999999</v>
      </c>
      <c r="AH85">
        <v>10.683999999999999</v>
      </c>
      <c r="AI85">
        <v>895.93700000000001</v>
      </c>
      <c r="AJ85">
        <v>1</v>
      </c>
      <c r="BA85" t="s">
        <v>201</v>
      </c>
      <c r="BB85">
        <v>1</v>
      </c>
      <c r="BC85" t="s">
        <v>202</v>
      </c>
      <c r="BD85" t="s">
        <v>202</v>
      </c>
      <c r="BM85" s="7" t="s">
        <v>2942</v>
      </c>
      <c r="BO85" t="s">
        <v>238</v>
      </c>
      <c r="BP85" t="s">
        <v>202</v>
      </c>
    </row>
    <row r="86" spans="1:68" x14ac:dyDescent="0.2">
      <c r="A86" s="4">
        <v>43013.75</v>
      </c>
      <c r="B86" s="4">
        <v>43013.763194444444</v>
      </c>
      <c r="C86" t="s">
        <v>65</v>
      </c>
      <c r="D86" t="s">
        <v>2973</v>
      </c>
      <c r="E86">
        <v>100</v>
      </c>
      <c r="F86">
        <v>1112</v>
      </c>
      <c r="G86" t="b">
        <v>1</v>
      </c>
      <c r="H86" s="1">
        <v>43013.763194444444</v>
      </c>
      <c r="I86" t="s">
        <v>2974</v>
      </c>
      <c r="N86">
        <v>26.212005619999999</v>
      </c>
      <c r="O86">
        <v>-80.266899109999997</v>
      </c>
      <c r="P86" t="s">
        <v>179</v>
      </c>
      <c r="Q86" t="s">
        <v>180</v>
      </c>
      <c r="R86" t="s">
        <v>181</v>
      </c>
      <c r="S86" t="s">
        <v>182</v>
      </c>
      <c r="T86" t="s">
        <v>250</v>
      </c>
      <c r="U86" t="s">
        <v>251</v>
      </c>
      <c r="V86" t="s">
        <v>252</v>
      </c>
      <c r="W86">
        <v>47</v>
      </c>
      <c r="X86" t="s">
        <v>186</v>
      </c>
      <c r="Y86" t="s">
        <v>195</v>
      </c>
      <c r="Z86">
        <v>48</v>
      </c>
      <c r="AA86" t="s">
        <v>196</v>
      </c>
      <c r="AB86" t="s">
        <v>197</v>
      </c>
      <c r="AC86" t="s">
        <v>198</v>
      </c>
      <c r="AD86" t="s">
        <v>217</v>
      </c>
      <c r="AE86" t="s">
        <v>229</v>
      </c>
      <c r="AF86">
        <v>33321</v>
      </c>
      <c r="AG86">
        <v>0</v>
      </c>
      <c r="AH86">
        <v>0</v>
      </c>
      <c r="AI86">
        <v>893.06700000000001</v>
      </c>
      <c r="AJ86">
        <v>0</v>
      </c>
      <c r="BA86" t="s">
        <v>201</v>
      </c>
      <c r="BB86">
        <v>1</v>
      </c>
      <c r="BC86" t="s">
        <v>202</v>
      </c>
      <c r="BD86" t="s">
        <v>202</v>
      </c>
      <c r="BM86" s="7" t="s">
        <v>2975</v>
      </c>
      <c r="BN86" s="3" t="s">
        <v>204</v>
      </c>
      <c r="BO86" t="s">
        <v>202</v>
      </c>
      <c r="BP86" t="s">
        <v>202</v>
      </c>
    </row>
    <row r="87" spans="1:68" x14ac:dyDescent="0.2">
      <c r="A87" s="4">
        <v>43013.747916666667</v>
      </c>
      <c r="B87" s="4">
        <v>43013.763194444444</v>
      </c>
      <c r="C87" t="s">
        <v>65</v>
      </c>
      <c r="D87" t="s">
        <v>2983</v>
      </c>
      <c r="E87">
        <v>100</v>
      </c>
      <c r="F87">
        <v>1356</v>
      </c>
      <c r="G87" t="b">
        <v>1</v>
      </c>
      <c r="H87" s="1">
        <v>43013.763194444444</v>
      </c>
      <c r="I87" t="s">
        <v>2984</v>
      </c>
      <c r="N87">
        <v>38.951995850000003</v>
      </c>
      <c r="O87">
        <v>-77.019996640000002</v>
      </c>
      <c r="P87" t="s">
        <v>179</v>
      </c>
      <c r="Q87" t="s">
        <v>180</v>
      </c>
      <c r="R87" t="s">
        <v>181</v>
      </c>
      <c r="S87" t="s">
        <v>182</v>
      </c>
      <c r="T87" t="s">
        <v>183</v>
      </c>
      <c r="U87" t="s">
        <v>193</v>
      </c>
      <c r="V87" t="s">
        <v>185</v>
      </c>
      <c r="W87">
        <v>47</v>
      </c>
      <c r="X87" t="s">
        <v>186</v>
      </c>
      <c r="Y87" t="s">
        <v>195</v>
      </c>
      <c r="Z87">
        <v>35</v>
      </c>
      <c r="AA87" t="s">
        <v>196</v>
      </c>
      <c r="AB87" t="s">
        <v>197</v>
      </c>
      <c r="AC87" t="s">
        <v>1928</v>
      </c>
      <c r="AD87" t="s">
        <v>217</v>
      </c>
      <c r="AE87" t="s">
        <v>229</v>
      </c>
      <c r="AF87">
        <v>20012</v>
      </c>
      <c r="AG87">
        <v>0</v>
      </c>
      <c r="AH87">
        <v>0</v>
      </c>
      <c r="AI87">
        <v>939.89400000000001</v>
      </c>
      <c r="AJ87">
        <v>0</v>
      </c>
      <c r="BA87" t="s">
        <v>201</v>
      </c>
      <c r="BB87">
        <v>1</v>
      </c>
      <c r="BC87" t="s">
        <v>202</v>
      </c>
      <c r="BD87" t="s">
        <v>202</v>
      </c>
      <c r="BM87" s="7" t="s">
        <v>2985</v>
      </c>
      <c r="BN87" s="3" t="s">
        <v>204</v>
      </c>
      <c r="BO87" t="s">
        <v>202</v>
      </c>
      <c r="BP87" t="s">
        <v>202</v>
      </c>
    </row>
    <row r="88" spans="1:68" x14ac:dyDescent="0.2">
      <c r="A88" s="4">
        <v>43013.752083333333</v>
      </c>
      <c r="B88" s="4">
        <v>43013.765277777777</v>
      </c>
      <c r="C88" t="s">
        <v>65</v>
      </c>
      <c r="D88" t="s">
        <v>3040</v>
      </c>
      <c r="E88">
        <v>100</v>
      </c>
      <c r="F88">
        <v>1138</v>
      </c>
      <c r="G88" t="b">
        <v>1</v>
      </c>
      <c r="H88" s="1">
        <v>43013.765277777777</v>
      </c>
      <c r="I88" t="s">
        <v>3041</v>
      </c>
      <c r="N88">
        <v>38.098007199999998</v>
      </c>
      <c r="O88">
        <v>-78.396598819999994</v>
      </c>
      <c r="P88" t="s">
        <v>179</v>
      </c>
      <c r="Q88" t="s">
        <v>180</v>
      </c>
      <c r="R88" t="s">
        <v>181</v>
      </c>
      <c r="S88" t="s">
        <v>182</v>
      </c>
      <c r="T88" t="s">
        <v>183</v>
      </c>
      <c r="U88" t="s">
        <v>184</v>
      </c>
      <c r="V88" t="s">
        <v>185</v>
      </c>
      <c r="W88">
        <v>47</v>
      </c>
      <c r="X88" t="s">
        <v>186</v>
      </c>
      <c r="Y88" t="s">
        <v>195</v>
      </c>
      <c r="Z88">
        <v>33</v>
      </c>
      <c r="AA88" t="s">
        <v>196</v>
      </c>
      <c r="AB88" t="s">
        <v>197</v>
      </c>
      <c r="AC88" t="s">
        <v>245</v>
      </c>
      <c r="AD88" t="s">
        <v>217</v>
      </c>
      <c r="AE88" t="s">
        <v>303</v>
      </c>
      <c r="AF88">
        <v>22942</v>
      </c>
      <c r="AG88">
        <v>0</v>
      </c>
      <c r="AH88">
        <v>0</v>
      </c>
      <c r="AI88">
        <v>902.25300000000004</v>
      </c>
      <c r="AJ88">
        <v>0</v>
      </c>
      <c r="BA88" t="s">
        <v>201</v>
      </c>
      <c r="BB88">
        <v>1</v>
      </c>
      <c r="BC88" t="s">
        <v>202</v>
      </c>
      <c r="BD88" t="s">
        <v>202</v>
      </c>
      <c r="BM88" s="7" t="s">
        <v>3042</v>
      </c>
      <c r="BN88" s="3" t="s">
        <v>204</v>
      </c>
      <c r="BO88" t="s">
        <v>202</v>
      </c>
      <c r="BP88" t="s">
        <v>202</v>
      </c>
    </row>
    <row r="89" spans="1:68" x14ac:dyDescent="0.2">
      <c r="A89" s="4">
        <v>43013.753472222219</v>
      </c>
      <c r="B89" s="4">
        <v>43013.765277777777</v>
      </c>
      <c r="C89" t="s">
        <v>65</v>
      </c>
      <c r="D89" t="s">
        <v>3046</v>
      </c>
      <c r="E89">
        <v>100</v>
      </c>
      <c r="F89">
        <v>1006</v>
      </c>
      <c r="G89" t="b">
        <v>1</v>
      </c>
      <c r="H89" s="1">
        <v>43013.765277777777</v>
      </c>
      <c r="I89" t="s">
        <v>3047</v>
      </c>
      <c r="N89">
        <v>34.090499880000003</v>
      </c>
      <c r="O89">
        <v>-118.13439940000001</v>
      </c>
      <c r="P89" t="s">
        <v>179</v>
      </c>
      <c r="Q89" t="s">
        <v>180</v>
      </c>
      <c r="R89" t="s">
        <v>181</v>
      </c>
      <c r="S89" t="s">
        <v>182</v>
      </c>
      <c r="T89" t="s">
        <v>1316</v>
      </c>
      <c r="U89" t="s">
        <v>184</v>
      </c>
      <c r="V89" t="s">
        <v>531</v>
      </c>
      <c r="W89">
        <v>47</v>
      </c>
      <c r="X89" t="s">
        <v>186</v>
      </c>
      <c r="Y89" t="s">
        <v>216</v>
      </c>
      <c r="Z89">
        <v>26</v>
      </c>
      <c r="AA89" t="s">
        <v>269</v>
      </c>
      <c r="AB89" t="s">
        <v>197</v>
      </c>
      <c r="AC89" t="s">
        <v>210</v>
      </c>
      <c r="AD89" t="s">
        <v>222</v>
      </c>
      <c r="AE89" t="s">
        <v>229</v>
      </c>
      <c r="AF89">
        <v>91803</v>
      </c>
      <c r="AG89">
        <v>894.78599999999994</v>
      </c>
      <c r="AH89">
        <v>894.78599999999994</v>
      </c>
      <c r="AI89">
        <v>895.08100000000002</v>
      </c>
      <c r="AJ89">
        <v>1</v>
      </c>
      <c r="BA89" t="s">
        <v>201</v>
      </c>
      <c r="BB89">
        <v>1</v>
      </c>
      <c r="BC89" t="s">
        <v>202</v>
      </c>
      <c r="BD89" t="s">
        <v>202</v>
      </c>
      <c r="BM89" s="7" t="s">
        <v>3048</v>
      </c>
      <c r="BN89" s="3" t="s">
        <v>204</v>
      </c>
      <c r="BO89" t="s">
        <v>202</v>
      </c>
      <c r="BP89" t="s">
        <v>202</v>
      </c>
    </row>
    <row r="90" spans="1:68" x14ac:dyDescent="0.2">
      <c r="A90" s="4">
        <v>43013.75277777778</v>
      </c>
      <c r="B90" s="4">
        <v>43013.765972222223</v>
      </c>
      <c r="C90" t="s">
        <v>65</v>
      </c>
      <c r="D90" t="s">
        <v>3062</v>
      </c>
      <c r="E90">
        <v>100</v>
      </c>
      <c r="F90">
        <v>1137</v>
      </c>
      <c r="G90" t="b">
        <v>1</v>
      </c>
      <c r="H90" s="1">
        <v>43013.765972222223</v>
      </c>
      <c r="I90" t="s">
        <v>3063</v>
      </c>
      <c r="N90">
        <v>39.617202759999998</v>
      </c>
      <c r="O90">
        <v>-75.867797850000002</v>
      </c>
      <c r="P90" t="s">
        <v>179</v>
      </c>
      <c r="Q90" t="s">
        <v>180</v>
      </c>
      <c r="R90" t="s">
        <v>181</v>
      </c>
      <c r="S90" t="s">
        <v>1969</v>
      </c>
      <c r="T90">
        <v>10</v>
      </c>
      <c r="U90" t="s">
        <v>1970</v>
      </c>
      <c r="V90" t="s">
        <v>2394</v>
      </c>
      <c r="W90">
        <v>47</v>
      </c>
      <c r="X90" t="s">
        <v>186</v>
      </c>
      <c r="Y90" t="s">
        <v>195</v>
      </c>
      <c r="Z90">
        <v>25</v>
      </c>
      <c r="AA90" t="s">
        <v>196</v>
      </c>
      <c r="AB90" t="s">
        <v>197</v>
      </c>
      <c r="AC90" t="s">
        <v>258</v>
      </c>
      <c r="AD90" t="s">
        <v>217</v>
      </c>
      <c r="AE90" t="s">
        <v>303</v>
      </c>
      <c r="AF90">
        <v>21921</v>
      </c>
      <c r="AG90">
        <v>0</v>
      </c>
      <c r="AH90">
        <v>0</v>
      </c>
      <c r="AI90">
        <v>890.65499999999997</v>
      </c>
      <c r="AJ90">
        <v>0</v>
      </c>
      <c r="BA90" t="s">
        <v>201</v>
      </c>
      <c r="BB90">
        <v>1</v>
      </c>
      <c r="BC90" t="s">
        <v>202</v>
      </c>
      <c r="BD90" t="s">
        <v>202</v>
      </c>
      <c r="BM90" s="7" t="s">
        <v>3064</v>
      </c>
      <c r="BN90" s="3" t="s">
        <v>204</v>
      </c>
      <c r="BO90" t="s">
        <v>238</v>
      </c>
      <c r="BP90" t="s">
        <v>202</v>
      </c>
    </row>
    <row r="91" spans="1:68" x14ac:dyDescent="0.2">
      <c r="A91" s="4">
        <v>43013.748611111114</v>
      </c>
      <c r="B91" s="4">
        <v>43013.765972222223</v>
      </c>
      <c r="C91" t="s">
        <v>65</v>
      </c>
      <c r="D91" t="s">
        <v>3072</v>
      </c>
      <c r="E91">
        <v>100</v>
      </c>
      <c r="F91">
        <v>1495</v>
      </c>
      <c r="G91" t="b">
        <v>1</v>
      </c>
      <c r="H91" s="1">
        <v>43013.765972222223</v>
      </c>
      <c r="I91" t="s">
        <v>3073</v>
      </c>
      <c r="N91">
        <v>45.157806399999998</v>
      </c>
      <c r="O91">
        <v>-93.320396419999994</v>
      </c>
      <c r="P91" t="s">
        <v>179</v>
      </c>
      <c r="Q91" t="s">
        <v>180</v>
      </c>
      <c r="R91" t="s">
        <v>181</v>
      </c>
      <c r="S91" t="s">
        <v>182</v>
      </c>
      <c r="T91" t="s">
        <v>188</v>
      </c>
      <c r="U91" t="s">
        <v>189</v>
      </c>
      <c r="V91" t="s">
        <v>857</v>
      </c>
      <c r="W91">
        <v>47</v>
      </c>
      <c r="X91" t="s">
        <v>186</v>
      </c>
      <c r="Y91" t="s">
        <v>216</v>
      </c>
      <c r="Z91">
        <v>34</v>
      </c>
      <c r="AA91" t="s">
        <v>196</v>
      </c>
      <c r="AB91" t="s">
        <v>197</v>
      </c>
      <c r="AC91" t="s">
        <v>290</v>
      </c>
      <c r="AD91" t="s">
        <v>329</v>
      </c>
      <c r="AE91" t="s">
        <v>303</v>
      </c>
      <c r="AF91">
        <v>56220</v>
      </c>
      <c r="AG91">
        <v>0</v>
      </c>
      <c r="AH91">
        <v>0</v>
      </c>
      <c r="AI91">
        <v>904.36099999999999</v>
      </c>
      <c r="AJ91">
        <v>0</v>
      </c>
      <c r="BA91" t="s">
        <v>201</v>
      </c>
      <c r="BB91">
        <v>1</v>
      </c>
      <c r="BC91" t="s">
        <v>202</v>
      </c>
      <c r="BD91" t="s">
        <v>202</v>
      </c>
      <c r="BM91" s="7" t="s">
        <v>3074</v>
      </c>
      <c r="BN91" s="3" t="s">
        <v>204</v>
      </c>
      <c r="BO91" t="s">
        <v>238</v>
      </c>
      <c r="BP91" t="s">
        <v>202</v>
      </c>
    </row>
    <row r="92" spans="1:68" x14ac:dyDescent="0.2">
      <c r="A92" s="4">
        <v>43013.755555555559</v>
      </c>
      <c r="B92" s="4">
        <v>43013.76666666667</v>
      </c>
      <c r="C92" t="s">
        <v>65</v>
      </c>
      <c r="D92" t="s">
        <v>3091</v>
      </c>
      <c r="E92">
        <v>100</v>
      </c>
      <c r="F92">
        <v>976</v>
      </c>
      <c r="G92" t="b">
        <v>1</v>
      </c>
      <c r="H92" s="1">
        <v>43013.76666666667</v>
      </c>
      <c r="I92" t="s">
        <v>3092</v>
      </c>
      <c r="N92">
        <v>42.052505490000001</v>
      </c>
      <c r="O92">
        <v>-87.890602110000003</v>
      </c>
      <c r="P92" t="s">
        <v>179</v>
      </c>
      <c r="Q92" t="s">
        <v>180</v>
      </c>
      <c r="R92" t="s">
        <v>181</v>
      </c>
      <c r="S92" t="s">
        <v>182</v>
      </c>
      <c r="T92" t="s">
        <v>183</v>
      </c>
      <c r="U92" t="s">
        <v>251</v>
      </c>
      <c r="V92" t="s">
        <v>194</v>
      </c>
      <c r="W92">
        <v>47</v>
      </c>
      <c r="X92" t="s">
        <v>186</v>
      </c>
      <c r="Y92" t="s">
        <v>216</v>
      </c>
      <c r="Z92">
        <v>22</v>
      </c>
      <c r="AA92" t="s">
        <v>196</v>
      </c>
      <c r="AB92" t="s">
        <v>197</v>
      </c>
      <c r="AC92" t="s">
        <v>210</v>
      </c>
      <c r="AD92" t="s">
        <v>234</v>
      </c>
      <c r="AE92" t="s">
        <v>211</v>
      </c>
      <c r="AF92">
        <v>60641</v>
      </c>
      <c r="AG92">
        <v>238.465</v>
      </c>
      <c r="AH92">
        <v>238.465</v>
      </c>
      <c r="AI92">
        <v>882.61300000000006</v>
      </c>
      <c r="AJ92">
        <v>1</v>
      </c>
      <c r="BA92" t="s">
        <v>201</v>
      </c>
      <c r="BB92">
        <v>1</v>
      </c>
      <c r="BC92" t="s">
        <v>202</v>
      </c>
      <c r="BD92" t="s">
        <v>202</v>
      </c>
      <c r="BM92" s="7" t="s">
        <v>3093</v>
      </c>
      <c r="BN92" s="3" t="s">
        <v>204</v>
      </c>
      <c r="BO92" t="s">
        <v>202</v>
      </c>
      <c r="BP92" t="s">
        <v>202</v>
      </c>
    </row>
    <row r="93" spans="1:68" x14ac:dyDescent="0.2">
      <c r="A93" s="4">
        <v>43013.762499999997</v>
      </c>
      <c r="B93" s="4">
        <v>43013.770138888889</v>
      </c>
      <c r="C93" t="s">
        <v>65</v>
      </c>
      <c r="D93" t="s">
        <v>3187</v>
      </c>
      <c r="E93">
        <v>100</v>
      </c>
      <c r="F93">
        <v>640</v>
      </c>
      <c r="G93" t="b">
        <v>1</v>
      </c>
      <c r="H93" s="1">
        <v>43013.770138888889</v>
      </c>
      <c r="I93" t="s">
        <v>3188</v>
      </c>
      <c r="N93">
        <v>29.90820313</v>
      </c>
      <c r="O93">
        <v>-98.437202450000001</v>
      </c>
      <c r="P93" t="s">
        <v>179</v>
      </c>
      <c r="Q93" t="s">
        <v>180</v>
      </c>
      <c r="R93" t="s">
        <v>181</v>
      </c>
      <c r="S93" t="s">
        <v>182</v>
      </c>
      <c r="T93" t="s">
        <v>183</v>
      </c>
      <c r="U93" t="s">
        <v>281</v>
      </c>
      <c r="V93" t="s">
        <v>302</v>
      </c>
      <c r="W93">
        <v>47</v>
      </c>
      <c r="X93" t="s">
        <v>186</v>
      </c>
      <c r="Y93" t="s">
        <v>195</v>
      </c>
      <c r="Z93">
        <v>41</v>
      </c>
      <c r="AA93" t="s">
        <v>196</v>
      </c>
      <c r="AB93" t="s">
        <v>197</v>
      </c>
      <c r="AC93" t="s">
        <v>290</v>
      </c>
      <c r="AD93" t="s">
        <v>217</v>
      </c>
      <c r="AE93" t="s">
        <v>200</v>
      </c>
      <c r="AF93">
        <v>78070</v>
      </c>
      <c r="AG93">
        <v>0</v>
      </c>
      <c r="AH93">
        <v>0</v>
      </c>
      <c r="AI93">
        <v>455.21</v>
      </c>
      <c r="AJ93">
        <v>0</v>
      </c>
      <c r="BA93" t="s">
        <v>201</v>
      </c>
      <c r="BB93">
        <v>1</v>
      </c>
      <c r="BC93" t="s">
        <v>202</v>
      </c>
      <c r="BD93" t="s">
        <v>202</v>
      </c>
      <c r="BM93" s="7" t="s">
        <v>3189</v>
      </c>
      <c r="BO93" t="s">
        <v>238</v>
      </c>
      <c r="BP93" t="s">
        <v>202</v>
      </c>
    </row>
    <row r="94" spans="1:68" x14ac:dyDescent="0.2">
      <c r="A94" s="4">
        <v>43013.755555555559</v>
      </c>
      <c r="B94" s="4">
        <v>43013.770138888889</v>
      </c>
      <c r="C94" t="s">
        <v>65</v>
      </c>
      <c r="D94" t="s">
        <v>3206</v>
      </c>
      <c r="E94">
        <v>100</v>
      </c>
      <c r="F94">
        <v>1282</v>
      </c>
      <c r="G94" t="b">
        <v>1</v>
      </c>
      <c r="H94" s="1">
        <v>43013.770138888889</v>
      </c>
      <c r="I94" t="s">
        <v>3207</v>
      </c>
      <c r="N94">
        <v>42.284301759999998</v>
      </c>
      <c r="O94">
        <v>-85.229301449999994</v>
      </c>
      <c r="P94" t="s">
        <v>179</v>
      </c>
      <c r="Q94" t="s">
        <v>180</v>
      </c>
      <c r="R94" t="s">
        <v>181</v>
      </c>
      <c r="S94" t="s">
        <v>208</v>
      </c>
      <c r="T94">
        <v>55</v>
      </c>
      <c r="U94" t="s">
        <v>281</v>
      </c>
      <c r="V94" t="s">
        <v>1451</v>
      </c>
      <c r="W94">
        <v>47</v>
      </c>
      <c r="X94" t="s">
        <v>186</v>
      </c>
      <c r="Y94" t="s">
        <v>195</v>
      </c>
      <c r="Z94">
        <v>31</v>
      </c>
      <c r="AA94" t="s">
        <v>233</v>
      </c>
      <c r="AB94" t="s">
        <v>197</v>
      </c>
      <c r="AC94" t="s">
        <v>245</v>
      </c>
      <c r="AD94" t="s">
        <v>234</v>
      </c>
      <c r="AE94" t="s">
        <v>229</v>
      </c>
      <c r="AF94">
        <v>49015</v>
      </c>
      <c r="AG94">
        <v>199.82</v>
      </c>
      <c r="AH94">
        <v>204.738</v>
      </c>
      <c r="AI94">
        <v>915.774</v>
      </c>
      <c r="AJ94">
        <v>3</v>
      </c>
      <c r="BA94" t="s">
        <v>201</v>
      </c>
      <c r="BB94">
        <v>1</v>
      </c>
      <c r="BC94" t="s">
        <v>202</v>
      </c>
      <c r="BD94" t="s">
        <v>202</v>
      </c>
      <c r="BM94" s="7" t="s">
        <v>3208</v>
      </c>
      <c r="BN94" s="3" t="s">
        <v>204</v>
      </c>
      <c r="BO94" t="s">
        <v>202</v>
      </c>
      <c r="BP94" t="s">
        <v>202</v>
      </c>
    </row>
    <row r="95" spans="1:68" x14ac:dyDescent="0.2">
      <c r="A95" s="4">
        <v>43013.756944444445</v>
      </c>
      <c r="B95" s="4">
        <v>43013.770833333336</v>
      </c>
      <c r="C95" t="s">
        <v>65</v>
      </c>
      <c r="D95" t="s">
        <v>3224</v>
      </c>
      <c r="E95">
        <v>100</v>
      </c>
      <c r="F95">
        <v>1203</v>
      </c>
      <c r="G95" t="b">
        <v>1</v>
      </c>
      <c r="H95" s="1">
        <v>43013.770833333336</v>
      </c>
      <c r="I95" t="s">
        <v>3225</v>
      </c>
      <c r="N95">
        <v>30.471893309999999</v>
      </c>
      <c r="O95">
        <v>-90.481796259999996</v>
      </c>
      <c r="P95" t="s">
        <v>179</v>
      </c>
      <c r="Q95" t="s">
        <v>180</v>
      </c>
      <c r="R95" t="s">
        <v>181</v>
      </c>
      <c r="S95" t="s">
        <v>182</v>
      </c>
      <c r="T95" t="s">
        <v>183</v>
      </c>
      <c r="U95" t="s">
        <v>281</v>
      </c>
      <c r="V95" t="s">
        <v>1521</v>
      </c>
      <c r="W95">
        <v>47</v>
      </c>
      <c r="X95" t="s">
        <v>186</v>
      </c>
      <c r="Y95" t="s">
        <v>195</v>
      </c>
      <c r="Z95">
        <v>55</v>
      </c>
      <c r="AA95" t="s">
        <v>196</v>
      </c>
      <c r="AB95" t="s">
        <v>197</v>
      </c>
      <c r="AC95" t="s">
        <v>245</v>
      </c>
      <c r="AD95" t="s">
        <v>234</v>
      </c>
      <c r="AE95" t="s">
        <v>223</v>
      </c>
      <c r="AF95">
        <v>70802</v>
      </c>
      <c r="AG95">
        <v>186.376</v>
      </c>
      <c r="AH95">
        <v>186.376</v>
      </c>
      <c r="AI95">
        <v>891.82500000000005</v>
      </c>
      <c r="AJ95">
        <v>1</v>
      </c>
      <c r="BA95" t="s">
        <v>201</v>
      </c>
      <c r="BB95">
        <v>1</v>
      </c>
      <c r="BC95" t="s">
        <v>202</v>
      </c>
      <c r="BD95" t="s">
        <v>202</v>
      </c>
      <c r="BM95" s="7" t="s">
        <v>3226</v>
      </c>
      <c r="BN95" s="3" t="s">
        <v>204</v>
      </c>
      <c r="BO95" t="s">
        <v>202</v>
      </c>
      <c r="BP95" t="s">
        <v>202</v>
      </c>
    </row>
    <row r="96" spans="1:68" x14ac:dyDescent="0.2">
      <c r="A96" s="4">
        <v>43013.759722222225</v>
      </c>
      <c r="B96" s="4">
        <v>43013.773611111108</v>
      </c>
      <c r="C96" t="s">
        <v>65</v>
      </c>
      <c r="D96" t="s">
        <v>3282</v>
      </c>
      <c r="E96">
        <v>100</v>
      </c>
      <c r="F96">
        <v>1207</v>
      </c>
      <c r="G96" t="b">
        <v>1</v>
      </c>
      <c r="H96" s="1">
        <v>43013.773611111108</v>
      </c>
      <c r="I96" t="s">
        <v>3283</v>
      </c>
      <c r="N96">
        <v>33.629898070000003</v>
      </c>
      <c r="O96">
        <v>-112.13339999999999</v>
      </c>
      <c r="P96" t="s">
        <v>179</v>
      </c>
      <c r="Q96" t="s">
        <v>180</v>
      </c>
      <c r="R96" t="s">
        <v>181</v>
      </c>
      <c r="S96" t="s">
        <v>695</v>
      </c>
      <c r="T96">
        <v>15.15063</v>
      </c>
      <c r="U96" t="s">
        <v>184</v>
      </c>
      <c r="V96" t="s">
        <v>194</v>
      </c>
      <c r="W96">
        <v>47</v>
      </c>
      <c r="X96" t="s">
        <v>186</v>
      </c>
      <c r="Y96" t="s">
        <v>216</v>
      </c>
      <c r="Z96">
        <v>64</v>
      </c>
      <c r="AA96" t="s">
        <v>196</v>
      </c>
      <c r="AB96" t="s">
        <v>197</v>
      </c>
      <c r="AC96" t="s">
        <v>210</v>
      </c>
      <c r="AD96" t="s">
        <v>217</v>
      </c>
      <c r="AE96" t="s">
        <v>229</v>
      </c>
      <c r="AF96">
        <v>85035</v>
      </c>
      <c r="AG96">
        <v>15.446999999999999</v>
      </c>
      <c r="AH96">
        <v>38.737000000000002</v>
      </c>
      <c r="AI96">
        <v>895.84900000000005</v>
      </c>
      <c r="AJ96">
        <v>2</v>
      </c>
      <c r="BA96" t="s">
        <v>201</v>
      </c>
      <c r="BB96">
        <v>1</v>
      </c>
      <c r="BC96" t="s">
        <v>202</v>
      </c>
      <c r="BD96" t="s">
        <v>202</v>
      </c>
      <c r="BM96" s="7" t="s">
        <v>3284</v>
      </c>
      <c r="BN96" s="3" t="s">
        <v>204</v>
      </c>
      <c r="BO96" t="s">
        <v>202</v>
      </c>
      <c r="BP96" t="s">
        <v>202</v>
      </c>
    </row>
    <row r="97" spans="1:71" x14ac:dyDescent="0.2">
      <c r="A97" s="4">
        <v>43013.759027777778</v>
      </c>
      <c r="B97" s="4">
        <v>43013.774305555555</v>
      </c>
      <c r="C97" t="s">
        <v>65</v>
      </c>
      <c r="D97" t="s">
        <v>3288</v>
      </c>
      <c r="E97">
        <v>100</v>
      </c>
      <c r="F97">
        <v>1315</v>
      </c>
      <c r="G97" t="b">
        <v>1</v>
      </c>
      <c r="H97" s="1">
        <v>43013.774305555555</v>
      </c>
      <c r="I97" t="s">
        <v>3289</v>
      </c>
      <c r="N97">
        <v>40.123901369999999</v>
      </c>
      <c r="O97">
        <v>-75.126403809999999</v>
      </c>
      <c r="P97" t="s">
        <v>179</v>
      </c>
      <c r="Q97" t="s">
        <v>180</v>
      </c>
      <c r="R97" t="s">
        <v>181</v>
      </c>
      <c r="S97" t="s">
        <v>182</v>
      </c>
      <c r="T97" t="s">
        <v>183</v>
      </c>
      <c r="U97" t="s">
        <v>184</v>
      </c>
      <c r="V97" t="s">
        <v>221</v>
      </c>
      <c r="W97">
        <v>47</v>
      </c>
      <c r="X97" t="s">
        <v>186</v>
      </c>
      <c r="Y97" t="s">
        <v>195</v>
      </c>
      <c r="Z97">
        <v>63</v>
      </c>
      <c r="AA97" t="s">
        <v>243</v>
      </c>
      <c r="AB97" t="s">
        <v>816</v>
      </c>
      <c r="AC97" t="s">
        <v>210</v>
      </c>
      <c r="AD97" t="s">
        <v>217</v>
      </c>
      <c r="AE97" t="s">
        <v>211</v>
      </c>
      <c r="AF97">
        <v>19090</v>
      </c>
      <c r="AG97">
        <v>0</v>
      </c>
      <c r="AH97">
        <v>0</v>
      </c>
      <c r="AI97">
        <v>915.54899999999998</v>
      </c>
      <c r="AJ97">
        <v>0</v>
      </c>
      <c r="BA97" t="s">
        <v>201</v>
      </c>
      <c r="BB97">
        <v>1</v>
      </c>
      <c r="BC97" t="s">
        <v>202</v>
      </c>
      <c r="BD97" t="s">
        <v>202</v>
      </c>
      <c r="BM97" s="7" t="s">
        <v>3290</v>
      </c>
      <c r="BN97" s="3" t="s">
        <v>204</v>
      </c>
      <c r="BO97" t="s">
        <v>238</v>
      </c>
      <c r="BP97" t="s">
        <v>202</v>
      </c>
    </row>
    <row r="98" spans="1:71" x14ac:dyDescent="0.2">
      <c r="A98" s="4">
        <v>43013.760416666664</v>
      </c>
      <c r="B98" s="4">
        <v>43013.775000000001</v>
      </c>
      <c r="C98" t="s">
        <v>65</v>
      </c>
      <c r="D98" t="s">
        <v>3303</v>
      </c>
      <c r="E98">
        <v>100</v>
      </c>
      <c r="F98">
        <v>1258</v>
      </c>
      <c r="G98" t="b">
        <v>1</v>
      </c>
      <c r="H98" s="1">
        <v>43013.775000000001</v>
      </c>
      <c r="I98" t="s">
        <v>3304</v>
      </c>
      <c r="N98">
        <v>33.696502690000003</v>
      </c>
      <c r="O98">
        <v>-85.681999210000001</v>
      </c>
      <c r="P98" t="s">
        <v>179</v>
      </c>
      <c r="Q98" t="s">
        <v>180</v>
      </c>
      <c r="R98" t="s">
        <v>181</v>
      </c>
      <c r="S98" t="s">
        <v>182</v>
      </c>
      <c r="T98" t="s">
        <v>183</v>
      </c>
      <c r="U98" t="s">
        <v>281</v>
      </c>
      <c r="V98" t="s">
        <v>1273</v>
      </c>
      <c r="W98">
        <v>47</v>
      </c>
      <c r="X98" t="s">
        <v>186</v>
      </c>
      <c r="Y98" t="s">
        <v>216</v>
      </c>
      <c r="Z98">
        <v>30</v>
      </c>
      <c r="AA98" t="s">
        <v>243</v>
      </c>
      <c r="AB98" t="s">
        <v>197</v>
      </c>
      <c r="AC98" t="s">
        <v>258</v>
      </c>
      <c r="AD98" t="s">
        <v>217</v>
      </c>
      <c r="AE98" t="s">
        <v>229</v>
      </c>
      <c r="AF98">
        <v>35235</v>
      </c>
      <c r="AG98">
        <v>3.996</v>
      </c>
      <c r="AH98">
        <v>3.996</v>
      </c>
      <c r="AI98">
        <v>899.98500000000001</v>
      </c>
      <c r="AJ98">
        <v>1</v>
      </c>
      <c r="BA98" t="s">
        <v>201</v>
      </c>
      <c r="BB98">
        <v>1</v>
      </c>
      <c r="BC98" t="s">
        <v>202</v>
      </c>
      <c r="BD98" t="s">
        <v>202</v>
      </c>
      <c r="BM98" s="7" t="s">
        <v>3305</v>
      </c>
      <c r="BN98" s="3" t="s">
        <v>204</v>
      </c>
      <c r="BO98" t="s">
        <v>238</v>
      </c>
      <c r="BP98" t="s">
        <v>202</v>
      </c>
    </row>
    <row r="99" spans="1:71" x14ac:dyDescent="0.2">
      <c r="A99" s="4">
        <v>43013.762499999997</v>
      </c>
      <c r="B99" s="4">
        <v>43013.775694444441</v>
      </c>
      <c r="C99" t="s">
        <v>65</v>
      </c>
      <c r="D99" t="s">
        <v>3306</v>
      </c>
      <c r="E99">
        <v>100</v>
      </c>
      <c r="F99">
        <v>1110</v>
      </c>
      <c r="G99" t="b">
        <v>1</v>
      </c>
      <c r="H99" s="1">
        <v>43013.775694444441</v>
      </c>
      <c r="I99" t="s">
        <v>3307</v>
      </c>
      <c r="N99">
        <v>36.037796020000002</v>
      </c>
      <c r="O99">
        <v>-78.985801699999996</v>
      </c>
      <c r="P99" t="s">
        <v>179</v>
      </c>
      <c r="Q99" t="s">
        <v>180</v>
      </c>
      <c r="R99" t="s">
        <v>181</v>
      </c>
      <c r="S99" t="s">
        <v>182</v>
      </c>
      <c r="T99" t="s">
        <v>183</v>
      </c>
      <c r="U99" t="s">
        <v>184</v>
      </c>
      <c r="V99" t="s">
        <v>302</v>
      </c>
      <c r="W99">
        <v>47</v>
      </c>
      <c r="X99" t="s">
        <v>186</v>
      </c>
      <c r="Y99" t="s">
        <v>195</v>
      </c>
      <c r="Z99">
        <v>42</v>
      </c>
      <c r="AA99" t="s">
        <v>269</v>
      </c>
      <c r="AB99" t="s">
        <v>467</v>
      </c>
      <c r="AC99" t="s">
        <v>245</v>
      </c>
      <c r="AD99" t="s">
        <v>234</v>
      </c>
      <c r="AE99" t="s">
        <v>229</v>
      </c>
      <c r="AF99">
        <v>27705</v>
      </c>
      <c r="AG99">
        <v>0</v>
      </c>
      <c r="AH99">
        <v>0</v>
      </c>
      <c r="AI99">
        <v>895.64</v>
      </c>
      <c r="AJ99">
        <v>0</v>
      </c>
      <c r="BA99" t="s">
        <v>201</v>
      </c>
      <c r="BB99">
        <v>1</v>
      </c>
      <c r="BC99" t="s">
        <v>202</v>
      </c>
      <c r="BD99" t="s">
        <v>202</v>
      </c>
      <c r="BM99" s="7" t="s">
        <v>3308</v>
      </c>
      <c r="BN99" s="3" t="s">
        <v>204</v>
      </c>
      <c r="BO99" t="s">
        <v>202</v>
      </c>
      <c r="BP99" t="s">
        <v>202</v>
      </c>
    </row>
    <row r="100" spans="1:71" x14ac:dyDescent="0.2">
      <c r="A100" s="4">
        <v>43013.763888888891</v>
      </c>
      <c r="B100" s="4">
        <v>43013.776388888888</v>
      </c>
      <c r="C100" t="s">
        <v>65</v>
      </c>
      <c r="D100" t="s">
        <v>3335</v>
      </c>
      <c r="E100">
        <v>100</v>
      </c>
      <c r="F100">
        <v>1097</v>
      </c>
      <c r="G100" t="b">
        <v>1</v>
      </c>
      <c r="H100" s="1">
        <v>43013.776388888888</v>
      </c>
      <c r="I100" t="s">
        <v>3336</v>
      </c>
      <c r="N100">
        <v>34.05299377</v>
      </c>
      <c r="O100">
        <v>-117.24890139999999</v>
      </c>
      <c r="P100" t="s">
        <v>179</v>
      </c>
      <c r="Q100" t="s">
        <v>180</v>
      </c>
      <c r="R100" t="s">
        <v>181</v>
      </c>
      <c r="S100" t="s">
        <v>182</v>
      </c>
      <c r="T100" t="s">
        <v>183</v>
      </c>
      <c r="U100" t="s">
        <v>281</v>
      </c>
      <c r="V100" t="s">
        <v>185</v>
      </c>
      <c r="W100">
        <v>47</v>
      </c>
      <c r="X100" t="s">
        <v>186</v>
      </c>
      <c r="Y100" t="s">
        <v>216</v>
      </c>
      <c r="Z100">
        <v>25</v>
      </c>
      <c r="AA100" t="s">
        <v>269</v>
      </c>
      <c r="AB100" t="s">
        <v>197</v>
      </c>
      <c r="AC100" t="s">
        <v>210</v>
      </c>
      <c r="AD100" t="s">
        <v>199</v>
      </c>
      <c r="AE100" t="s">
        <v>200</v>
      </c>
      <c r="AF100">
        <v>92882</v>
      </c>
      <c r="AG100">
        <v>7.0640000000000001</v>
      </c>
      <c r="AH100">
        <v>729.65499999999997</v>
      </c>
      <c r="AI100">
        <v>884.43299999999999</v>
      </c>
      <c r="AJ100">
        <v>4</v>
      </c>
      <c r="BA100" t="s">
        <v>201</v>
      </c>
      <c r="BB100">
        <v>1</v>
      </c>
      <c r="BC100" t="s">
        <v>202</v>
      </c>
      <c r="BD100" t="s">
        <v>202</v>
      </c>
      <c r="BM100" s="7" t="s">
        <v>3337</v>
      </c>
      <c r="BN100" s="3" t="s">
        <v>204</v>
      </c>
      <c r="BO100" t="s">
        <v>238</v>
      </c>
      <c r="BP100" t="s">
        <v>202</v>
      </c>
    </row>
    <row r="101" spans="1:71" x14ac:dyDescent="0.2">
      <c r="A101" s="4">
        <v>43013.76666666667</v>
      </c>
      <c r="B101" s="4">
        <v>43013.779166666667</v>
      </c>
      <c r="C101" t="s">
        <v>65</v>
      </c>
      <c r="D101" t="s">
        <v>3391</v>
      </c>
      <c r="E101">
        <v>100</v>
      </c>
      <c r="F101">
        <v>1055</v>
      </c>
      <c r="G101" t="b">
        <v>1</v>
      </c>
      <c r="H101" s="1">
        <v>43013.779166666667</v>
      </c>
      <c r="I101" t="s">
        <v>3392</v>
      </c>
      <c r="N101">
        <v>36.287704470000001</v>
      </c>
      <c r="O101">
        <v>-115.2867966</v>
      </c>
      <c r="P101" t="s">
        <v>179</v>
      </c>
      <c r="Q101" t="s">
        <v>180</v>
      </c>
      <c r="R101" t="s">
        <v>181</v>
      </c>
      <c r="S101" t="s">
        <v>208</v>
      </c>
      <c r="T101">
        <v>56</v>
      </c>
      <c r="U101" t="s">
        <v>281</v>
      </c>
      <c r="V101" t="s">
        <v>328</v>
      </c>
      <c r="W101">
        <v>47</v>
      </c>
      <c r="X101" t="s">
        <v>186</v>
      </c>
      <c r="Y101" t="s">
        <v>216</v>
      </c>
      <c r="Z101">
        <v>32</v>
      </c>
      <c r="AA101" t="s">
        <v>196</v>
      </c>
      <c r="AB101" t="s">
        <v>197</v>
      </c>
      <c r="AC101" t="s">
        <v>290</v>
      </c>
      <c r="AD101" t="s">
        <v>217</v>
      </c>
      <c r="AE101" t="s">
        <v>229</v>
      </c>
      <c r="AF101">
        <v>89130</v>
      </c>
      <c r="AG101">
        <v>66.103999999999999</v>
      </c>
      <c r="AH101">
        <v>550.125</v>
      </c>
      <c r="AI101">
        <v>892.96900000000005</v>
      </c>
      <c r="AJ101">
        <v>78</v>
      </c>
      <c r="BA101" t="s">
        <v>201</v>
      </c>
      <c r="BB101">
        <v>1</v>
      </c>
      <c r="BC101" t="s">
        <v>202</v>
      </c>
      <c r="BD101" t="s">
        <v>202</v>
      </c>
      <c r="BM101" s="7" t="s">
        <v>3393</v>
      </c>
      <c r="BN101" s="3" t="s">
        <v>204</v>
      </c>
      <c r="BO101" t="s">
        <v>202</v>
      </c>
      <c r="BP101" t="s">
        <v>238</v>
      </c>
      <c r="BQ101" t="s">
        <v>3394</v>
      </c>
    </row>
    <row r="102" spans="1:71" x14ac:dyDescent="0.2">
      <c r="A102" s="4">
        <v>43013.76458333333</v>
      </c>
      <c r="B102" s="4">
        <v>43013.779861111114</v>
      </c>
      <c r="C102" t="s">
        <v>65</v>
      </c>
      <c r="D102" t="s">
        <v>3407</v>
      </c>
      <c r="E102">
        <v>100</v>
      </c>
      <c r="F102">
        <v>1271</v>
      </c>
      <c r="G102" t="b">
        <v>1</v>
      </c>
      <c r="H102" s="1">
        <v>43013.779861111114</v>
      </c>
      <c r="I102" t="s">
        <v>3408</v>
      </c>
      <c r="N102">
        <v>43.062194820000002</v>
      </c>
      <c r="O102">
        <v>-77.219596859999996</v>
      </c>
      <c r="P102" t="s">
        <v>179</v>
      </c>
      <c r="Q102" t="s">
        <v>180</v>
      </c>
      <c r="R102" t="s">
        <v>181</v>
      </c>
      <c r="S102" t="s">
        <v>720</v>
      </c>
      <c r="T102">
        <v>9</v>
      </c>
      <c r="U102" t="s">
        <v>721</v>
      </c>
      <c r="V102" t="s">
        <v>722</v>
      </c>
      <c r="W102">
        <v>47</v>
      </c>
      <c r="X102" t="s">
        <v>186</v>
      </c>
      <c r="Y102" t="s">
        <v>195</v>
      </c>
      <c r="Z102">
        <v>37</v>
      </c>
      <c r="AA102" t="s">
        <v>196</v>
      </c>
      <c r="AB102" t="s">
        <v>197</v>
      </c>
      <c r="AC102" t="s">
        <v>210</v>
      </c>
      <c r="AD102" t="s">
        <v>234</v>
      </c>
      <c r="AE102" t="s">
        <v>229</v>
      </c>
      <c r="AF102">
        <v>14568</v>
      </c>
      <c r="AG102">
        <v>2.339</v>
      </c>
      <c r="AH102">
        <v>38.808999999999997</v>
      </c>
      <c r="AI102">
        <v>897.53499999999997</v>
      </c>
      <c r="AJ102">
        <v>2</v>
      </c>
      <c r="BA102" t="s">
        <v>201</v>
      </c>
      <c r="BB102">
        <v>1</v>
      </c>
      <c r="BC102" t="s">
        <v>202</v>
      </c>
      <c r="BD102" t="s">
        <v>202</v>
      </c>
      <c r="BM102" s="7" t="s">
        <v>3409</v>
      </c>
      <c r="BN102" s="3" t="s">
        <v>204</v>
      </c>
      <c r="BO102" t="s">
        <v>238</v>
      </c>
      <c r="BP102" t="s">
        <v>202</v>
      </c>
    </row>
    <row r="103" spans="1:71" x14ac:dyDescent="0.2">
      <c r="A103" s="4">
        <v>43013.765972222223</v>
      </c>
      <c r="B103" s="4">
        <v>43013.779861111114</v>
      </c>
      <c r="C103" t="s">
        <v>65</v>
      </c>
      <c r="D103" t="s">
        <v>3414</v>
      </c>
      <c r="E103">
        <v>100</v>
      </c>
      <c r="F103">
        <v>1192</v>
      </c>
      <c r="G103" t="b">
        <v>1</v>
      </c>
      <c r="H103" s="1">
        <v>43013.779861111114</v>
      </c>
      <c r="I103" t="s">
        <v>3415</v>
      </c>
      <c r="N103">
        <v>42.883895870000003</v>
      </c>
      <c r="O103">
        <v>-70.871696470000003</v>
      </c>
      <c r="P103" t="s">
        <v>179</v>
      </c>
      <c r="Q103" t="s">
        <v>180</v>
      </c>
      <c r="R103" t="s">
        <v>181</v>
      </c>
      <c r="S103" t="s">
        <v>208</v>
      </c>
      <c r="T103">
        <v>45</v>
      </c>
      <c r="U103" t="s">
        <v>314</v>
      </c>
      <c r="V103" t="s">
        <v>3416</v>
      </c>
      <c r="W103">
        <v>47</v>
      </c>
      <c r="X103" t="s">
        <v>186</v>
      </c>
      <c r="Y103" t="s">
        <v>216</v>
      </c>
      <c r="Z103">
        <v>30</v>
      </c>
      <c r="AA103" t="s">
        <v>196</v>
      </c>
      <c r="AB103" t="s">
        <v>197</v>
      </c>
      <c r="AC103" t="s">
        <v>210</v>
      </c>
      <c r="AD103" t="s">
        <v>217</v>
      </c>
      <c r="AE103" t="s">
        <v>229</v>
      </c>
      <c r="AF103">
        <v>3833</v>
      </c>
      <c r="AG103">
        <v>0</v>
      </c>
      <c r="AH103">
        <v>0</v>
      </c>
      <c r="AI103">
        <v>894.10199999999998</v>
      </c>
      <c r="AJ103">
        <v>0</v>
      </c>
      <c r="BA103" t="s">
        <v>201</v>
      </c>
      <c r="BB103">
        <v>1</v>
      </c>
      <c r="BC103" t="s">
        <v>202</v>
      </c>
      <c r="BD103" t="s">
        <v>202</v>
      </c>
      <c r="BM103" s="7" t="s">
        <v>3417</v>
      </c>
      <c r="BN103" s="3" t="s">
        <v>204</v>
      </c>
      <c r="BO103" t="s">
        <v>202</v>
      </c>
      <c r="BP103" t="s">
        <v>202</v>
      </c>
    </row>
    <row r="104" spans="1:71" x14ac:dyDescent="0.2">
      <c r="A104" s="4">
        <v>43013.788888888892</v>
      </c>
      <c r="B104" s="4">
        <v>43013.800694444442</v>
      </c>
      <c r="C104" t="s">
        <v>65</v>
      </c>
      <c r="D104" t="s">
        <v>3576</v>
      </c>
      <c r="E104">
        <v>100</v>
      </c>
      <c r="F104">
        <v>989</v>
      </c>
      <c r="G104" t="b">
        <v>1</v>
      </c>
      <c r="H104" s="1">
        <v>43013.800694444442</v>
      </c>
      <c r="I104" t="s">
        <v>3577</v>
      </c>
      <c r="N104">
        <v>41.507400509999997</v>
      </c>
      <c r="O104">
        <v>-81.605300900000003</v>
      </c>
      <c r="P104" t="s">
        <v>179</v>
      </c>
      <c r="Q104" t="s">
        <v>180</v>
      </c>
      <c r="R104" t="s">
        <v>181</v>
      </c>
      <c r="S104" t="s">
        <v>182</v>
      </c>
      <c r="T104" t="s">
        <v>183</v>
      </c>
      <c r="U104" t="s">
        <v>251</v>
      </c>
      <c r="V104" t="s">
        <v>252</v>
      </c>
      <c r="W104">
        <v>47</v>
      </c>
      <c r="X104" t="s">
        <v>186</v>
      </c>
      <c r="Y104" t="s">
        <v>216</v>
      </c>
      <c r="Z104">
        <v>19</v>
      </c>
      <c r="AA104" t="s">
        <v>196</v>
      </c>
      <c r="AB104" t="s">
        <v>197</v>
      </c>
      <c r="AC104" t="s">
        <v>290</v>
      </c>
      <c r="AD104" t="s">
        <v>329</v>
      </c>
      <c r="AE104" t="s">
        <v>303</v>
      </c>
      <c r="AF104">
        <v>25560</v>
      </c>
      <c r="AG104">
        <v>0</v>
      </c>
      <c r="AH104">
        <v>0</v>
      </c>
      <c r="AI104">
        <v>890.76400000000001</v>
      </c>
      <c r="AJ104">
        <v>0</v>
      </c>
      <c r="BA104" t="s">
        <v>201</v>
      </c>
      <c r="BB104">
        <v>1</v>
      </c>
      <c r="BC104" t="s">
        <v>202</v>
      </c>
      <c r="BD104" t="s">
        <v>202</v>
      </c>
      <c r="BM104" s="7" t="s">
        <v>3578</v>
      </c>
      <c r="BN104" s="3" t="s">
        <v>204</v>
      </c>
      <c r="BO104" t="s">
        <v>202</v>
      </c>
      <c r="BP104" t="s">
        <v>202</v>
      </c>
    </row>
    <row r="105" spans="1:71" x14ac:dyDescent="0.2">
      <c r="A105" s="4">
        <v>43007.582638888889</v>
      </c>
      <c r="B105" s="4">
        <v>43007.597222222219</v>
      </c>
      <c r="C105" t="s">
        <v>65</v>
      </c>
      <c r="D105" t="s">
        <v>261</v>
      </c>
      <c r="E105">
        <v>100</v>
      </c>
      <c r="F105">
        <v>1298</v>
      </c>
      <c r="G105" t="b">
        <v>1</v>
      </c>
      <c r="H105" s="1">
        <v>43007.597222222219</v>
      </c>
      <c r="I105" t="s">
        <v>262</v>
      </c>
      <c r="N105">
        <v>40.551605219999999</v>
      </c>
      <c r="O105">
        <v>-74.463699340000005</v>
      </c>
      <c r="P105" t="s">
        <v>179</v>
      </c>
      <c r="Q105" t="s">
        <v>180</v>
      </c>
      <c r="R105" t="s">
        <v>181</v>
      </c>
      <c r="S105" t="s">
        <v>182</v>
      </c>
      <c r="T105" t="s">
        <v>263</v>
      </c>
      <c r="U105" t="s">
        <v>264</v>
      </c>
      <c r="V105" t="s">
        <v>265</v>
      </c>
      <c r="W105">
        <v>47</v>
      </c>
      <c r="X105" t="s">
        <v>186</v>
      </c>
      <c r="Y105" t="s">
        <v>195</v>
      </c>
      <c r="Z105">
        <v>33</v>
      </c>
      <c r="AA105" t="s">
        <v>243</v>
      </c>
      <c r="AB105" t="s">
        <v>244</v>
      </c>
      <c r="AC105" t="s">
        <v>258</v>
      </c>
      <c r="AD105" t="s">
        <v>217</v>
      </c>
      <c r="AE105" t="s">
        <v>229</v>
      </c>
      <c r="AF105">
        <v>85017</v>
      </c>
      <c r="AK105">
        <v>0</v>
      </c>
      <c r="AL105">
        <v>0</v>
      </c>
      <c r="AM105">
        <v>918.57600000000002</v>
      </c>
      <c r="AN105">
        <v>0</v>
      </c>
      <c r="BA105" t="s">
        <v>201</v>
      </c>
      <c r="BB105">
        <v>2</v>
      </c>
      <c r="BC105" t="s">
        <v>202</v>
      </c>
      <c r="BD105" t="s">
        <v>202</v>
      </c>
      <c r="BM105" s="7" t="s">
        <v>266</v>
      </c>
      <c r="BN105" s="3" t="s">
        <v>204</v>
      </c>
      <c r="BO105" t="s">
        <v>202</v>
      </c>
      <c r="BP105" t="s">
        <v>202</v>
      </c>
      <c r="BS105" t="s">
        <v>205</v>
      </c>
    </row>
    <row r="106" spans="1:71" x14ac:dyDescent="0.2">
      <c r="A106" s="4">
        <v>43007.589583333334</v>
      </c>
      <c r="B106" s="4">
        <v>43007.602083333331</v>
      </c>
      <c r="C106" t="s">
        <v>65</v>
      </c>
      <c r="D106" t="s">
        <v>345</v>
      </c>
      <c r="E106">
        <v>100</v>
      </c>
      <c r="F106">
        <v>1096</v>
      </c>
      <c r="G106" t="b">
        <v>1</v>
      </c>
      <c r="H106" s="1">
        <v>43007.602083333331</v>
      </c>
      <c r="I106" t="s">
        <v>346</v>
      </c>
      <c r="N106">
        <v>36.339996339999999</v>
      </c>
      <c r="O106">
        <v>-79.628799439999995</v>
      </c>
      <c r="P106" t="s">
        <v>179</v>
      </c>
      <c r="Q106" t="s">
        <v>180</v>
      </c>
      <c r="R106" t="s">
        <v>181</v>
      </c>
      <c r="S106" t="s">
        <v>182</v>
      </c>
      <c r="T106" t="s">
        <v>183</v>
      </c>
      <c r="U106" t="s">
        <v>251</v>
      </c>
      <c r="V106" t="s">
        <v>194</v>
      </c>
      <c r="W106">
        <v>47</v>
      </c>
      <c r="X106" t="s">
        <v>186</v>
      </c>
      <c r="Y106" t="s">
        <v>216</v>
      </c>
      <c r="Z106">
        <v>53</v>
      </c>
      <c r="AA106" t="s">
        <v>196</v>
      </c>
      <c r="AB106" t="s">
        <v>197</v>
      </c>
      <c r="AC106" t="s">
        <v>258</v>
      </c>
      <c r="AD106" t="s">
        <v>199</v>
      </c>
      <c r="AE106" t="s">
        <v>303</v>
      </c>
      <c r="AF106">
        <v>27323</v>
      </c>
      <c r="AK106">
        <v>916.06399999999996</v>
      </c>
      <c r="AL106">
        <v>916.06399999999996</v>
      </c>
      <c r="AM106">
        <v>922.20899999999995</v>
      </c>
      <c r="AN106">
        <v>1</v>
      </c>
      <c r="BA106" t="s">
        <v>201</v>
      </c>
      <c r="BB106">
        <v>2</v>
      </c>
      <c r="BC106" t="s">
        <v>202</v>
      </c>
      <c r="BD106" t="s">
        <v>202</v>
      </c>
      <c r="BM106" s="7" t="s">
        <v>347</v>
      </c>
      <c r="BN106" s="3" t="s">
        <v>204</v>
      </c>
      <c r="BO106" t="s">
        <v>202</v>
      </c>
      <c r="BP106" t="s">
        <v>202</v>
      </c>
      <c r="BS106" t="s">
        <v>205</v>
      </c>
    </row>
    <row r="107" spans="1:71" x14ac:dyDescent="0.2">
      <c r="A107" s="4">
        <v>43007.597916666666</v>
      </c>
      <c r="B107" s="4">
        <v>43007.612500000003</v>
      </c>
      <c r="C107" t="s">
        <v>65</v>
      </c>
      <c r="D107" t="s">
        <v>425</v>
      </c>
      <c r="E107">
        <v>100</v>
      </c>
      <c r="F107">
        <v>1244</v>
      </c>
      <c r="G107" t="b">
        <v>1</v>
      </c>
      <c r="H107" s="1">
        <v>43007.612500000003</v>
      </c>
      <c r="I107" t="s">
        <v>426</v>
      </c>
      <c r="N107">
        <v>33.578903199999999</v>
      </c>
      <c r="O107">
        <v>-117.1412048</v>
      </c>
      <c r="P107" t="s">
        <v>179</v>
      </c>
      <c r="Q107" t="s">
        <v>180</v>
      </c>
      <c r="R107" t="s">
        <v>181</v>
      </c>
      <c r="S107" t="s">
        <v>182</v>
      </c>
      <c r="T107" t="s">
        <v>263</v>
      </c>
      <c r="U107" t="s">
        <v>427</v>
      </c>
      <c r="V107" t="s">
        <v>265</v>
      </c>
      <c r="W107">
        <v>47</v>
      </c>
      <c r="X107" t="s">
        <v>186</v>
      </c>
      <c r="Y107" t="s">
        <v>195</v>
      </c>
      <c r="Z107">
        <v>57</v>
      </c>
      <c r="AA107" t="s">
        <v>196</v>
      </c>
      <c r="AB107" t="s">
        <v>197</v>
      </c>
      <c r="AC107" t="s">
        <v>258</v>
      </c>
      <c r="AD107" t="s">
        <v>234</v>
      </c>
      <c r="AE107" t="s">
        <v>200</v>
      </c>
      <c r="AF107">
        <v>92562</v>
      </c>
      <c r="AK107">
        <v>0</v>
      </c>
      <c r="AL107">
        <v>0</v>
      </c>
      <c r="AM107">
        <v>939.31</v>
      </c>
      <c r="AN107">
        <v>0</v>
      </c>
      <c r="BA107" t="s">
        <v>201</v>
      </c>
      <c r="BB107">
        <v>2</v>
      </c>
      <c r="BC107" t="s">
        <v>202</v>
      </c>
      <c r="BD107" t="s">
        <v>202</v>
      </c>
      <c r="BM107" s="7" t="s">
        <v>428</v>
      </c>
      <c r="BN107" s="3" t="s">
        <v>204</v>
      </c>
      <c r="BO107" t="s">
        <v>202</v>
      </c>
      <c r="BP107" t="s">
        <v>202</v>
      </c>
      <c r="BS107" t="s">
        <v>205</v>
      </c>
    </row>
    <row r="108" spans="1:71" x14ac:dyDescent="0.2">
      <c r="A108" s="4">
        <v>43007.612500000003</v>
      </c>
      <c r="B108" s="4">
        <v>43007.625</v>
      </c>
      <c r="C108" t="s">
        <v>65</v>
      </c>
      <c r="D108" t="s">
        <v>455</v>
      </c>
      <c r="E108">
        <v>100</v>
      </c>
      <c r="F108">
        <v>1047</v>
      </c>
      <c r="G108" t="b">
        <v>1</v>
      </c>
      <c r="H108" s="1">
        <v>43007.625</v>
      </c>
      <c r="I108" t="s">
        <v>456</v>
      </c>
      <c r="N108">
        <v>41.769393919999999</v>
      </c>
      <c r="O108">
        <v>-71.467597960000006</v>
      </c>
      <c r="P108" t="s">
        <v>179</v>
      </c>
      <c r="Q108" t="s">
        <v>180</v>
      </c>
      <c r="R108" t="s">
        <v>181</v>
      </c>
      <c r="S108" t="s">
        <v>182</v>
      </c>
      <c r="T108" t="s">
        <v>183</v>
      </c>
      <c r="U108" t="s">
        <v>184</v>
      </c>
      <c r="V108" t="s">
        <v>265</v>
      </c>
      <c r="W108">
        <v>47</v>
      </c>
      <c r="X108" t="s">
        <v>186</v>
      </c>
      <c r="Y108" t="s">
        <v>216</v>
      </c>
      <c r="Z108">
        <v>39</v>
      </c>
      <c r="AA108" t="s">
        <v>196</v>
      </c>
      <c r="AB108" t="s">
        <v>197</v>
      </c>
      <c r="AC108" t="s">
        <v>210</v>
      </c>
      <c r="AD108" t="s">
        <v>199</v>
      </c>
      <c r="AE108" t="s">
        <v>200</v>
      </c>
      <c r="AF108">
        <v>2920</v>
      </c>
      <c r="AK108">
        <v>0</v>
      </c>
      <c r="AL108">
        <v>0</v>
      </c>
      <c r="AM108">
        <v>921.50699999999995</v>
      </c>
      <c r="AN108">
        <v>0</v>
      </c>
      <c r="BA108" t="s">
        <v>201</v>
      </c>
      <c r="BB108">
        <v>2</v>
      </c>
      <c r="BC108" t="s">
        <v>202</v>
      </c>
      <c r="BD108" t="s">
        <v>202</v>
      </c>
      <c r="BM108" s="7" t="s">
        <v>457</v>
      </c>
      <c r="BN108" s="3" t="s">
        <v>204</v>
      </c>
      <c r="BO108" t="s">
        <v>202</v>
      </c>
      <c r="BP108" t="s">
        <v>202</v>
      </c>
      <c r="BS108" t="s">
        <v>205</v>
      </c>
    </row>
    <row r="109" spans="1:71" x14ac:dyDescent="0.2">
      <c r="A109" s="4">
        <v>43007.620138888888</v>
      </c>
      <c r="B109" s="4">
        <v>43007.633333333331</v>
      </c>
      <c r="C109" t="s">
        <v>65</v>
      </c>
      <c r="D109" t="s">
        <v>465</v>
      </c>
      <c r="E109">
        <v>100</v>
      </c>
      <c r="F109">
        <v>1114</v>
      </c>
      <c r="G109" t="b">
        <v>1</v>
      </c>
      <c r="H109" s="1">
        <v>43007.633333333331</v>
      </c>
      <c r="I109" t="s">
        <v>466</v>
      </c>
      <c r="N109">
        <v>34.155303959999998</v>
      </c>
      <c r="O109">
        <v>-118.5475998</v>
      </c>
      <c r="P109" t="s">
        <v>179</v>
      </c>
      <c r="Q109" t="s">
        <v>180</v>
      </c>
      <c r="R109" t="s">
        <v>181</v>
      </c>
      <c r="S109" t="s">
        <v>182</v>
      </c>
      <c r="T109" t="s">
        <v>183</v>
      </c>
      <c r="U109" t="s">
        <v>193</v>
      </c>
      <c r="V109" t="s">
        <v>194</v>
      </c>
      <c r="W109">
        <v>47</v>
      </c>
      <c r="X109" t="s">
        <v>186</v>
      </c>
      <c r="Y109" t="s">
        <v>195</v>
      </c>
      <c r="Z109">
        <v>35</v>
      </c>
      <c r="AA109" t="s">
        <v>269</v>
      </c>
      <c r="AB109" t="s">
        <v>467</v>
      </c>
      <c r="AC109" t="s">
        <v>210</v>
      </c>
      <c r="AD109" t="s">
        <v>222</v>
      </c>
      <c r="AE109" t="s">
        <v>200</v>
      </c>
      <c r="AF109">
        <v>91411</v>
      </c>
      <c r="AK109">
        <v>17.872</v>
      </c>
      <c r="AL109">
        <v>119.92100000000001</v>
      </c>
      <c r="AM109">
        <v>918.072</v>
      </c>
      <c r="AN109">
        <v>2</v>
      </c>
      <c r="BA109" t="s">
        <v>201</v>
      </c>
      <c r="BB109">
        <v>2</v>
      </c>
      <c r="BC109" t="s">
        <v>202</v>
      </c>
      <c r="BD109" t="s">
        <v>202</v>
      </c>
      <c r="BM109" s="7" t="s">
        <v>468</v>
      </c>
      <c r="BN109" s="3" t="s">
        <v>204</v>
      </c>
      <c r="BO109" t="s">
        <v>238</v>
      </c>
      <c r="BP109" t="s">
        <v>202</v>
      </c>
      <c r="BS109" t="s">
        <v>205</v>
      </c>
    </row>
    <row r="110" spans="1:71" x14ac:dyDescent="0.2">
      <c r="A110" s="4">
        <v>43007.697916666664</v>
      </c>
      <c r="B110" s="4">
        <v>43007.712500000001</v>
      </c>
      <c r="C110" t="s">
        <v>65</v>
      </c>
      <c r="D110" t="s">
        <v>534</v>
      </c>
      <c r="E110">
        <v>100</v>
      </c>
      <c r="F110">
        <v>1255</v>
      </c>
      <c r="G110" t="b">
        <v>1</v>
      </c>
      <c r="H110" s="1">
        <v>43007.712500000001</v>
      </c>
      <c r="I110" t="s">
        <v>535</v>
      </c>
      <c r="N110">
        <v>32.778701779999999</v>
      </c>
      <c r="O110">
        <v>-96.821701050000001</v>
      </c>
      <c r="P110" t="s">
        <v>179</v>
      </c>
      <c r="Q110" t="s">
        <v>180</v>
      </c>
      <c r="R110" t="s">
        <v>181</v>
      </c>
      <c r="S110" t="s">
        <v>182</v>
      </c>
      <c r="T110" t="s">
        <v>536</v>
      </c>
      <c r="U110" t="s">
        <v>537</v>
      </c>
      <c r="V110" t="s">
        <v>538</v>
      </c>
      <c r="W110">
        <v>47</v>
      </c>
      <c r="X110" t="s">
        <v>186</v>
      </c>
      <c r="Y110" t="s">
        <v>195</v>
      </c>
      <c r="Z110">
        <v>52</v>
      </c>
      <c r="AA110" t="s">
        <v>233</v>
      </c>
      <c r="AB110" t="s">
        <v>197</v>
      </c>
      <c r="AC110" t="s">
        <v>245</v>
      </c>
      <c r="AD110" t="s">
        <v>234</v>
      </c>
      <c r="AE110" t="s">
        <v>211</v>
      </c>
      <c r="AF110">
        <v>74432</v>
      </c>
      <c r="AK110">
        <v>0</v>
      </c>
      <c r="AL110">
        <v>0</v>
      </c>
      <c r="AM110">
        <v>928.91600000000005</v>
      </c>
      <c r="AN110">
        <v>0</v>
      </c>
      <c r="BA110" t="s">
        <v>201</v>
      </c>
      <c r="BB110">
        <v>2</v>
      </c>
      <c r="BC110" t="s">
        <v>202</v>
      </c>
      <c r="BD110" t="s">
        <v>202</v>
      </c>
      <c r="BM110" s="7" t="s">
        <v>539</v>
      </c>
      <c r="BN110" s="3" t="s">
        <v>204</v>
      </c>
      <c r="BO110" t="s">
        <v>238</v>
      </c>
      <c r="BP110" t="s">
        <v>202</v>
      </c>
      <c r="BS110" t="s">
        <v>205</v>
      </c>
    </row>
    <row r="111" spans="1:71" x14ac:dyDescent="0.2">
      <c r="A111" s="4">
        <v>43007.853472222225</v>
      </c>
      <c r="B111" s="4">
        <v>43007.868055555555</v>
      </c>
      <c r="C111" t="s">
        <v>65</v>
      </c>
      <c r="D111" t="s">
        <v>599</v>
      </c>
      <c r="E111">
        <v>100</v>
      </c>
      <c r="F111">
        <v>1243</v>
      </c>
      <c r="G111" t="b">
        <v>1</v>
      </c>
      <c r="H111" s="1">
        <v>43007.868055555555</v>
      </c>
      <c r="I111" t="s">
        <v>600</v>
      </c>
      <c r="N111">
        <v>38.937606809999998</v>
      </c>
      <c r="O111">
        <v>-77.092796329999999</v>
      </c>
      <c r="P111" t="s">
        <v>179</v>
      </c>
      <c r="Q111" t="s">
        <v>180</v>
      </c>
      <c r="R111" t="s">
        <v>181</v>
      </c>
      <c r="S111" t="s">
        <v>182</v>
      </c>
      <c r="T111" t="s">
        <v>183</v>
      </c>
      <c r="U111" t="s">
        <v>184</v>
      </c>
      <c r="V111" t="s">
        <v>185</v>
      </c>
      <c r="W111">
        <v>47</v>
      </c>
      <c r="X111" t="s">
        <v>186</v>
      </c>
      <c r="Y111" t="s">
        <v>216</v>
      </c>
      <c r="Z111">
        <v>37</v>
      </c>
      <c r="AA111" t="s">
        <v>196</v>
      </c>
      <c r="AB111" t="s">
        <v>197</v>
      </c>
      <c r="AC111" t="s">
        <v>245</v>
      </c>
      <c r="AD111" t="s">
        <v>217</v>
      </c>
      <c r="AE111" t="s">
        <v>303</v>
      </c>
      <c r="AF111">
        <v>20016</v>
      </c>
      <c r="AK111">
        <v>0</v>
      </c>
      <c r="AL111">
        <v>0</v>
      </c>
      <c r="AM111">
        <v>919.69299999999998</v>
      </c>
      <c r="AN111">
        <v>0</v>
      </c>
      <c r="BA111" t="s">
        <v>201</v>
      </c>
      <c r="BB111">
        <v>2</v>
      </c>
      <c r="BC111" t="s">
        <v>202</v>
      </c>
      <c r="BD111" t="s">
        <v>202</v>
      </c>
      <c r="BM111" s="7" t="s">
        <v>601</v>
      </c>
      <c r="BN111" s="3" t="s">
        <v>204</v>
      </c>
      <c r="BO111" t="s">
        <v>202</v>
      </c>
      <c r="BP111" t="s">
        <v>202</v>
      </c>
      <c r="BS111" t="s">
        <v>205</v>
      </c>
    </row>
    <row r="112" spans="1:71" x14ac:dyDescent="0.2">
      <c r="A112" s="4">
        <v>43008.509027777778</v>
      </c>
      <c r="B112" s="4">
        <v>43008.521527777775</v>
      </c>
      <c r="C112" t="s">
        <v>65</v>
      </c>
      <c r="D112" t="s">
        <v>702</v>
      </c>
      <c r="E112">
        <v>100</v>
      </c>
      <c r="F112">
        <v>1099</v>
      </c>
      <c r="G112" t="b">
        <v>1</v>
      </c>
      <c r="H112" s="1">
        <v>43008.521527777775</v>
      </c>
      <c r="I112" t="s">
        <v>703</v>
      </c>
      <c r="N112">
        <v>34.242294309999998</v>
      </c>
      <c r="O112">
        <v>-82.678901670000002</v>
      </c>
      <c r="P112" t="s">
        <v>179</v>
      </c>
      <c r="Q112" t="s">
        <v>180</v>
      </c>
      <c r="R112" t="s">
        <v>181</v>
      </c>
      <c r="S112" t="s">
        <v>208</v>
      </c>
      <c r="T112">
        <v>52</v>
      </c>
      <c r="U112" t="s">
        <v>389</v>
      </c>
      <c r="V112" t="s">
        <v>252</v>
      </c>
      <c r="W112">
        <v>47</v>
      </c>
      <c r="X112" t="s">
        <v>186</v>
      </c>
      <c r="Y112" t="s">
        <v>216</v>
      </c>
      <c r="Z112">
        <v>39</v>
      </c>
      <c r="AA112" t="s">
        <v>196</v>
      </c>
      <c r="AB112" t="s">
        <v>197</v>
      </c>
      <c r="AC112" t="s">
        <v>258</v>
      </c>
      <c r="AD112" t="s">
        <v>234</v>
      </c>
      <c r="AE112" t="s">
        <v>223</v>
      </c>
      <c r="AF112">
        <v>29655</v>
      </c>
      <c r="AK112">
        <v>24.562000000000001</v>
      </c>
      <c r="AL112">
        <v>24.562000000000001</v>
      </c>
      <c r="AM112">
        <v>924.69399999999996</v>
      </c>
      <c r="AN112">
        <v>1</v>
      </c>
      <c r="BA112" t="s">
        <v>201</v>
      </c>
      <c r="BB112">
        <v>2</v>
      </c>
      <c r="BC112" t="s">
        <v>202</v>
      </c>
      <c r="BD112" t="s">
        <v>202</v>
      </c>
      <c r="BM112" s="7" t="s">
        <v>704</v>
      </c>
      <c r="BN112" s="3" t="s">
        <v>204</v>
      </c>
      <c r="BO112" t="s">
        <v>202</v>
      </c>
      <c r="BP112" t="s">
        <v>202</v>
      </c>
      <c r="BS112" t="s">
        <v>205</v>
      </c>
    </row>
    <row r="113" spans="1:71" x14ac:dyDescent="0.2">
      <c r="A113" s="4">
        <v>43008.532638888886</v>
      </c>
      <c r="B113" s="4">
        <v>43008.546527777777</v>
      </c>
      <c r="C113" t="s">
        <v>65</v>
      </c>
      <c r="D113" t="s">
        <v>718</v>
      </c>
      <c r="E113">
        <v>100</v>
      </c>
      <c r="F113">
        <v>1179</v>
      </c>
      <c r="G113" t="b">
        <v>1</v>
      </c>
      <c r="H113" s="1">
        <v>43008.546527777777</v>
      </c>
      <c r="I113" t="s">
        <v>719</v>
      </c>
      <c r="N113">
        <v>40.690307619999999</v>
      </c>
      <c r="O113">
        <v>-73.374900819999993</v>
      </c>
      <c r="P113" t="s">
        <v>179</v>
      </c>
      <c r="Q113" t="s">
        <v>180</v>
      </c>
      <c r="R113" t="s">
        <v>181</v>
      </c>
      <c r="S113" t="s">
        <v>720</v>
      </c>
      <c r="T113">
        <v>9</v>
      </c>
      <c r="U113" t="s">
        <v>721</v>
      </c>
      <c r="V113" t="s">
        <v>722</v>
      </c>
      <c r="W113">
        <v>47</v>
      </c>
      <c r="X113" t="s">
        <v>186</v>
      </c>
      <c r="Y113" t="s">
        <v>216</v>
      </c>
      <c r="Z113">
        <v>39</v>
      </c>
      <c r="AA113" t="s">
        <v>196</v>
      </c>
      <c r="AB113" t="s">
        <v>197</v>
      </c>
      <c r="AC113" t="s">
        <v>350</v>
      </c>
      <c r="AD113" t="s">
        <v>217</v>
      </c>
      <c r="AE113" t="s">
        <v>229</v>
      </c>
      <c r="AF113">
        <v>11757</v>
      </c>
      <c r="AK113">
        <v>0</v>
      </c>
      <c r="AL113">
        <v>0</v>
      </c>
      <c r="AM113">
        <v>931.82399999999996</v>
      </c>
      <c r="AN113">
        <v>0</v>
      </c>
      <c r="BA113" t="s">
        <v>201</v>
      </c>
      <c r="BB113">
        <v>2</v>
      </c>
      <c r="BC113" t="s">
        <v>202</v>
      </c>
      <c r="BD113" t="s">
        <v>202</v>
      </c>
      <c r="BM113" s="7" t="s">
        <v>723</v>
      </c>
      <c r="BN113" s="3" t="s">
        <v>204</v>
      </c>
      <c r="BO113" t="s">
        <v>202</v>
      </c>
      <c r="BP113" t="s">
        <v>202</v>
      </c>
      <c r="BS113" t="s">
        <v>205</v>
      </c>
    </row>
    <row r="114" spans="1:71" x14ac:dyDescent="0.2">
      <c r="A114" s="4">
        <v>43008.540277777778</v>
      </c>
      <c r="B114" s="4">
        <v>43008.552777777775</v>
      </c>
      <c r="C114" t="s">
        <v>65</v>
      </c>
      <c r="D114" t="s">
        <v>731</v>
      </c>
      <c r="E114">
        <v>100</v>
      </c>
      <c r="F114">
        <v>1099</v>
      </c>
      <c r="G114" t="b">
        <v>1</v>
      </c>
      <c r="H114" s="1">
        <v>43008.552777777775</v>
      </c>
      <c r="I114" t="s">
        <v>732</v>
      </c>
      <c r="N114">
        <v>38.93580627</v>
      </c>
      <c r="O114">
        <v>-77.162101750000005</v>
      </c>
      <c r="P114" t="s">
        <v>179</v>
      </c>
      <c r="Q114" t="s">
        <v>180</v>
      </c>
      <c r="R114" t="s">
        <v>181</v>
      </c>
      <c r="S114" t="s">
        <v>182</v>
      </c>
      <c r="T114" t="s">
        <v>263</v>
      </c>
      <c r="U114" t="s">
        <v>264</v>
      </c>
      <c r="V114" t="s">
        <v>194</v>
      </c>
      <c r="W114">
        <v>47</v>
      </c>
      <c r="X114" t="s">
        <v>186</v>
      </c>
      <c r="Y114" t="s">
        <v>195</v>
      </c>
      <c r="Z114">
        <v>47</v>
      </c>
      <c r="AA114" t="s">
        <v>196</v>
      </c>
      <c r="AB114" t="s">
        <v>197</v>
      </c>
      <c r="AC114" t="s">
        <v>337</v>
      </c>
      <c r="AD114" t="s">
        <v>329</v>
      </c>
      <c r="AE114" t="s">
        <v>229</v>
      </c>
      <c r="AF114">
        <v>22101</v>
      </c>
      <c r="AK114">
        <v>0</v>
      </c>
      <c r="AL114">
        <v>0</v>
      </c>
      <c r="AM114">
        <v>916.39300000000003</v>
      </c>
      <c r="AN114">
        <v>0</v>
      </c>
      <c r="BA114" t="s">
        <v>201</v>
      </c>
      <c r="BB114">
        <v>2</v>
      </c>
      <c r="BC114" t="s">
        <v>202</v>
      </c>
      <c r="BD114" t="s">
        <v>202</v>
      </c>
      <c r="BM114" s="7" t="s">
        <v>733</v>
      </c>
      <c r="BN114" s="3" t="s">
        <v>204</v>
      </c>
      <c r="BO114" t="s">
        <v>202</v>
      </c>
      <c r="BP114" t="s">
        <v>202</v>
      </c>
      <c r="BS114" t="s">
        <v>205</v>
      </c>
    </row>
    <row r="115" spans="1:71" x14ac:dyDescent="0.2">
      <c r="A115" s="4">
        <v>43008.67291666667</v>
      </c>
      <c r="B115" s="4">
        <v>43008.686111111114</v>
      </c>
      <c r="C115" t="s">
        <v>65</v>
      </c>
      <c r="D115" t="s">
        <v>799</v>
      </c>
      <c r="E115">
        <v>100</v>
      </c>
      <c r="F115">
        <v>1166</v>
      </c>
      <c r="G115" t="b">
        <v>1</v>
      </c>
      <c r="H115" s="1">
        <v>43008.686111111114</v>
      </c>
      <c r="I115" t="s">
        <v>800</v>
      </c>
      <c r="N115">
        <v>39.033706670000001</v>
      </c>
      <c r="O115">
        <v>-94.541000370000006</v>
      </c>
      <c r="P115" t="s">
        <v>179</v>
      </c>
      <c r="Q115" t="s">
        <v>180</v>
      </c>
      <c r="R115" t="s">
        <v>181</v>
      </c>
      <c r="S115" t="s">
        <v>182</v>
      </c>
      <c r="T115" t="s">
        <v>183</v>
      </c>
      <c r="U115" t="s">
        <v>184</v>
      </c>
      <c r="V115" t="s">
        <v>328</v>
      </c>
      <c r="W115">
        <v>47</v>
      </c>
      <c r="X115" t="s">
        <v>186</v>
      </c>
      <c r="Y115" t="s">
        <v>216</v>
      </c>
      <c r="Z115">
        <v>44</v>
      </c>
      <c r="AA115" t="s">
        <v>233</v>
      </c>
      <c r="AB115" t="s">
        <v>197</v>
      </c>
      <c r="AC115" t="s">
        <v>210</v>
      </c>
      <c r="AD115" t="s">
        <v>234</v>
      </c>
      <c r="AE115" t="s">
        <v>211</v>
      </c>
      <c r="AF115">
        <v>64110</v>
      </c>
      <c r="AK115">
        <v>0</v>
      </c>
      <c r="AL115">
        <v>0</v>
      </c>
      <c r="AM115">
        <v>917.37099999999998</v>
      </c>
      <c r="AN115">
        <v>0</v>
      </c>
      <c r="BA115" t="s">
        <v>201</v>
      </c>
      <c r="BB115">
        <v>2</v>
      </c>
      <c r="BC115" t="s">
        <v>202</v>
      </c>
      <c r="BD115" t="s">
        <v>202</v>
      </c>
      <c r="BM115" s="7" t="s">
        <v>801</v>
      </c>
      <c r="BN115" s="3" t="s">
        <v>204</v>
      </c>
      <c r="BO115" t="s">
        <v>238</v>
      </c>
      <c r="BP115" t="s">
        <v>202</v>
      </c>
      <c r="BS115" t="s">
        <v>205</v>
      </c>
    </row>
    <row r="116" spans="1:71" x14ac:dyDescent="0.2">
      <c r="A116" s="4">
        <v>43009.215277777781</v>
      </c>
      <c r="B116" s="4">
        <v>43009.228472222225</v>
      </c>
      <c r="C116" t="s">
        <v>65</v>
      </c>
      <c r="D116" t="s">
        <v>887</v>
      </c>
      <c r="E116">
        <v>100</v>
      </c>
      <c r="F116">
        <v>1172</v>
      </c>
      <c r="G116" t="b">
        <v>1</v>
      </c>
      <c r="H116" s="1">
        <v>43009.228472222225</v>
      </c>
      <c r="I116" t="s">
        <v>888</v>
      </c>
      <c r="N116">
        <v>39.8710022</v>
      </c>
      <c r="O116">
        <v>-104.78430179999999</v>
      </c>
      <c r="P116" t="s">
        <v>179</v>
      </c>
      <c r="Q116" t="s">
        <v>180</v>
      </c>
      <c r="R116" t="s">
        <v>181</v>
      </c>
      <c r="S116" t="s">
        <v>182</v>
      </c>
      <c r="T116" t="s">
        <v>183</v>
      </c>
      <c r="U116" t="s">
        <v>281</v>
      </c>
      <c r="V116" t="s">
        <v>319</v>
      </c>
      <c r="W116">
        <v>47</v>
      </c>
      <c r="X116" t="s">
        <v>186</v>
      </c>
      <c r="Y116" t="s">
        <v>195</v>
      </c>
      <c r="Z116">
        <v>55</v>
      </c>
      <c r="AA116" t="s">
        <v>196</v>
      </c>
      <c r="AB116" t="s">
        <v>197</v>
      </c>
      <c r="AC116" t="s">
        <v>210</v>
      </c>
      <c r="AD116" t="s">
        <v>217</v>
      </c>
      <c r="AE116" t="s">
        <v>303</v>
      </c>
      <c r="AF116">
        <v>80022</v>
      </c>
      <c r="AK116">
        <v>0</v>
      </c>
      <c r="AL116">
        <v>0</v>
      </c>
      <c r="AM116">
        <v>916.51499999999999</v>
      </c>
      <c r="AN116">
        <v>0</v>
      </c>
      <c r="BA116" t="s">
        <v>201</v>
      </c>
      <c r="BB116">
        <v>2</v>
      </c>
      <c r="BC116" t="s">
        <v>202</v>
      </c>
      <c r="BD116" t="s">
        <v>202</v>
      </c>
      <c r="BM116" s="7" t="s">
        <v>889</v>
      </c>
      <c r="BN116" s="3" t="s">
        <v>204</v>
      </c>
      <c r="BO116" t="s">
        <v>202</v>
      </c>
      <c r="BP116" t="s">
        <v>202</v>
      </c>
      <c r="BS116" t="s">
        <v>205</v>
      </c>
    </row>
    <row r="117" spans="1:71" x14ac:dyDescent="0.2">
      <c r="A117" s="4">
        <v>43009.457638888889</v>
      </c>
      <c r="B117" s="4">
        <v>43009.470138888886</v>
      </c>
      <c r="C117" t="s">
        <v>65</v>
      </c>
      <c r="D117" t="s">
        <v>929</v>
      </c>
      <c r="E117">
        <v>100</v>
      </c>
      <c r="F117">
        <v>1105</v>
      </c>
      <c r="G117" t="b">
        <v>1</v>
      </c>
      <c r="H117" s="1">
        <v>43009.470138888886</v>
      </c>
      <c r="I117" t="s">
        <v>930</v>
      </c>
      <c r="N117">
        <v>37.294204710000002</v>
      </c>
      <c r="O117">
        <v>-81.183197019999994</v>
      </c>
      <c r="P117" t="s">
        <v>179</v>
      </c>
      <c r="Q117" t="s">
        <v>180</v>
      </c>
      <c r="R117" t="s">
        <v>181</v>
      </c>
      <c r="S117" t="s">
        <v>182</v>
      </c>
      <c r="T117" t="s">
        <v>183</v>
      </c>
      <c r="U117" t="s">
        <v>184</v>
      </c>
      <c r="V117" t="s">
        <v>194</v>
      </c>
      <c r="W117">
        <v>47</v>
      </c>
      <c r="X117" t="s">
        <v>186</v>
      </c>
      <c r="Y117" t="s">
        <v>195</v>
      </c>
      <c r="Z117">
        <v>45</v>
      </c>
      <c r="AA117" t="s">
        <v>196</v>
      </c>
      <c r="AB117" t="s">
        <v>197</v>
      </c>
      <c r="AC117" t="s">
        <v>210</v>
      </c>
      <c r="AD117" t="s">
        <v>217</v>
      </c>
      <c r="AE117" t="s">
        <v>229</v>
      </c>
      <c r="AF117">
        <v>24701</v>
      </c>
      <c r="AK117">
        <v>8.1240000000000006</v>
      </c>
      <c r="AL117">
        <v>198.114</v>
      </c>
      <c r="AM117">
        <v>924.81200000000001</v>
      </c>
      <c r="AN117">
        <v>5</v>
      </c>
      <c r="BA117" t="s">
        <v>201</v>
      </c>
      <c r="BB117">
        <v>2</v>
      </c>
      <c r="BC117" t="s">
        <v>202</v>
      </c>
      <c r="BD117" t="s">
        <v>202</v>
      </c>
      <c r="BM117" s="7" t="s">
        <v>931</v>
      </c>
      <c r="BN117" s="3" t="s">
        <v>204</v>
      </c>
      <c r="BO117" t="s">
        <v>202</v>
      </c>
      <c r="BP117" t="s">
        <v>202</v>
      </c>
    </row>
    <row r="118" spans="1:71" x14ac:dyDescent="0.2">
      <c r="A118" s="4">
        <v>43009.804861111108</v>
      </c>
      <c r="B118" s="4">
        <v>43009.817361111112</v>
      </c>
      <c r="C118" t="s">
        <v>65</v>
      </c>
      <c r="D118" t="s">
        <v>984</v>
      </c>
      <c r="E118">
        <v>100</v>
      </c>
      <c r="F118">
        <v>1065</v>
      </c>
      <c r="G118" t="b">
        <v>1</v>
      </c>
      <c r="H118" s="1">
        <v>43009.817361111112</v>
      </c>
      <c r="I118" t="s">
        <v>985</v>
      </c>
      <c r="N118">
        <v>37.514694210000002</v>
      </c>
      <c r="O118">
        <v>-122.0422974</v>
      </c>
      <c r="P118" t="s">
        <v>179</v>
      </c>
      <c r="Q118" t="s">
        <v>180</v>
      </c>
      <c r="R118" t="s">
        <v>181</v>
      </c>
      <c r="S118" t="s">
        <v>182</v>
      </c>
      <c r="T118" t="s">
        <v>183</v>
      </c>
      <c r="U118" t="s">
        <v>251</v>
      </c>
      <c r="V118" t="s">
        <v>209</v>
      </c>
      <c r="W118">
        <v>47</v>
      </c>
      <c r="X118" t="s">
        <v>186</v>
      </c>
      <c r="Y118" t="s">
        <v>216</v>
      </c>
      <c r="Z118">
        <v>23</v>
      </c>
      <c r="AA118" t="s">
        <v>269</v>
      </c>
      <c r="AB118" t="s">
        <v>197</v>
      </c>
      <c r="AC118" t="s">
        <v>210</v>
      </c>
      <c r="AD118" t="s">
        <v>217</v>
      </c>
      <c r="AE118" t="s">
        <v>200</v>
      </c>
      <c r="AF118">
        <v>94560</v>
      </c>
      <c r="AK118">
        <v>0</v>
      </c>
      <c r="AL118">
        <v>0</v>
      </c>
      <c r="AM118">
        <v>912.17499999999995</v>
      </c>
      <c r="AN118">
        <v>0</v>
      </c>
      <c r="BA118" t="s">
        <v>201</v>
      </c>
      <c r="BB118">
        <v>2</v>
      </c>
      <c r="BC118" t="s">
        <v>202</v>
      </c>
      <c r="BD118" t="s">
        <v>202</v>
      </c>
      <c r="BM118" s="7" t="s">
        <v>986</v>
      </c>
      <c r="BO118" t="s">
        <v>238</v>
      </c>
      <c r="BP118" t="s">
        <v>202</v>
      </c>
    </row>
    <row r="119" spans="1:71" x14ac:dyDescent="0.2">
      <c r="A119" s="4">
        <v>43010.289583333331</v>
      </c>
      <c r="B119" s="4">
        <v>43010.30972222222</v>
      </c>
      <c r="C119" t="s">
        <v>65</v>
      </c>
      <c r="D119" t="s">
        <v>1069</v>
      </c>
      <c r="E119">
        <v>100</v>
      </c>
      <c r="F119">
        <v>1720</v>
      </c>
      <c r="G119" t="b">
        <v>1</v>
      </c>
      <c r="H119" s="1">
        <v>43010.30972222222</v>
      </c>
      <c r="I119" t="s">
        <v>1070</v>
      </c>
      <c r="N119">
        <v>28.32600403</v>
      </c>
      <c r="O119">
        <v>-81.351303099999996</v>
      </c>
      <c r="P119" t="s">
        <v>179</v>
      </c>
      <c r="Q119" t="s">
        <v>180</v>
      </c>
      <c r="R119" t="s">
        <v>181</v>
      </c>
      <c r="S119" t="s">
        <v>182</v>
      </c>
      <c r="T119" t="s">
        <v>183</v>
      </c>
      <c r="U119" t="s">
        <v>184</v>
      </c>
      <c r="V119" t="s">
        <v>531</v>
      </c>
      <c r="W119">
        <v>47</v>
      </c>
      <c r="X119" t="s">
        <v>186</v>
      </c>
      <c r="Y119" t="s">
        <v>216</v>
      </c>
      <c r="Z119">
        <v>32</v>
      </c>
      <c r="AA119" t="s">
        <v>269</v>
      </c>
      <c r="AB119" t="s">
        <v>197</v>
      </c>
      <c r="AC119" t="s">
        <v>198</v>
      </c>
      <c r="AD119" t="s">
        <v>199</v>
      </c>
      <c r="AE119" t="s">
        <v>200</v>
      </c>
      <c r="AF119">
        <v>34743</v>
      </c>
      <c r="AK119">
        <v>41.155999999999999</v>
      </c>
      <c r="AL119">
        <v>927.09100000000001</v>
      </c>
      <c r="AM119">
        <v>928.17399999999998</v>
      </c>
      <c r="AN119">
        <v>13</v>
      </c>
      <c r="BA119" t="s">
        <v>201</v>
      </c>
      <c r="BB119">
        <v>2</v>
      </c>
      <c r="BC119" t="s">
        <v>202</v>
      </c>
      <c r="BD119" t="s">
        <v>202</v>
      </c>
      <c r="BM119" s="7" t="s">
        <v>1071</v>
      </c>
      <c r="BN119" s="3" t="s">
        <v>204</v>
      </c>
      <c r="BO119" t="s">
        <v>238</v>
      </c>
      <c r="BP119" t="s">
        <v>238</v>
      </c>
      <c r="BQ119" t="s">
        <v>1072</v>
      </c>
    </row>
    <row r="120" spans="1:71" x14ac:dyDescent="0.2">
      <c r="A120" s="4">
        <v>43010.308333333334</v>
      </c>
      <c r="B120" s="4">
        <v>43010.320138888892</v>
      </c>
      <c r="C120" t="s">
        <v>65</v>
      </c>
      <c r="D120" t="s">
        <v>1088</v>
      </c>
      <c r="E120">
        <v>100</v>
      </c>
      <c r="F120">
        <v>1056</v>
      </c>
      <c r="G120" t="b">
        <v>1</v>
      </c>
      <c r="H120" s="1">
        <v>43010.320138888892</v>
      </c>
      <c r="I120" t="s">
        <v>1089</v>
      </c>
      <c r="N120">
        <v>34.055999759999999</v>
      </c>
      <c r="O120">
        <v>-84.379501340000004</v>
      </c>
      <c r="P120" t="s">
        <v>179</v>
      </c>
      <c r="Q120" t="s">
        <v>180</v>
      </c>
      <c r="R120" t="s">
        <v>181</v>
      </c>
      <c r="S120" t="s">
        <v>208</v>
      </c>
      <c r="T120">
        <v>52</v>
      </c>
      <c r="U120" t="s">
        <v>184</v>
      </c>
      <c r="V120" t="s">
        <v>531</v>
      </c>
      <c r="W120">
        <v>47</v>
      </c>
      <c r="X120" t="s">
        <v>186</v>
      </c>
      <c r="Y120" t="s">
        <v>216</v>
      </c>
      <c r="Z120">
        <v>41</v>
      </c>
      <c r="AA120" t="s">
        <v>196</v>
      </c>
      <c r="AB120" t="s">
        <v>197</v>
      </c>
      <c r="AC120" t="s">
        <v>290</v>
      </c>
      <c r="AD120" t="s">
        <v>483</v>
      </c>
      <c r="AE120" t="s">
        <v>303</v>
      </c>
      <c r="AF120">
        <v>30062</v>
      </c>
      <c r="AK120">
        <v>0</v>
      </c>
      <c r="AL120">
        <v>0</v>
      </c>
      <c r="AM120">
        <v>915.96900000000005</v>
      </c>
      <c r="AN120">
        <v>0</v>
      </c>
      <c r="BA120" t="s">
        <v>201</v>
      </c>
      <c r="BB120">
        <v>2</v>
      </c>
      <c r="BC120" t="s">
        <v>202</v>
      </c>
      <c r="BD120" t="s">
        <v>202</v>
      </c>
      <c r="BM120" s="7" t="s">
        <v>1090</v>
      </c>
      <c r="BN120" s="3" t="s">
        <v>204</v>
      </c>
      <c r="BO120" t="s">
        <v>202</v>
      </c>
      <c r="BP120" t="s">
        <v>202</v>
      </c>
    </row>
    <row r="121" spans="1:71" x14ac:dyDescent="0.2">
      <c r="A121" s="4">
        <v>43010.376388888886</v>
      </c>
      <c r="B121" s="4">
        <v>43010.392361111109</v>
      </c>
      <c r="C121" t="s">
        <v>65</v>
      </c>
      <c r="D121" t="s">
        <v>1137</v>
      </c>
      <c r="E121">
        <v>100</v>
      </c>
      <c r="F121">
        <v>1412</v>
      </c>
      <c r="G121" t="b">
        <v>1</v>
      </c>
      <c r="H121" s="1">
        <v>43010.392361111109</v>
      </c>
      <c r="I121" t="s">
        <v>1138</v>
      </c>
      <c r="N121">
        <v>37.28790283</v>
      </c>
      <c r="O121">
        <v>-77.415298460000002</v>
      </c>
      <c r="P121" t="s">
        <v>179</v>
      </c>
      <c r="Q121" t="s">
        <v>180</v>
      </c>
      <c r="R121" t="s">
        <v>181</v>
      </c>
      <c r="S121" t="s">
        <v>208</v>
      </c>
      <c r="T121">
        <v>55</v>
      </c>
      <c r="U121" t="s">
        <v>898</v>
      </c>
      <c r="V121" t="s">
        <v>194</v>
      </c>
      <c r="W121">
        <v>47</v>
      </c>
      <c r="X121" t="s">
        <v>186</v>
      </c>
      <c r="Y121" t="s">
        <v>216</v>
      </c>
      <c r="Z121">
        <v>50</v>
      </c>
      <c r="AA121" t="s">
        <v>233</v>
      </c>
      <c r="AB121" t="s">
        <v>197</v>
      </c>
      <c r="AC121" t="s">
        <v>290</v>
      </c>
      <c r="AD121" t="s">
        <v>222</v>
      </c>
      <c r="AE121" t="s">
        <v>223</v>
      </c>
      <c r="AF121">
        <v>23803</v>
      </c>
      <c r="AK121">
        <v>0</v>
      </c>
      <c r="AL121">
        <v>0</v>
      </c>
      <c r="AM121">
        <v>925.42399999999998</v>
      </c>
      <c r="AN121">
        <v>0</v>
      </c>
      <c r="BA121" t="s">
        <v>201</v>
      </c>
      <c r="BB121">
        <v>2</v>
      </c>
      <c r="BC121" t="s">
        <v>202</v>
      </c>
      <c r="BD121" t="s">
        <v>202</v>
      </c>
      <c r="BM121" s="7" t="s">
        <v>1139</v>
      </c>
      <c r="BN121" s="3" t="s">
        <v>225</v>
      </c>
      <c r="BO121" t="s">
        <v>202</v>
      </c>
      <c r="BP121" t="s">
        <v>202</v>
      </c>
    </row>
    <row r="122" spans="1:71" x14ac:dyDescent="0.2">
      <c r="A122" s="4">
        <v>43010.406944444447</v>
      </c>
      <c r="B122" s="4">
        <v>43010.421527777777</v>
      </c>
      <c r="C122" t="s">
        <v>65</v>
      </c>
      <c r="D122" t="s">
        <v>1160</v>
      </c>
      <c r="E122">
        <v>100</v>
      </c>
      <c r="F122">
        <v>1226</v>
      </c>
      <c r="G122" t="b">
        <v>1</v>
      </c>
      <c r="H122" s="1">
        <v>43010.421527777777</v>
      </c>
      <c r="I122" t="s">
        <v>1161</v>
      </c>
      <c r="N122">
        <v>32.430404660000001</v>
      </c>
      <c r="O122">
        <v>-111.03769680000001</v>
      </c>
      <c r="P122" t="s">
        <v>179</v>
      </c>
      <c r="Q122" t="s">
        <v>180</v>
      </c>
      <c r="R122" t="s">
        <v>181</v>
      </c>
      <c r="S122" t="s">
        <v>182</v>
      </c>
      <c r="T122" t="s">
        <v>183</v>
      </c>
      <c r="U122" t="s">
        <v>184</v>
      </c>
      <c r="V122" t="s">
        <v>185</v>
      </c>
      <c r="W122">
        <v>47</v>
      </c>
      <c r="X122" t="s">
        <v>186</v>
      </c>
      <c r="Y122" t="s">
        <v>195</v>
      </c>
      <c r="Z122">
        <v>50</v>
      </c>
      <c r="AA122" t="s">
        <v>196</v>
      </c>
      <c r="AB122" t="s">
        <v>197</v>
      </c>
      <c r="AC122" t="s">
        <v>290</v>
      </c>
      <c r="AD122" t="s">
        <v>234</v>
      </c>
      <c r="AE122" t="s">
        <v>303</v>
      </c>
      <c r="AF122">
        <v>85742</v>
      </c>
      <c r="AK122">
        <v>0</v>
      </c>
      <c r="AL122">
        <v>0</v>
      </c>
      <c r="AM122">
        <v>922.06100000000004</v>
      </c>
      <c r="AN122">
        <v>0</v>
      </c>
      <c r="BA122" t="s">
        <v>201</v>
      </c>
      <c r="BB122">
        <v>2</v>
      </c>
      <c r="BC122" t="s">
        <v>202</v>
      </c>
      <c r="BD122" t="s">
        <v>202</v>
      </c>
      <c r="BM122" s="7" t="s">
        <v>1162</v>
      </c>
      <c r="BN122" s="3" t="s">
        <v>204</v>
      </c>
      <c r="BO122" t="s">
        <v>202</v>
      </c>
      <c r="BP122" t="s">
        <v>202</v>
      </c>
    </row>
    <row r="123" spans="1:71" x14ac:dyDescent="0.2">
      <c r="A123" s="4">
        <v>43010.470833333333</v>
      </c>
      <c r="B123" s="4">
        <v>43010.486805555556</v>
      </c>
      <c r="C123" t="s">
        <v>65</v>
      </c>
      <c r="D123" t="s">
        <v>1192</v>
      </c>
      <c r="E123">
        <v>100</v>
      </c>
      <c r="F123">
        <v>1355</v>
      </c>
      <c r="G123" t="b">
        <v>1</v>
      </c>
      <c r="H123" s="1">
        <v>43010.486805555556</v>
      </c>
      <c r="I123" t="s">
        <v>1193</v>
      </c>
      <c r="N123">
        <v>40.735397339999999</v>
      </c>
      <c r="O123">
        <v>-73.878303529999997</v>
      </c>
      <c r="P123" t="s">
        <v>179</v>
      </c>
      <c r="Q123" t="s">
        <v>180</v>
      </c>
      <c r="R123" t="s">
        <v>181</v>
      </c>
      <c r="S123" t="s">
        <v>208</v>
      </c>
      <c r="T123">
        <v>56</v>
      </c>
      <c r="U123" t="s">
        <v>281</v>
      </c>
      <c r="V123" t="s">
        <v>185</v>
      </c>
      <c r="W123">
        <v>47</v>
      </c>
      <c r="X123" t="s">
        <v>186</v>
      </c>
      <c r="Y123" t="s">
        <v>195</v>
      </c>
      <c r="Z123">
        <v>45</v>
      </c>
      <c r="AA123" t="s">
        <v>243</v>
      </c>
      <c r="AB123" t="s">
        <v>467</v>
      </c>
      <c r="AC123" t="s">
        <v>210</v>
      </c>
      <c r="AD123" t="s">
        <v>199</v>
      </c>
      <c r="AE123" t="s">
        <v>229</v>
      </c>
      <c r="AF123">
        <v>11418</v>
      </c>
      <c r="AK123">
        <v>3.379</v>
      </c>
      <c r="AL123">
        <v>24.545999999999999</v>
      </c>
      <c r="AM123">
        <v>982.37599999999998</v>
      </c>
      <c r="AN123">
        <v>3</v>
      </c>
      <c r="BA123" t="s">
        <v>201</v>
      </c>
      <c r="BB123">
        <v>2</v>
      </c>
      <c r="BC123" t="s">
        <v>202</v>
      </c>
      <c r="BD123" t="s">
        <v>202</v>
      </c>
      <c r="BM123" s="7" t="s">
        <v>1194</v>
      </c>
      <c r="BO123" t="s">
        <v>202</v>
      </c>
      <c r="BP123" t="s">
        <v>202</v>
      </c>
    </row>
    <row r="124" spans="1:71" x14ac:dyDescent="0.2">
      <c r="A124" s="4">
        <v>43010.582638888889</v>
      </c>
      <c r="B124" s="4">
        <v>43010.597222222219</v>
      </c>
      <c r="C124" t="s">
        <v>65</v>
      </c>
      <c r="D124" t="s">
        <v>1219</v>
      </c>
      <c r="E124">
        <v>100</v>
      </c>
      <c r="F124">
        <v>1269</v>
      </c>
      <c r="G124" t="b">
        <v>1</v>
      </c>
      <c r="H124" s="1">
        <v>43010.597222222219</v>
      </c>
      <c r="I124" t="s">
        <v>1220</v>
      </c>
      <c r="N124">
        <v>32.480194089999998</v>
      </c>
      <c r="O124">
        <v>-88.632896419999994</v>
      </c>
      <c r="P124" t="s">
        <v>179</v>
      </c>
      <c r="Q124" t="s">
        <v>180</v>
      </c>
      <c r="R124" t="s">
        <v>181</v>
      </c>
      <c r="S124" t="s">
        <v>182</v>
      </c>
      <c r="T124" t="s">
        <v>183</v>
      </c>
      <c r="U124" t="s">
        <v>281</v>
      </c>
      <c r="V124" t="s">
        <v>185</v>
      </c>
      <c r="W124">
        <v>47</v>
      </c>
      <c r="X124" t="s">
        <v>186</v>
      </c>
      <c r="Y124" t="s">
        <v>195</v>
      </c>
      <c r="Z124">
        <v>43</v>
      </c>
      <c r="AA124" t="s">
        <v>196</v>
      </c>
      <c r="AB124" t="s">
        <v>197</v>
      </c>
      <c r="AC124" t="s">
        <v>210</v>
      </c>
      <c r="AD124" t="s">
        <v>199</v>
      </c>
      <c r="AE124" t="s">
        <v>303</v>
      </c>
      <c r="AF124">
        <v>39307</v>
      </c>
      <c r="AK124">
        <v>0</v>
      </c>
      <c r="AL124">
        <v>0</v>
      </c>
      <c r="AM124">
        <v>940.86400000000003</v>
      </c>
      <c r="AN124">
        <v>0</v>
      </c>
      <c r="BA124" t="s">
        <v>201</v>
      </c>
      <c r="BB124">
        <v>2</v>
      </c>
      <c r="BC124" t="s">
        <v>202</v>
      </c>
      <c r="BD124" t="s">
        <v>202</v>
      </c>
      <c r="BM124" s="7" t="s">
        <v>1221</v>
      </c>
      <c r="BN124" s="3" t="s">
        <v>204</v>
      </c>
      <c r="BO124" t="s">
        <v>202</v>
      </c>
      <c r="BP124" t="s">
        <v>202</v>
      </c>
    </row>
    <row r="125" spans="1:71" x14ac:dyDescent="0.2">
      <c r="A125" s="4">
        <v>43010.949305555558</v>
      </c>
      <c r="B125" s="4">
        <v>43010.961805555555</v>
      </c>
      <c r="C125" t="s">
        <v>65</v>
      </c>
      <c r="D125" t="s">
        <v>1268</v>
      </c>
      <c r="E125">
        <v>100</v>
      </c>
      <c r="F125">
        <v>1080</v>
      </c>
      <c r="G125" t="b">
        <v>1</v>
      </c>
      <c r="H125" s="1">
        <v>43010.961805555555</v>
      </c>
      <c r="I125" t="s">
        <v>1269</v>
      </c>
      <c r="N125">
        <v>43.483596800000001</v>
      </c>
      <c r="O125">
        <v>-124.1632996</v>
      </c>
      <c r="P125" t="s">
        <v>179</v>
      </c>
      <c r="Q125" t="s">
        <v>180</v>
      </c>
      <c r="R125" t="s">
        <v>181</v>
      </c>
      <c r="S125" t="s">
        <v>182</v>
      </c>
      <c r="T125" t="s">
        <v>183</v>
      </c>
      <c r="U125" t="s">
        <v>281</v>
      </c>
      <c r="V125" t="s">
        <v>185</v>
      </c>
      <c r="W125">
        <v>47</v>
      </c>
      <c r="X125" t="s">
        <v>186</v>
      </c>
      <c r="Y125" t="s">
        <v>195</v>
      </c>
      <c r="Z125">
        <v>47</v>
      </c>
      <c r="AA125" t="s">
        <v>196</v>
      </c>
      <c r="AB125" t="s">
        <v>197</v>
      </c>
      <c r="AC125" t="s">
        <v>198</v>
      </c>
      <c r="AD125" t="s">
        <v>329</v>
      </c>
      <c r="AE125" t="s">
        <v>303</v>
      </c>
      <c r="AF125">
        <v>97420</v>
      </c>
      <c r="AK125">
        <v>0</v>
      </c>
      <c r="AL125">
        <v>0</v>
      </c>
      <c r="AM125">
        <v>916.37400000000002</v>
      </c>
      <c r="AN125">
        <v>0</v>
      </c>
      <c r="BA125" t="s">
        <v>201</v>
      </c>
      <c r="BB125">
        <v>2</v>
      </c>
      <c r="BC125" t="s">
        <v>202</v>
      </c>
      <c r="BD125" t="s">
        <v>202</v>
      </c>
      <c r="BM125" s="7" t="s">
        <v>1270</v>
      </c>
      <c r="BO125" t="s">
        <v>202</v>
      </c>
      <c r="BP125" t="s">
        <v>202</v>
      </c>
    </row>
    <row r="126" spans="1:71" x14ac:dyDescent="0.2">
      <c r="A126" s="4">
        <v>43011.364583333336</v>
      </c>
      <c r="B126" s="4">
        <v>43011.378472222219</v>
      </c>
      <c r="C126" t="s">
        <v>65</v>
      </c>
      <c r="D126" t="s">
        <v>1361</v>
      </c>
      <c r="E126">
        <v>100</v>
      </c>
      <c r="F126">
        <v>1230</v>
      </c>
      <c r="G126" t="b">
        <v>1</v>
      </c>
      <c r="H126" s="1">
        <v>43011.378472222219</v>
      </c>
      <c r="I126" t="s">
        <v>1362</v>
      </c>
      <c r="N126">
        <v>39.057403559999997</v>
      </c>
      <c r="O126">
        <v>-84.339996339999999</v>
      </c>
      <c r="P126" t="s">
        <v>179</v>
      </c>
      <c r="Q126" t="s">
        <v>180</v>
      </c>
      <c r="R126" t="s">
        <v>181</v>
      </c>
      <c r="S126" t="s">
        <v>208</v>
      </c>
      <c r="T126">
        <v>55</v>
      </c>
      <c r="U126" t="s">
        <v>281</v>
      </c>
      <c r="V126" t="s">
        <v>265</v>
      </c>
      <c r="W126">
        <v>47</v>
      </c>
      <c r="X126" t="s">
        <v>186</v>
      </c>
      <c r="Y126" t="s">
        <v>216</v>
      </c>
      <c r="Z126">
        <v>73</v>
      </c>
      <c r="AA126" t="s">
        <v>196</v>
      </c>
      <c r="AB126" t="s">
        <v>197</v>
      </c>
      <c r="AC126" t="s">
        <v>290</v>
      </c>
      <c r="AD126" t="s">
        <v>217</v>
      </c>
      <c r="AE126" t="s">
        <v>223</v>
      </c>
      <c r="AF126">
        <v>45255</v>
      </c>
      <c r="AK126">
        <v>0</v>
      </c>
      <c r="AL126">
        <v>0</v>
      </c>
      <c r="AM126">
        <v>920.404</v>
      </c>
      <c r="AN126">
        <v>0</v>
      </c>
      <c r="BA126" t="s">
        <v>201</v>
      </c>
      <c r="BB126">
        <v>2</v>
      </c>
      <c r="BC126" t="s">
        <v>202</v>
      </c>
      <c r="BD126" t="s">
        <v>202</v>
      </c>
      <c r="BM126" s="7" t="s">
        <v>1363</v>
      </c>
      <c r="BN126" s="3" t="s">
        <v>204</v>
      </c>
      <c r="BO126" t="s">
        <v>202</v>
      </c>
      <c r="BP126" t="s">
        <v>202</v>
      </c>
    </row>
    <row r="127" spans="1:71" x14ac:dyDescent="0.2">
      <c r="A127" s="4">
        <v>43012.202777777777</v>
      </c>
      <c r="B127" s="4">
        <v>43012.220833333333</v>
      </c>
      <c r="C127" t="s">
        <v>65</v>
      </c>
      <c r="D127" t="s">
        <v>1449</v>
      </c>
      <c r="E127">
        <v>100</v>
      </c>
      <c r="F127">
        <v>1540</v>
      </c>
      <c r="G127" t="b">
        <v>1</v>
      </c>
      <c r="H127" s="1">
        <v>43012.220833333333</v>
      </c>
      <c r="I127" t="s">
        <v>1450</v>
      </c>
      <c r="N127">
        <v>40.735397339999999</v>
      </c>
      <c r="O127">
        <v>-73.878303529999997</v>
      </c>
      <c r="P127" t="s">
        <v>179</v>
      </c>
      <c r="Q127" t="s">
        <v>180</v>
      </c>
      <c r="R127" t="s">
        <v>181</v>
      </c>
      <c r="S127" t="s">
        <v>695</v>
      </c>
      <c r="T127">
        <v>15.15063</v>
      </c>
      <c r="U127" t="s">
        <v>184</v>
      </c>
      <c r="V127" t="s">
        <v>1451</v>
      </c>
      <c r="W127">
        <v>47</v>
      </c>
      <c r="X127" t="s">
        <v>186</v>
      </c>
      <c r="Y127" t="s">
        <v>195</v>
      </c>
      <c r="Z127">
        <v>63</v>
      </c>
      <c r="AA127" t="s">
        <v>269</v>
      </c>
      <c r="AB127" t="s">
        <v>197</v>
      </c>
      <c r="AC127" t="s">
        <v>337</v>
      </c>
      <c r="AD127" t="s">
        <v>199</v>
      </c>
      <c r="AE127" t="s">
        <v>211</v>
      </c>
      <c r="AF127">
        <v>11358</v>
      </c>
      <c r="AK127">
        <v>1.7869999999999999</v>
      </c>
      <c r="AL127">
        <v>1.7869999999999999</v>
      </c>
      <c r="AM127">
        <v>942.47500000000002</v>
      </c>
      <c r="AN127">
        <v>1</v>
      </c>
      <c r="BA127" t="s">
        <v>201</v>
      </c>
      <c r="BB127">
        <v>2</v>
      </c>
      <c r="BC127" t="s">
        <v>202</v>
      </c>
      <c r="BD127" t="s">
        <v>202</v>
      </c>
      <c r="BM127" s="7" t="s">
        <v>1452</v>
      </c>
      <c r="BN127" s="3" t="s">
        <v>204</v>
      </c>
      <c r="BO127" t="s">
        <v>202</v>
      </c>
      <c r="BP127" t="s">
        <v>202</v>
      </c>
    </row>
    <row r="128" spans="1:71" x14ac:dyDescent="0.2">
      <c r="A128" s="4">
        <v>43012.727777777778</v>
      </c>
      <c r="B128" s="4">
        <v>43012.743055555555</v>
      </c>
      <c r="C128" t="s">
        <v>65</v>
      </c>
      <c r="D128" t="s">
        <v>1504</v>
      </c>
      <c r="E128">
        <v>100</v>
      </c>
      <c r="F128">
        <v>1298</v>
      </c>
      <c r="G128" t="b">
        <v>1</v>
      </c>
      <c r="H128" s="1">
        <v>43012.743055555555</v>
      </c>
      <c r="I128" t="s">
        <v>1505</v>
      </c>
      <c r="N128">
        <v>38.303604129999997</v>
      </c>
      <c r="O128">
        <v>-85.578697199999993</v>
      </c>
      <c r="P128" t="s">
        <v>179</v>
      </c>
      <c r="Q128" t="s">
        <v>180</v>
      </c>
      <c r="R128" t="s">
        <v>181</v>
      </c>
      <c r="S128" t="s">
        <v>341</v>
      </c>
      <c r="T128">
        <v>11</v>
      </c>
      <c r="U128" t="s">
        <v>184</v>
      </c>
      <c r="V128" t="s">
        <v>221</v>
      </c>
      <c r="W128">
        <v>47</v>
      </c>
      <c r="X128" t="s">
        <v>186</v>
      </c>
      <c r="Y128" t="s">
        <v>216</v>
      </c>
      <c r="Z128">
        <v>52</v>
      </c>
      <c r="AA128" t="s">
        <v>196</v>
      </c>
      <c r="AB128" t="s">
        <v>197</v>
      </c>
      <c r="AC128" t="s">
        <v>210</v>
      </c>
      <c r="AD128" t="s">
        <v>329</v>
      </c>
      <c r="AE128" t="s">
        <v>223</v>
      </c>
      <c r="AF128">
        <v>40245</v>
      </c>
      <c r="AK128">
        <v>0</v>
      </c>
      <c r="AL128">
        <v>0</v>
      </c>
      <c r="AM128">
        <v>922.63099999999997</v>
      </c>
      <c r="AN128">
        <v>0</v>
      </c>
      <c r="BA128" t="s">
        <v>201</v>
      </c>
      <c r="BB128">
        <v>2</v>
      </c>
      <c r="BC128" t="s">
        <v>202</v>
      </c>
      <c r="BD128" t="s">
        <v>202</v>
      </c>
      <c r="BM128" s="7" t="s">
        <v>1506</v>
      </c>
      <c r="BN128" s="3" t="s">
        <v>204</v>
      </c>
      <c r="BO128" t="s">
        <v>202</v>
      </c>
      <c r="BP128" t="s">
        <v>202</v>
      </c>
    </row>
    <row r="129" spans="1:69" x14ac:dyDescent="0.2">
      <c r="A129" s="4">
        <v>43013.723611111112</v>
      </c>
      <c r="B129" s="4">
        <v>43013.736805555556</v>
      </c>
      <c r="C129" t="s">
        <v>65</v>
      </c>
      <c r="D129" t="s">
        <v>1606</v>
      </c>
      <c r="E129">
        <v>100</v>
      </c>
      <c r="F129">
        <v>1136</v>
      </c>
      <c r="G129" t="b">
        <v>1</v>
      </c>
      <c r="H129" s="1">
        <v>43013.736805555556</v>
      </c>
      <c r="I129" t="s">
        <v>1607</v>
      </c>
      <c r="N129">
        <v>35.501907350000003</v>
      </c>
      <c r="O129">
        <v>-84.825897220000002</v>
      </c>
      <c r="P129" t="s">
        <v>179</v>
      </c>
      <c r="Q129" t="s">
        <v>180</v>
      </c>
      <c r="R129" t="s">
        <v>181</v>
      </c>
      <c r="S129" t="s">
        <v>182</v>
      </c>
      <c r="T129" t="s">
        <v>183</v>
      </c>
      <c r="U129" t="s">
        <v>184</v>
      </c>
      <c r="V129" t="s">
        <v>265</v>
      </c>
      <c r="W129">
        <v>47</v>
      </c>
      <c r="X129" t="s">
        <v>186</v>
      </c>
      <c r="Y129" t="s">
        <v>216</v>
      </c>
      <c r="Z129">
        <v>59</v>
      </c>
      <c r="AA129" t="s">
        <v>196</v>
      </c>
      <c r="AB129" t="s">
        <v>197</v>
      </c>
      <c r="AC129" t="s">
        <v>245</v>
      </c>
      <c r="AD129" t="s">
        <v>217</v>
      </c>
      <c r="AE129" t="s">
        <v>303</v>
      </c>
      <c r="AF129">
        <v>37075</v>
      </c>
      <c r="AK129">
        <v>40.012999999999998</v>
      </c>
      <c r="AL129">
        <v>40.012999999999998</v>
      </c>
      <c r="AM129">
        <v>925.62</v>
      </c>
      <c r="AN129">
        <v>1</v>
      </c>
      <c r="BA129" t="s">
        <v>201</v>
      </c>
      <c r="BB129">
        <v>2</v>
      </c>
      <c r="BC129" t="s">
        <v>202</v>
      </c>
      <c r="BD129" t="s">
        <v>202</v>
      </c>
      <c r="BM129" s="7" t="s">
        <v>1608</v>
      </c>
      <c r="BN129" s="3" t="s">
        <v>204</v>
      </c>
      <c r="BO129" t="s">
        <v>202</v>
      </c>
      <c r="BP129" t="s">
        <v>202</v>
      </c>
    </row>
    <row r="130" spans="1:69" x14ac:dyDescent="0.2">
      <c r="A130" s="4">
        <v>43013.724305555559</v>
      </c>
      <c r="B130" s="4">
        <v>43013.736805555556</v>
      </c>
      <c r="C130" t="s">
        <v>65</v>
      </c>
      <c r="D130" t="s">
        <v>1609</v>
      </c>
      <c r="E130">
        <v>100</v>
      </c>
      <c r="F130">
        <v>1108</v>
      </c>
      <c r="G130" t="b">
        <v>1</v>
      </c>
      <c r="H130" s="1">
        <v>43013.736805555556</v>
      </c>
      <c r="I130" t="s">
        <v>1610</v>
      </c>
      <c r="N130">
        <v>47.322296139999999</v>
      </c>
      <c r="O130">
        <v>-122.31259919999999</v>
      </c>
      <c r="P130" t="s">
        <v>179</v>
      </c>
      <c r="Q130" t="s">
        <v>180</v>
      </c>
      <c r="R130" t="s">
        <v>181</v>
      </c>
      <c r="S130" t="s">
        <v>182</v>
      </c>
      <c r="T130" t="s">
        <v>183</v>
      </c>
      <c r="U130" t="s">
        <v>184</v>
      </c>
      <c r="V130" t="s">
        <v>185</v>
      </c>
      <c r="W130">
        <v>47</v>
      </c>
      <c r="X130" t="s">
        <v>186</v>
      </c>
      <c r="Y130" t="s">
        <v>216</v>
      </c>
      <c r="Z130">
        <v>34</v>
      </c>
      <c r="AA130" t="s">
        <v>196</v>
      </c>
      <c r="AB130" t="s">
        <v>197</v>
      </c>
      <c r="AC130" t="s">
        <v>290</v>
      </c>
      <c r="AD130" t="s">
        <v>217</v>
      </c>
      <c r="AE130" t="s">
        <v>200</v>
      </c>
      <c r="AF130">
        <v>83854</v>
      </c>
      <c r="AK130">
        <v>0</v>
      </c>
      <c r="AL130">
        <v>0</v>
      </c>
      <c r="AM130">
        <v>921.81399999999996</v>
      </c>
      <c r="AN130">
        <v>0</v>
      </c>
      <c r="BA130" t="s">
        <v>201</v>
      </c>
      <c r="BB130">
        <v>2</v>
      </c>
      <c r="BC130" t="s">
        <v>202</v>
      </c>
      <c r="BD130" t="s">
        <v>202</v>
      </c>
      <c r="BM130" s="7" t="s">
        <v>1611</v>
      </c>
      <c r="BN130" s="3" t="s">
        <v>204</v>
      </c>
      <c r="BO130" t="s">
        <v>202</v>
      </c>
      <c r="BP130" t="s">
        <v>202</v>
      </c>
    </row>
    <row r="131" spans="1:69" x14ac:dyDescent="0.2">
      <c r="A131" s="4">
        <v>43013.724999999999</v>
      </c>
      <c r="B131" s="4">
        <v>43013.737500000003</v>
      </c>
      <c r="C131" t="s">
        <v>65</v>
      </c>
      <c r="D131" t="s">
        <v>1636</v>
      </c>
      <c r="E131">
        <v>100</v>
      </c>
      <c r="F131">
        <v>1095</v>
      </c>
      <c r="G131" t="b">
        <v>1</v>
      </c>
      <c r="H131" s="1">
        <v>43013.737500000003</v>
      </c>
      <c r="I131" t="s">
        <v>1637</v>
      </c>
      <c r="N131">
        <v>39.328094479999997</v>
      </c>
      <c r="O131">
        <v>-84.221496579999993</v>
      </c>
      <c r="P131" t="s">
        <v>179</v>
      </c>
      <c r="Q131" t="s">
        <v>180</v>
      </c>
      <c r="R131" t="s">
        <v>181</v>
      </c>
      <c r="S131" t="s">
        <v>720</v>
      </c>
      <c r="T131">
        <v>10</v>
      </c>
      <c r="U131" t="s">
        <v>721</v>
      </c>
      <c r="V131" t="s">
        <v>722</v>
      </c>
      <c r="W131">
        <v>47</v>
      </c>
      <c r="X131" t="s">
        <v>186</v>
      </c>
      <c r="Y131" t="s">
        <v>195</v>
      </c>
      <c r="Z131">
        <v>34</v>
      </c>
      <c r="AA131" t="s">
        <v>196</v>
      </c>
      <c r="AB131" t="s">
        <v>197</v>
      </c>
      <c r="AC131" t="s">
        <v>210</v>
      </c>
      <c r="AD131" t="s">
        <v>217</v>
      </c>
      <c r="AE131" t="s">
        <v>223</v>
      </c>
      <c r="AF131">
        <v>45140</v>
      </c>
      <c r="AK131">
        <v>439.20800000000003</v>
      </c>
      <c r="AL131">
        <v>907.66200000000003</v>
      </c>
      <c r="AM131">
        <v>921.25099999999998</v>
      </c>
      <c r="AN131">
        <v>2</v>
      </c>
      <c r="BA131" t="s">
        <v>201</v>
      </c>
      <c r="BB131">
        <v>2</v>
      </c>
      <c r="BC131" t="s">
        <v>202</v>
      </c>
      <c r="BD131" t="s">
        <v>202</v>
      </c>
      <c r="BM131" s="7" t="s">
        <v>1638</v>
      </c>
      <c r="BN131" s="3" t="s">
        <v>204</v>
      </c>
      <c r="BO131" t="s">
        <v>238</v>
      </c>
      <c r="BP131" t="s">
        <v>202</v>
      </c>
    </row>
    <row r="132" spans="1:69" x14ac:dyDescent="0.2">
      <c r="A132" s="4">
        <v>43013.724305555559</v>
      </c>
      <c r="B132" s="4">
        <v>43013.737500000003</v>
      </c>
      <c r="C132" t="s">
        <v>65</v>
      </c>
      <c r="D132" t="s">
        <v>1639</v>
      </c>
      <c r="E132">
        <v>100</v>
      </c>
      <c r="F132">
        <v>1154</v>
      </c>
      <c r="G132" t="b">
        <v>1</v>
      </c>
      <c r="H132" s="1">
        <v>43013.737500000003</v>
      </c>
      <c r="I132" t="s">
        <v>1640</v>
      </c>
      <c r="N132">
        <v>39.045593259999997</v>
      </c>
      <c r="O132">
        <v>-77.385299680000003</v>
      </c>
      <c r="P132" t="s">
        <v>179</v>
      </c>
      <c r="Q132" t="s">
        <v>180</v>
      </c>
      <c r="R132" t="s">
        <v>181</v>
      </c>
      <c r="S132" t="s">
        <v>208</v>
      </c>
      <c r="T132">
        <v>56</v>
      </c>
      <c r="U132" t="s">
        <v>184</v>
      </c>
      <c r="V132" t="s">
        <v>185</v>
      </c>
      <c r="W132">
        <v>47</v>
      </c>
      <c r="X132" t="s">
        <v>186</v>
      </c>
      <c r="Y132" t="s">
        <v>195</v>
      </c>
      <c r="Z132">
        <v>31</v>
      </c>
      <c r="AA132" t="s">
        <v>196</v>
      </c>
      <c r="AB132" t="s">
        <v>197</v>
      </c>
      <c r="AC132" t="s">
        <v>210</v>
      </c>
      <c r="AD132" t="s">
        <v>234</v>
      </c>
      <c r="AE132" t="s">
        <v>229</v>
      </c>
      <c r="AF132">
        <v>20164</v>
      </c>
      <c r="AK132">
        <v>935.07399999999996</v>
      </c>
      <c r="AL132">
        <v>935.07399999999996</v>
      </c>
      <c r="AM132">
        <v>936.005</v>
      </c>
      <c r="AN132">
        <v>1</v>
      </c>
      <c r="BA132" t="s">
        <v>201</v>
      </c>
      <c r="BB132">
        <v>2</v>
      </c>
      <c r="BC132" t="s">
        <v>202</v>
      </c>
      <c r="BD132" t="s">
        <v>202</v>
      </c>
      <c r="BM132" s="7" t="s">
        <v>1641</v>
      </c>
      <c r="BN132" s="3" t="s">
        <v>204</v>
      </c>
      <c r="BO132" t="s">
        <v>202</v>
      </c>
      <c r="BP132" t="s">
        <v>202</v>
      </c>
    </row>
    <row r="133" spans="1:69" x14ac:dyDescent="0.2">
      <c r="A133" s="4">
        <v>43013.724305555559</v>
      </c>
      <c r="B133" s="4">
        <v>43013.737500000003</v>
      </c>
      <c r="C133" t="s">
        <v>65</v>
      </c>
      <c r="D133" t="s">
        <v>1655</v>
      </c>
      <c r="E133">
        <v>100</v>
      </c>
      <c r="F133">
        <v>1147</v>
      </c>
      <c r="G133" t="b">
        <v>1</v>
      </c>
      <c r="H133" s="1">
        <v>43013.737500000003</v>
      </c>
      <c r="I133" t="s">
        <v>1656</v>
      </c>
      <c r="N133">
        <v>33.605102539999997</v>
      </c>
      <c r="O133">
        <v>-117.6439972</v>
      </c>
      <c r="P133" t="s">
        <v>179</v>
      </c>
      <c r="Q133" t="s">
        <v>180</v>
      </c>
      <c r="R133" t="s">
        <v>181</v>
      </c>
      <c r="S133" t="s">
        <v>182</v>
      </c>
      <c r="T133" t="s">
        <v>183</v>
      </c>
      <c r="U133" t="s">
        <v>251</v>
      </c>
      <c r="V133" t="s">
        <v>209</v>
      </c>
      <c r="W133">
        <v>47</v>
      </c>
      <c r="X133" t="s">
        <v>186</v>
      </c>
      <c r="Y133" t="s">
        <v>216</v>
      </c>
      <c r="Z133">
        <v>21</v>
      </c>
      <c r="AA133" t="s">
        <v>196</v>
      </c>
      <c r="AB133" t="s">
        <v>197</v>
      </c>
      <c r="AC133" t="s">
        <v>210</v>
      </c>
      <c r="AD133" t="s">
        <v>329</v>
      </c>
      <c r="AE133" t="s">
        <v>223</v>
      </c>
      <c r="AF133">
        <v>92688</v>
      </c>
      <c r="AK133">
        <v>0</v>
      </c>
      <c r="AL133">
        <v>0</v>
      </c>
      <c r="AM133">
        <v>918.40899999999999</v>
      </c>
      <c r="AN133">
        <v>0</v>
      </c>
      <c r="BA133" t="s">
        <v>201</v>
      </c>
      <c r="BB133">
        <v>2</v>
      </c>
      <c r="BC133" t="s">
        <v>202</v>
      </c>
      <c r="BD133" t="s">
        <v>202</v>
      </c>
      <c r="BM133" s="7" t="s">
        <v>1657</v>
      </c>
      <c r="BN133" s="3" t="s">
        <v>204</v>
      </c>
      <c r="BO133" t="s">
        <v>202</v>
      </c>
      <c r="BP133" t="s">
        <v>202</v>
      </c>
    </row>
    <row r="134" spans="1:69" x14ac:dyDescent="0.2">
      <c r="A134" s="4">
        <v>43013.723611111112</v>
      </c>
      <c r="B134" s="4">
        <v>43013.738194444442</v>
      </c>
      <c r="C134" t="s">
        <v>65</v>
      </c>
      <c r="D134" t="s">
        <v>1704</v>
      </c>
      <c r="E134">
        <v>100</v>
      </c>
      <c r="F134">
        <v>1283</v>
      </c>
      <c r="G134" t="b">
        <v>1</v>
      </c>
      <c r="H134" s="1">
        <v>43013.738194444442</v>
      </c>
      <c r="I134" t="s">
        <v>1705</v>
      </c>
      <c r="N134">
        <v>32.852401729999997</v>
      </c>
      <c r="O134">
        <v>-97.28800201</v>
      </c>
      <c r="P134" t="s">
        <v>179</v>
      </c>
      <c r="Q134" t="s">
        <v>180</v>
      </c>
      <c r="R134" t="s">
        <v>181</v>
      </c>
      <c r="S134" t="s">
        <v>182</v>
      </c>
      <c r="T134" t="s">
        <v>183</v>
      </c>
      <c r="U134" t="s">
        <v>184</v>
      </c>
      <c r="V134" t="s">
        <v>185</v>
      </c>
      <c r="W134">
        <v>47</v>
      </c>
      <c r="X134" t="s">
        <v>186</v>
      </c>
      <c r="Y134" t="s">
        <v>195</v>
      </c>
      <c r="Z134">
        <v>31</v>
      </c>
      <c r="AA134" t="s">
        <v>196</v>
      </c>
      <c r="AB134" t="s">
        <v>197</v>
      </c>
      <c r="AC134" t="s">
        <v>198</v>
      </c>
      <c r="AD134" t="s">
        <v>217</v>
      </c>
      <c r="AE134" t="s">
        <v>200</v>
      </c>
      <c r="AF134">
        <v>76137</v>
      </c>
      <c r="AK134">
        <v>0</v>
      </c>
      <c r="AL134">
        <v>0</v>
      </c>
      <c r="AM134">
        <v>964.03</v>
      </c>
      <c r="AN134">
        <v>0</v>
      </c>
      <c r="BA134" t="s">
        <v>201</v>
      </c>
      <c r="BB134">
        <v>2</v>
      </c>
      <c r="BC134" t="s">
        <v>202</v>
      </c>
      <c r="BD134" t="s">
        <v>202</v>
      </c>
      <c r="BM134" s="7" t="s">
        <v>1706</v>
      </c>
      <c r="BN134" s="3" t="s">
        <v>204</v>
      </c>
      <c r="BO134" t="s">
        <v>202</v>
      </c>
      <c r="BP134" t="s">
        <v>202</v>
      </c>
    </row>
    <row r="135" spans="1:69" x14ac:dyDescent="0.2">
      <c r="A135" s="4">
        <v>43013.723611111112</v>
      </c>
      <c r="B135" s="4">
        <v>43013.738194444442</v>
      </c>
      <c r="C135" t="s">
        <v>65</v>
      </c>
      <c r="D135" t="s">
        <v>1718</v>
      </c>
      <c r="E135">
        <v>100</v>
      </c>
      <c r="F135">
        <v>1277</v>
      </c>
      <c r="G135" t="b">
        <v>1</v>
      </c>
      <c r="H135" s="1">
        <v>43013.738194444442</v>
      </c>
      <c r="I135" t="s">
        <v>1719</v>
      </c>
      <c r="N135">
        <v>45.365295410000002</v>
      </c>
      <c r="O135">
        <v>-122.7579041</v>
      </c>
      <c r="P135" t="s">
        <v>179</v>
      </c>
      <c r="Q135" t="s">
        <v>180</v>
      </c>
      <c r="R135" t="s">
        <v>181</v>
      </c>
      <c r="S135" t="s">
        <v>182</v>
      </c>
      <c r="T135" t="s">
        <v>183</v>
      </c>
      <c r="U135" t="s">
        <v>281</v>
      </c>
      <c r="V135" t="s">
        <v>194</v>
      </c>
      <c r="W135">
        <v>47</v>
      </c>
      <c r="X135" t="s">
        <v>186</v>
      </c>
      <c r="Y135" t="s">
        <v>216</v>
      </c>
      <c r="Z135">
        <v>30</v>
      </c>
      <c r="AA135" t="s">
        <v>196</v>
      </c>
      <c r="AB135" t="s">
        <v>197</v>
      </c>
      <c r="AC135" t="s">
        <v>198</v>
      </c>
      <c r="AD135" t="s">
        <v>234</v>
      </c>
      <c r="AE135" t="s">
        <v>303</v>
      </c>
      <c r="AF135">
        <v>97062</v>
      </c>
      <c r="AK135">
        <v>0</v>
      </c>
      <c r="AL135">
        <v>0</v>
      </c>
      <c r="AM135">
        <v>920.87900000000002</v>
      </c>
      <c r="AN135">
        <v>0</v>
      </c>
      <c r="BA135" t="s">
        <v>201</v>
      </c>
      <c r="BB135">
        <v>2</v>
      </c>
      <c r="BC135" t="s">
        <v>202</v>
      </c>
      <c r="BD135" t="s">
        <v>202</v>
      </c>
      <c r="BM135" s="7" t="s">
        <v>1720</v>
      </c>
      <c r="BN135" s="3" t="s">
        <v>204</v>
      </c>
      <c r="BO135" t="s">
        <v>202</v>
      </c>
      <c r="BP135" t="s">
        <v>202</v>
      </c>
    </row>
    <row r="136" spans="1:69" x14ac:dyDescent="0.2">
      <c r="A136" s="4">
        <v>43013.723611111112</v>
      </c>
      <c r="B136" s="4">
        <v>43013.738888888889</v>
      </c>
      <c r="C136" t="s">
        <v>65</v>
      </c>
      <c r="D136" t="s">
        <v>1752</v>
      </c>
      <c r="E136">
        <v>100</v>
      </c>
      <c r="F136">
        <v>1335</v>
      </c>
      <c r="G136" t="b">
        <v>1</v>
      </c>
      <c r="H136" s="1">
        <v>43013.738888888889</v>
      </c>
      <c r="I136" t="s">
        <v>1753</v>
      </c>
      <c r="N136">
        <v>40.763702389999999</v>
      </c>
      <c r="O136">
        <v>-73.772499080000003</v>
      </c>
      <c r="P136" t="s">
        <v>179</v>
      </c>
      <c r="Q136" t="s">
        <v>180</v>
      </c>
      <c r="R136" t="s">
        <v>181</v>
      </c>
      <c r="S136" t="s">
        <v>208</v>
      </c>
      <c r="T136">
        <v>56</v>
      </c>
      <c r="U136" t="s">
        <v>184</v>
      </c>
      <c r="V136" t="s">
        <v>221</v>
      </c>
      <c r="W136">
        <v>47</v>
      </c>
      <c r="X136" t="s">
        <v>186</v>
      </c>
      <c r="Y136" t="s">
        <v>216</v>
      </c>
      <c r="Z136">
        <v>35</v>
      </c>
      <c r="AA136" t="s">
        <v>269</v>
      </c>
      <c r="AB136" t="s">
        <v>197</v>
      </c>
      <c r="AC136" t="s">
        <v>210</v>
      </c>
      <c r="AD136" t="s">
        <v>217</v>
      </c>
      <c r="AE136" t="s">
        <v>200</v>
      </c>
      <c r="AF136">
        <v>11355</v>
      </c>
      <c r="AK136">
        <v>0</v>
      </c>
      <c r="AL136">
        <v>0</v>
      </c>
      <c r="AM136">
        <v>918.50400000000002</v>
      </c>
      <c r="AN136">
        <v>0</v>
      </c>
      <c r="BA136" t="s">
        <v>201</v>
      </c>
      <c r="BB136">
        <v>2</v>
      </c>
      <c r="BC136" t="s">
        <v>202</v>
      </c>
      <c r="BD136" t="s">
        <v>202</v>
      </c>
      <c r="BM136" s="7" t="s">
        <v>1754</v>
      </c>
      <c r="BN136" s="3" t="s">
        <v>204</v>
      </c>
      <c r="BO136" t="s">
        <v>202</v>
      </c>
      <c r="BP136" t="s">
        <v>202</v>
      </c>
    </row>
    <row r="137" spans="1:69" x14ac:dyDescent="0.2">
      <c r="A137" s="4">
        <v>43013.725694444445</v>
      </c>
      <c r="B137" s="4">
        <v>43013.739583333336</v>
      </c>
      <c r="C137" t="s">
        <v>65</v>
      </c>
      <c r="D137" t="s">
        <v>1791</v>
      </c>
      <c r="E137">
        <v>100</v>
      </c>
      <c r="F137">
        <v>1161</v>
      </c>
      <c r="G137" t="b">
        <v>1</v>
      </c>
      <c r="H137" s="1">
        <v>43013.739583333336</v>
      </c>
      <c r="I137" t="s">
        <v>1792</v>
      </c>
      <c r="N137">
        <v>40.600906369999997</v>
      </c>
      <c r="O137">
        <v>-73.939697269999996</v>
      </c>
      <c r="P137" t="s">
        <v>179</v>
      </c>
      <c r="Q137" t="s">
        <v>180</v>
      </c>
      <c r="R137" t="s">
        <v>181</v>
      </c>
      <c r="S137" t="s">
        <v>604</v>
      </c>
      <c r="T137">
        <v>11</v>
      </c>
      <c r="U137" t="s">
        <v>251</v>
      </c>
      <c r="V137" t="s">
        <v>209</v>
      </c>
      <c r="W137">
        <v>47</v>
      </c>
      <c r="X137" t="s">
        <v>186</v>
      </c>
      <c r="Y137" t="s">
        <v>195</v>
      </c>
      <c r="Z137">
        <v>22</v>
      </c>
      <c r="AA137" t="s">
        <v>269</v>
      </c>
      <c r="AB137" t="s">
        <v>197</v>
      </c>
      <c r="AC137" t="s">
        <v>210</v>
      </c>
      <c r="AD137" t="s">
        <v>234</v>
      </c>
      <c r="AE137" t="s">
        <v>211</v>
      </c>
      <c r="AF137">
        <v>11223</v>
      </c>
      <c r="AK137">
        <v>0</v>
      </c>
      <c r="AL137">
        <v>0</v>
      </c>
      <c r="AM137">
        <v>916.92499999999995</v>
      </c>
      <c r="AN137">
        <v>0</v>
      </c>
      <c r="BA137" t="s">
        <v>201</v>
      </c>
      <c r="BB137">
        <v>2</v>
      </c>
      <c r="BC137" t="s">
        <v>202</v>
      </c>
      <c r="BD137" t="s">
        <v>202</v>
      </c>
      <c r="BM137" s="7" t="s">
        <v>1793</v>
      </c>
      <c r="BN137" s="3" t="s">
        <v>225</v>
      </c>
      <c r="BO137" t="s">
        <v>238</v>
      </c>
      <c r="BP137" t="s">
        <v>238</v>
      </c>
      <c r="BQ137" t="s">
        <v>1794</v>
      </c>
    </row>
    <row r="138" spans="1:69" x14ac:dyDescent="0.2">
      <c r="A138" s="4">
        <v>43013.723611111112</v>
      </c>
      <c r="B138" s="4">
        <v>43013.739583333336</v>
      </c>
      <c r="C138" t="s">
        <v>65</v>
      </c>
      <c r="D138" t="s">
        <v>1802</v>
      </c>
      <c r="E138">
        <v>100</v>
      </c>
      <c r="F138">
        <v>1391</v>
      </c>
      <c r="G138" t="b">
        <v>1</v>
      </c>
      <c r="H138" s="1">
        <v>43013.739583333336</v>
      </c>
      <c r="I138" t="s">
        <v>1803</v>
      </c>
      <c r="N138">
        <v>43.18580627</v>
      </c>
      <c r="O138">
        <v>-77.602401729999997</v>
      </c>
      <c r="P138" t="s">
        <v>179</v>
      </c>
      <c r="Q138" t="s">
        <v>180</v>
      </c>
      <c r="R138" t="s">
        <v>181</v>
      </c>
      <c r="S138" t="s">
        <v>208</v>
      </c>
      <c r="T138">
        <v>55</v>
      </c>
      <c r="U138" t="s">
        <v>184</v>
      </c>
      <c r="V138" t="s">
        <v>221</v>
      </c>
      <c r="W138">
        <v>47</v>
      </c>
      <c r="X138" t="s">
        <v>186</v>
      </c>
      <c r="Y138" t="s">
        <v>195</v>
      </c>
      <c r="Z138">
        <v>24</v>
      </c>
      <c r="AA138" t="s">
        <v>196</v>
      </c>
      <c r="AB138" t="s">
        <v>197</v>
      </c>
      <c r="AC138" t="s">
        <v>210</v>
      </c>
      <c r="AD138" t="s">
        <v>234</v>
      </c>
      <c r="AE138" t="s">
        <v>229</v>
      </c>
      <c r="AF138">
        <v>11229</v>
      </c>
      <c r="AK138">
        <v>4.2960000000000003</v>
      </c>
      <c r="AL138">
        <v>17.065000000000001</v>
      </c>
      <c r="AM138">
        <v>918.70600000000002</v>
      </c>
      <c r="AN138">
        <v>3</v>
      </c>
      <c r="BA138" t="s">
        <v>201</v>
      </c>
      <c r="BB138">
        <v>2</v>
      </c>
      <c r="BC138" t="s">
        <v>202</v>
      </c>
      <c r="BD138" t="s">
        <v>202</v>
      </c>
      <c r="BM138" s="7" t="s">
        <v>1804</v>
      </c>
      <c r="BN138" s="3" t="s">
        <v>204</v>
      </c>
      <c r="BO138" t="s">
        <v>202</v>
      </c>
      <c r="BP138" t="s">
        <v>202</v>
      </c>
    </row>
    <row r="139" spans="1:69" x14ac:dyDescent="0.2">
      <c r="A139" s="4">
        <v>43013.723611111112</v>
      </c>
      <c r="B139" s="4">
        <v>43013.739583333336</v>
      </c>
      <c r="C139" t="s">
        <v>65</v>
      </c>
      <c r="D139" t="s">
        <v>1824</v>
      </c>
      <c r="E139">
        <v>100</v>
      </c>
      <c r="F139">
        <v>1391</v>
      </c>
      <c r="G139" t="b">
        <v>1</v>
      </c>
      <c r="H139" s="1">
        <v>43013.739583333336</v>
      </c>
      <c r="I139" t="s">
        <v>1825</v>
      </c>
      <c r="N139">
        <v>38.490707399999998</v>
      </c>
      <c r="O139">
        <v>-90.379600519999997</v>
      </c>
      <c r="P139" t="s">
        <v>179</v>
      </c>
      <c r="Q139" t="s">
        <v>180</v>
      </c>
      <c r="R139" t="s">
        <v>181</v>
      </c>
      <c r="S139" t="s">
        <v>182</v>
      </c>
      <c r="T139" t="s">
        <v>183</v>
      </c>
      <c r="U139" t="s">
        <v>184</v>
      </c>
      <c r="V139" t="s">
        <v>194</v>
      </c>
      <c r="W139">
        <v>47</v>
      </c>
      <c r="X139" t="s">
        <v>186</v>
      </c>
      <c r="Y139" t="s">
        <v>195</v>
      </c>
      <c r="Z139">
        <v>45</v>
      </c>
      <c r="AA139" t="s">
        <v>196</v>
      </c>
      <c r="AB139" t="s">
        <v>197</v>
      </c>
      <c r="AC139" t="s">
        <v>210</v>
      </c>
      <c r="AD139" t="s">
        <v>217</v>
      </c>
      <c r="AE139" t="s">
        <v>223</v>
      </c>
      <c r="AF139">
        <v>63052</v>
      </c>
      <c r="AK139">
        <v>354.75</v>
      </c>
      <c r="AL139">
        <v>354.75</v>
      </c>
      <c r="AM139">
        <v>1225.6320000000001</v>
      </c>
      <c r="AN139">
        <v>1</v>
      </c>
      <c r="BA139" t="s">
        <v>201</v>
      </c>
      <c r="BB139">
        <v>2</v>
      </c>
      <c r="BC139" t="s">
        <v>202</v>
      </c>
      <c r="BD139" t="s">
        <v>202</v>
      </c>
      <c r="BM139" s="7" t="s">
        <v>1826</v>
      </c>
      <c r="BN139" s="3" t="s">
        <v>204</v>
      </c>
      <c r="BO139" t="s">
        <v>202</v>
      </c>
      <c r="BP139" t="s">
        <v>202</v>
      </c>
    </row>
    <row r="140" spans="1:69" x14ac:dyDescent="0.2">
      <c r="A140" s="4">
        <v>43013.729166666664</v>
      </c>
      <c r="B140" s="4">
        <v>43013.740972222222</v>
      </c>
      <c r="C140" t="s">
        <v>65</v>
      </c>
      <c r="D140" t="s">
        <v>1913</v>
      </c>
      <c r="E140">
        <v>100</v>
      </c>
      <c r="F140">
        <v>1066</v>
      </c>
      <c r="G140" t="b">
        <v>1</v>
      </c>
      <c r="H140" s="1">
        <v>43013.740972222222</v>
      </c>
      <c r="I140" t="s">
        <v>1914</v>
      </c>
      <c r="N140">
        <v>35.300094600000001</v>
      </c>
      <c r="O140">
        <v>-116.7442017</v>
      </c>
      <c r="P140" t="s">
        <v>179</v>
      </c>
      <c r="Q140" t="s">
        <v>180</v>
      </c>
      <c r="R140" t="s">
        <v>181</v>
      </c>
      <c r="S140" t="s">
        <v>182</v>
      </c>
      <c r="T140" t="s">
        <v>183</v>
      </c>
      <c r="U140" t="s">
        <v>281</v>
      </c>
      <c r="V140" t="s">
        <v>194</v>
      </c>
      <c r="W140">
        <v>47</v>
      </c>
      <c r="X140" t="s">
        <v>186</v>
      </c>
      <c r="Y140" t="s">
        <v>216</v>
      </c>
      <c r="Z140">
        <v>29</v>
      </c>
      <c r="AA140" t="s">
        <v>196</v>
      </c>
      <c r="AB140" t="s">
        <v>197</v>
      </c>
      <c r="AC140" t="s">
        <v>290</v>
      </c>
      <c r="AD140" t="s">
        <v>234</v>
      </c>
      <c r="AE140" t="s">
        <v>200</v>
      </c>
      <c r="AF140">
        <v>92310</v>
      </c>
      <c r="AK140">
        <v>0</v>
      </c>
      <c r="AL140">
        <v>0</v>
      </c>
      <c r="AM140">
        <v>917.65599999999995</v>
      </c>
      <c r="AN140">
        <v>0</v>
      </c>
      <c r="BA140" t="s">
        <v>201</v>
      </c>
      <c r="BB140">
        <v>2</v>
      </c>
      <c r="BC140" t="s">
        <v>202</v>
      </c>
      <c r="BD140" t="s">
        <v>202</v>
      </c>
      <c r="BM140" s="7" t="s">
        <v>1915</v>
      </c>
      <c r="BN140" s="3" t="s">
        <v>225</v>
      </c>
      <c r="BO140" t="s">
        <v>238</v>
      </c>
      <c r="BP140" t="s">
        <v>202</v>
      </c>
    </row>
    <row r="141" spans="1:69" x14ac:dyDescent="0.2">
      <c r="A141" s="4">
        <v>43013.732638888891</v>
      </c>
      <c r="B141" s="4">
        <v>43013.741666666669</v>
      </c>
      <c r="C141" t="s">
        <v>65</v>
      </c>
      <c r="D141" t="s">
        <v>1933</v>
      </c>
      <c r="E141">
        <v>100</v>
      </c>
      <c r="F141">
        <v>770</v>
      </c>
      <c r="G141" t="b">
        <v>1</v>
      </c>
      <c r="H141" s="1">
        <v>43013.741666666669</v>
      </c>
      <c r="I141" t="s">
        <v>1934</v>
      </c>
      <c r="N141">
        <v>42.242904660000001</v>
      </c>
      <c r="O141">
        <v>-71.009803770000005</v>
      </c>
      <c r="P141" t="s">
        <v>179</v>
      </c>
      <c r="Q141" t="s">
        <v>180</v>
      </c>
      <c r="R141" t="s">
        <v>181</v>
      </c>
      <c r="S141" t="s">
        <v>182</v>
      </c>
      <c r="T141" t="s">
        <v>183</v>
      </c>
      <c r="U141" t="s">
        <v>184</v>
      </c>
      <c r="V141" t="s">
        <v>1935</v>
      </c>
      <c r="W141">
        <v>47</v>
      </c>
      <c r="X141" t="s">
        <v>186</v>
      </c>
      <c r="Y141" t="s">
        <v>216</v>
      </c>
      <c r="Z141">
        <v>25</v>
      </c>
      <c r="AA141" t="s">
        <v>196</v>
      </c>
      <c r="AB141" t="s">
        <v>197</v>
      </c>
      <c r="AC141" t="s">
        <v>210</v>
      </c>
      <c r="AD141" t="s">
        <v>234</v>
      </c>
      <c r="AE141" t="s">
        <v>223</v>
      </c>
      <c r="AF141">
        <v>2170</v>
      </c>
      <c r="AK141">
        <v>16.922999999999998</v>
      </c>
      <c r="AL141">
        <v>94.307000000000002</v>
      </c>
      <c r="AM141">
        <v>555.00699999999995</v>
      </c>
      <c r="AN141">
        <v>4</v>
      </c>
      <c r="BA141" t="s">
        <v>201</v>
      </c>
      <c r="BB141">
        <v>2</v>
      </c>
      <c r="BC141" t="s">
        <v>202</v>
      </c>
      <c r="BD141" t="s">
        <v>202</v>
      </c>
      <c r="BM141" s="7" t="s">
        <v>1936</v>
      </c>
      <c r="BN141" s="3" t="s">
        <v>204</v>
      </c>
      <c r="BO141" t="s">
        <v>202</v>
      </c>
      <c r="BP141" t="s">
        <v>202</v>
      </c>
    </row>
    <row r="142" spans="1:69" x14ac:dyDescent="0.2">
      <c r="A142" s="4">
        <v>43013.728472222225</v>
      </c>
      <c r="B142" s="4">
        <v>43013.741666666669</v>
      </c>
      <c r="C142" t="s">
        <v>65</v>
      </c>
      <c r="D142" t="s">
        <v>1955</v>
      </c>
      <c r="E142">
        <v>100</v>
      </c>
      <c r="F142">
        <v>1163</v>
      </c>
      <c r="G142" t="b">
        <v>1</v>
      </c>
      <c r="H142" s="1">
        <v>43013.741666666669</v>
      </c>
      <c r="I142" t="s">
        <v>1956</v>
      </c>
      <c r="N142">
        <v>43.320800779999999</v>
      </c>
      <c r="O142">
        <v>-88.031402589999999</v>
      </c>
      <c r="P142" t="s">
        <v>179</v>
      </c>
      <c r="Q142" t="s">
        <v>180</v>
      </c>
      <c r="R142" t="s">
        <v>181</v>
      </c>
      <c r="S142" t="s">
        <v>182</v>
      </c>
      <c r="T142" t="s">
        <v>183</v>
      </c>
      <c r="U142" t="s">
        <v>281</v>
      </c>
      <c r="V142" t="s">
        <v>209</v>
      </c>
      <c r="W142">
        <v>47</v>
      </c>
      <c r="X142" t="s">
        <v>186</v>
      </c>
      <c r="Y142" t="s">
        <v>216</v>
      </c>
      <c r="Z142">
        <v>41</v>
      </c>
      <c r="AA142" t="s">
        <v>196</v>
      </c>
      <c r="AB142" t="s">
        <v>244</v>
      </c>
      <c r="AC142" t="s">
        <v>210</v>
      </c>
      <c r="AD142" t="s">
        <v>329</v>
      </c>
      <c r="AE142" t="s">
        <v>211</v>
      </c>
      <c r="AF142">
        <v>53012</v>
      </c>
      <c r="AK142">
        <v>0</v>
      </c>
      <c r="AL142">
        <v>0</v>
      </c>
      <c r="AM142">
        <v>921.30799999999999</v>
      </c>
      <c r="AN142">
        <v>0</v>
      </c>
      <c r="BA142" t="s">
        <v>201</v>
      </c>
      <c r="BB142">
        <v>2</v>
      </c>
      <c r="BC142" t="s">
        <v>202</v>
      </c>
      <c r="BD142" t="s">
        <v>202</v>
      </c>
      <c r="BM142" s="7" t="s">
        <v>1957</v>
      </c>
      <c r="BN142" s="3" t="s">
        <v>204</v>
      </c>
      <c r="BO142" t="s">
        <v>202</v>
      </c>
      <c r="BP142" t="s">
        <v>202</v>
      </c>
    </row>
    <row r="143" spans="1:69" x14ac:dyDescent="0.2">
      <c r="A143" s="4">
        <v>43013.728472222225</v>
      </c>
      <c r="B143" s="4">
        <v>43013.742361111108</v>
      </c>
      <c r="C143" t="s">
        <v>65</v>
      </c>
      <c r="D143" t="s">
        <v>1990</v>
      </c>
      <c r="E143">
        <v>100</v>
      </c>
      <c r="F143">
        <v>1212</v>
      </c>
      <c r="G143" t="b">
        <v>1</v>
      </c>
      <c r="H143" s="1">
        <v>43013.742361111108</v>
      </c>
      <c r="I143" t="s">
        <v>1991</v>
      </c>
      <c r="N143">
        <v>42.96609497</v>
      </c>
      <c r="O143">
        <v>-70.988098140000005</v>
      </c>
      <c r="P143" t="s">
        <v>179</v>
      </c>
      <c r="Q143" t="s">
        <v>180</v>
      </c>
      <c r="R143" t="s">
        <v>181</v>
      </c>
      <c r="S143" t="s">
        <v>604</v>
      </c>
      <c r="T143">
        <v>11</v>
      </c>
      <c r="U143" t="s">
        <v>251</v>
      </c>
      <c r="V143" t="s">
        <v>209</v>
      </c>
      <c r="W143">
        <v>47</v>
      </c>
      <c r="X143" t="s">
        <v>186</v>
      </c>
      <c r="Y143" t="s">
        <v>216</v>
      </c>
      <c r="Z143">
        <v>46</v>
      </c>
      <c r="AA143" t="s">
        <v>196</v>
      </c>
      <c r="AB143" t="s">
        <v>253</v>
      </c>
      <c r="AC143" t="s">
        <v>210</v>
      </c>
      <c r="AD143" t="s">
        <v>217</v>
      </c>
      <c r="AE143" t="s">
        <v>211</v>
      </c>
      <c r="AF143">
        <v>3290</v>
      </c>
      <c r="AK143">
        <v>0</v>
      </c>
      <c r="AL143">
        <v>0</v>
      </c>
      <c r="AM143">
        <v>919.07500000000005</v>
      </c>
      <c r="AN143">
        <v>0</v>
      </c>
      <c r="BA143" t="s">
        <v>201</v>
      </c>
      <c r="BB143">
        <v>2</v>
      </c>
      <c r="BC143" t="s">
        <v>202</v>
      </c>
      <c r="BD143" t="s">
        <v>202</v>
      </c>
      <c r="BM143" s="7" t="s">
        <v>1992</v>
      </c>
      <c r="BN143" s="3" t="s">
        <v>204</v>
      </c>
      <c r="BO143" t="s">
        <v>202</v>
      </c>
      <c r="BP143" t="s">
        <v>202</v>
      </c>
    </row>
    <row r="144" spans="1:69" x14ac:dyDescent="0.2">
      <c r="A144" s="4">
        <v>43013.724999999999</v>
      </c>
      <c r="B144" s="4">
        <v>43013.742361111108</v>
      </c>
      <c r="C144" t="s">
        <v>65</v>
      </c>
      <c r="D144" t="s">
        <v>1993</v>
      </c>
      <c r="E144">
        <v>100</v>
      </c>
      <c r="F144">
        <v>1516</v>
      </c>
      <c r="G144" t="b">
        <v>1</v>
      </c>
      <c r="H144" s="1">
        <v>43013.742361111108</v>
      </c>
      <c r="I144" t="s">
        <v>1994</v>
      </c>
      <c r="N144">
        <v>33.728301999999999</v>
      </c>
      <c r="O144">
        <v>-117.1464005</v>
      </c>
      <c r="P144" t="s">
        <v>179</v>
      </c>
      <c r="Q144" t="s">
        <v>180</v>
      </c>
      <c r="R144" t="s">
        <v>181</v>
      </c>
      <c r="S144" t="s">
        <v>182</v>
      </c>
      <c r="T144" t="s">
        <v>183</v>
      </c>
      <c r="U144" t="s">
        <v>281</v>
      </c>
      <c r="V144" t="s">
        <v>185</v>
      </c>
      <c r="W144">
        <v>47</v>
      </c>
      <c r="X144" t="s">
        <v>186</v>
      </c>
      <c r="Y144" t="s">
        <v>216</v>
      </c>
      <c r="Z144">
        <v>24</v>
      </c>
      <c r="AA144" t="s">
        <v>233</v>
      </c>
      <c r="AB144" t="s">
        <v>197</v>
      </c>
      <c r="AC144" t="s">
        <v>210</v>
      </c>
      <c r="AD144" t="s">
        <v>234</v>
      </c>
      <c r="AE144" t="s">
        <v>229</v>
      </c>
      <c r="AF144">
        <v>91304</v>
      </c>
      <c r="AK144">
        <v>1006.499</v>
      </c>
      <c r="AL144">
        <v>1006.499</v>
      </c>
      <c r="AM144">
        <v>1014.298</v>
      </c>
      <c r="AN144">
        <v>1</v>
      </c>
      <c r="BA144" t="s">
        <v>201</v>
      </c>
      <c r="BB144">
        <v>2</v>
      </c>
      <c r="BC144" t="s">
        <v>202</v>
      </c>
      <c r="BD144" t="s">
        <v>202</v>
      </c>
      <c r="BM144" s="7" t="s">
        <v>1995</v>
      </c>
      <c r="BN144" s="3" t="s">
        <v>204</v>
      </c>
      <c r="BO144" t="s">
        <v>238</v>
      </c>
      <c r="BP144" t="s">
        <v>202</v>
      </c>
    </row>
    <row r="145" spans="1:68" x14ac:dyDescent="0.2">
      <c r="A145" s="4">
        <v>43013.729861111111</v>
      </c>
      <c r="B145" s="4">
        <v>43013.743750000001</v>
      </c>
      <c r="C145" t="s">
        <v>65</v>
      </c>
      <c r="D145" t="s">
        <v>2069</v>
      </c>
      <c r="E145">
        <v>100</v>
      </c>
      <c r="F145">
        <v>1175</v>
      </c>
      <c r="G145" t="b">
        <v>1</v>
      </c>
      <c r="H145" s="1">
        <v>43013.743750000001</v>
      </c>
      <c r="I145" t="s">
        <v>2070</v>
      </c>
      <c r="N145">
        <v>61.609207150000003</v>
      </c>
      <c r="O145">
        <v>-148.46569819999999</v>
      </c>
      <c r="P145" t="s">
        <v>179</v>
      </c>
      <c r="Q145" t="s">
        <v>180</v>
      </c>
      <c r="R145" t="s">
        <v>181</v>
      </c>
      <c r="S145" t="s">
        <v>604</v>
      </c>
      <c r="T145" t="s">
        <v>1797</v>
      </c>
      <c r="U145" t="s">
        <v>251</v>
      </c>
      <c r="V145" t="s">
        <v>252</v>
      </c>
      <c r="W145">
        <v>47</v>
      </c>
      <c r="X145" t="s">
        <v>186</v>
      </c>
      <c r="Y145" t="s">
        <v>195</v>
      </c>
      <c r="Z145">
        <v>34</v>
      </c>
      <c r="AA145" t="s">
        <v>196</v>
      </c>
      <c r="AB145" t="s">
        <v>197</v>
      </c>
      <c r="AC145" t="s">
        <v>245</v>
      </c>
      <c r="AD145" t="s">
        <v>329</v>
      </c>
      <c r="AE145" t="s">
        <v>303</v>
      </c>
      <c r="AF145">
        <v>99645</v>
      </c>
      <c r="AK145">
        <v>0</v>
      </c>
      <c r="AL145">
        <v>0</v>
      </c>
      <c r="AM145">
        <v>922.35299999999995</v>
      </c>
      <c r="AN145">
        <v>0</v>
      </c>
      <c r="BA145" t="s">
        <v>201</v>
      </c>
      <c r="BB145">
        <v>2</v>
      </c>
      <c r="BC145" t="s">
        <v>202</v>
      </c>
      <c r="BD145" t="s">
        <v>202</v>
      </c>
      <c r="BM145" s="7" t="s">
        <v>2071</v>
      </c>
      <c r="BN145" s="3" t="s">
        <v>204</v>
      </c>
      <c r="BO145" t="s">
        <v>238</v>
      </c>
      <c r="BP145" t="s">
        <v>202</v>
      </c>
    </row>
    <row r="146" spans="1:68" x14ac:dyDescent="0.2">
      <c r="A146" s="4">
        <v>43013.730555555558</v>
      </c>
      <c r="B146" s="4">
        <v>43013.743750000001</v>
      </c>
      <c r="C146" t="s">
        <v>65</v>
      </c>
      <c r="D146" t="s">
        <v>2084</v>
      </c>
      <c r="E146">
        <v>100</v>
      </c>
      <c r="F146">
        <v>1123</v>
      </c>
      <c r="G146" t="b">
        <v>1</v>
      </c>
      <c r="H146" s="1">
        <v>43013.743750000001</v>
      </c>
      <c r="I146" t="s">
        <v>2085</v>
      </c>
      <c r="N146">
        <v>34.340194699999998</v>
      </c>
      <c r="O146">
        <v>-89.483299259999995</v>
      </c>
      <c r="P146" t="s">
        <v>179</v>
      </c>
      <c r="Q146" t="s">
        <v>180</v>
      </c>
      <c r="R146" t="s">
        <v>181</v>
      </c>
      <c r="S146" t="s">
        <v>182</v>
      </c>
      <c r="T146" t="s">
        <v>183</v>
      </c>
      <c r="U146" t="s">
        <v>193</v>
      </c>
      <c r="V146" t="s">
        <v>185</v>
      </c>
      <c r="W146">
        <v>47</v>
      </c>
      <c r="X146" t="s">
        <v>186</v>
      </c>
      <c r="Y146" t="s">
        <v>195</v>
      </c>
      <c r="Z146">
        <v>31</v>
      </c>
      <c r="AA146" t="s">
        <v>233</v>
      </c>
      <c r="AB146" t="s">
        <v>197</v>
      </c>
      <c r="AC146" t="s">
        <v>290</v>
      </c>
      <c r="AD146" t="s">
        <v>199</v>
      </c>
      <c r="AE146" t="s">
        <v>211</v>
      </c>
      <c r="AF146">
        <v>38901</v>
      </c>
      <c r="AK146">
        <v>33.152999999999999</v>
      </c>
      <c r="AL146">
        <v>33.152999999999999</v>
      </c>
      <c r="AM146">
        <v>909.6</v>
      </c>
      <c r="AN146">
        <v>1</v>
      </c>
      <c r="BA146" t="s">
        <v>201</v>
      </c>
      <c r="BB146">
        <v>2</v>
      </c>
      <c r="BC146" t="s">
        <v>202</v>
      </c>
      <c r="BD146" t="s">
        <v>202</v>
      </c>
      <c r="BM146" s="7" t="s">
        <v>2086</v>
      </c>
      <c r="BN146" s="3" t="s">
        <v>204</v>
      </c>
      <c r="BO146" t="s">
        <v>238</v>
      </c>
      <c r="BP146" t="s">
        <v>202</v>
      </c>
    </row>
    <row r="147" spans="1:68" x14ac:dyDescent="0.2">
      <c r="A147" s="4">
        <v>43013.726388888892</v>
      </c>
      <c r="B147" s="4">
        <v>43013.743750000001</v>
      </c>
      <c r="C147" t="s">
        <v>65</v>
      </c>
      <c r="D147" t="s">
        <v>2117</v>
      </c>
      <c r="E147">
        <v>100</v>
      </c>
      <c r="F147">
        <v>1517</v>
      </c>
      <c r="G147" t="b">
        <v>1</v>
      </c>
      <c r="H147" s="1">
        <v>43013.743750000001</v>
      </c>
      <c r="I147" t="s">
        <v>2118</v>
      </c>
      <c r="N147">
        <v>41.784301759999998</v>
      </c>
      <c r="O147">
        <v>-88.66840363</v>
      </c>
      <c r="P147" t="s">
        <v>179</v>
      </c>
      <c r="Q147" t="s">
        <v>180</v>
      </c>
      <c r="R147" t="s">
        <v>181</v>
      </c>
      <c r="S147" t="s">
        <v>182</v>
      </c>
      <c r="T147" t="s">
        <v>183</v>
      </c>
      <c r="U147" t="s">
        <v>251</v>
      </c>
      <c r="V147" t="s">
        <v>531</v>
      </c>
      <c r="W147">
        <v>47</v>
      </c>
      <c r="X147" t="s">
        <v>186</v>
      </c>
      <c r="Y147" t="s">
        <v>216</v>
      </c>
      <c r="Z147">
        <v>47</v>
      </c>
      <c r="AA147" t="s">
        <v>196</v>
      </c>
      <c r="AB147" t="s">
        <v>197</v>
      </c>
      <c r="AC147" t="s">
        <v>290</v>
      </c>
      <c r="AD147" t="s">
        <v>217</v>
      </c>
      <c r="AE147" t="s">
        <v>200</v>
      </c>
      <c r="AF147">
        <v>60146</v>
      </c>
      <c r="AK147">
        <v>0</v>
      </c>
      <c r="AL147">
        <v>0</v>
      </c>
      <c r="AM147">
        <v>957.26400000000001</v>
      </c>
      <c r="AN147">
        <v>0</v>
      </c>
      <c r="BA147" t="s">
        <v>201</v>
      </c>
      <c r="BB147">
        <v>2</v>
      </c>
      <c r="BC147" t="s">
        <v>202</v>
      </c>
      <c r="BD147" t="s">
        <v>202</v>
      </c>
      <c r="BM147" s="7" t="s">
        <v>2119</v>
      </c>
      <c r="BN147" s="3" t="s">
        <v>204</v>
      </c>
      <c r="BO147" t="s">
        <v>202</v>
      </c>
      <c r="BP147" t="s">
        <v>202</v>
      </c>
    </row>
    <row r="148" spans="1:68" x14ac:dyDescent="0.2">
      <c r="A148" s="4">
        <v>43013.731249999997</v>
      </c>
      <c r="B148" s="4">
        <v>43013.744444444441</v>
      </c>
      <c r="C148" t="s">
        <v>65</v>
      </c>
      <c r="D148" t="s">
        <v>2161</v>
      </c>
      <c r="E148">
        <v>100</v>
      </c>
      <c r="F148">
        <v>1152</v>
      </c>
      <c r="G148" t="b">
        <v>1</v>
      </c>
      <c r="H148" s="1">
        <v>43013.744444444441</v>
      </c>
      <c r="I148" t="s">
        <v>2162</v>
      </c>
      <c r="N148">
        <v>40.035797119999998</v>
      </c>
      <c r="O148">
        <v>-84.177497860000003</v>
      </c>
      <c r="P148" t="s">
        <v>179</v>
      </c>
      <c r="Q148" t="s">
        <v>180</v>
      </c>
      <c r="R148" t="s">
        <v>181</v>
      </c>
      <c r="S148" t="s">
        <v>182</v>
      </c>
      <c r="T148" t="s">
        <v>183</v>
      </c>
      <c r="U148" t="s">
        <v>281</v>
      </c>
      <c r="V148" t="s">
        <v>185</v>
      </c>
      <c r="W148">
        <v>47</v>
      </c>
      <c r="X148" t="s">
        <v>186</v>
      </c>
      <c r="Y148" t="s">
        <v>216</v>
      </c>
      <c r="Z148">
        <v>37</v>
      </c>
      <c r="AA148" t="s">
        <v>196</v>
      </c>
      <c r="AB148" t="s">
        <v>197</v>
      </c>
      <c r="AC148" t="s">
        <v>258</v>
      </c>
      <c r="AD148" t="s">
        <v>217</v>
      </c>
      <c r="AE148" t="s">
        <v>211</v>
      </c>
      <c r="AF148">
        <v>45383</v>
      </c>
      <c r="AK148">
        <v>18.785</v>
      </c>
      <c r="AL148">
        <v>929.18700000000001</v>
      </c>
      <c r="AM148">
        <v>930.86099999999999</v>
      </c>
      <c r="AN148">
        <v>2</v>
      </c>
      <c r="BA148" t="s">
        <v>201</v>
      </c>
      <c r="BB148">
        <v>2</v>
      </c>
      <c r="BC148" t="s">
        <v>202</v>
      </c>
      <c r="BD148" t="s">
        <v>202</v>
      </c>
      <c r="BM148" s="7" t="s">
        <v>2163</v>
      </c>
      <c r="BN148" s="3" t="s">
        <v>204</v>
      </c>
      <c r="BO148" t="s">
        <v>202</v>
      </c>
      <c r="BP148" t="s">
        <v>202</v>
      </c>
    </row>
    <row r="149" spans="1:68" x14ac:dyDescent="0.2">
      <c r="A149" s="4">
        <v>43013.727083333331</v>
      </c>
      <c r="B149" s="4">
        <v>43013.745138888888</v>
      </c>
      <c r="C149" t="s">
        <v>65</v>
      </c>
      <c r="D149" t="s">
        <v>2204</v>
      </c>
      <c r="E149">
        <v>100</v>
      </c>
      <c r="F149">
        <v>1524</v>
      </c>
      <c r="G149" t="b">
        <v>1</v>
      </c>
      <c r="H149" s="1">
        <v>43013.745138888888</v>
      </c>
      <c r="I149" t="s">
        <v>2205</v>
      </c>
      <c r="N149">
        <v>39.211593630000003</v>
      </c>
      <c r="O149">
        <v>-94.573898319999998</v>
      </c>
      <c r="P149" t="s">
        <v>179</v>
      </c>
      <c r="Q149" t="s">
        <v>180</v>
      </c>
      <c r="R149" t="s">
        <v>181</v>
      </c>
      <c r="S149" t="s">
        <v>182</v>
      </c>
      <c r="T149" t="s">
        <v>183</v>
      </c>
      <c r="U149" t="s">
        <v>193</v>
      </c>
      <c r="V149" t="s">
        <v>185</v>
      </c>
      <c r="W149">
        <v>47</v>
      </c>
      <c r="X149" t="s">
        <v>186</v>
      </c>
      <c r="Y149" t="s">
        <v>216</v>
      </c>
      <c r="Z149">
        <v>29</v>
      </c>
      <c r="AA149" t="s">
        <v>196</v>
      </c>
      <c r="AB149" t="s">
        <v>197</v>
      </c>
      <c r="AC149" t="s">
        <v>258</v>
      </c>
      <c r="AD149" t="s">
        <v>217</v>
      </c>
      <c r="AE149" t="s">
        <v>303</v>
      </c>
      <c r="AF149">
        <v>64118</v>
      </c>
      <c r="AK149">
        <v>70.165000000000006</v>
      </c>
      <c r="AL149">
        <v>70.165000000000006</v>
      </c>
      <c r="AM149">
        <v>916.67</v>
      </c>
      <c r="AN149">
        <v>1</v>
      </c>
      <c r="BA149" t="s">
        <v>201</v>
      </c>
      <c r="BB149">
        <v>2</v>
      </c>
      <c r="BC149" t="s">
        <v>202</v>
      </c>
      <c r="BD149" t="s">
        <v>202</v>
      </c>
      <c r="BM149" s="7" t="s">
        <v>2206</v>
      </c>
      <c r="BN149" s="3" t="s">
        <v>225</v>
      </c>
      <c r="BO149" t="s">
        <v>238</v>
      </c>
      <c r="BP149" t="s">
        <v>202</v>
      </c>
    </row>
    <row r="150" spans="1:68" x14ac:dyDescent="0.2">
      <c r="A150" s="4">
        <v>43013.727777777778</v>
      </c>
      <c r="B150" s="4">
        <v>43013.745138888888</v>
      </c>
      <c r="C150" t="s">
        <v>65</v>
      </c>
      <c r="D150" t="s">
        <v>2207</v>
      </c>
      <c r="E150">
        <v>100</v>
      </c>
      <c r="F150">
        <v>1519</v>
      </c>
      <c r="G150" t="b">
        <v>1</v>
      </c>
      <c r="H150" s="1">
        <v>43013.745138888888</v>
      </c>
      <c r="I150" t="s">
        <v>2208</v>
      </c>
      <c r="N150">
        <v>34.08140564</v>
      </c>
      <c r="O150">
        <v>-81.149803160000005</v>
      </c>
      <c r="P150" t="s">
        <v>179</v>
      </c>
      <c r="Q150" t="s">
        <v>180</v>
      </c>
      <c r="R150" t="s">
        <v>181</v>
      </c>
      <c r="S150" t="s">
        <v>182</v>
      </c>
      <c r="T150" t="s">
        <v>183</v>
      </c>
      <c r="U150" t="s">
        <v>281</v>
      </c>
      <c r="V150" t="s">
        <v>252</v>
      </c>
      <c r="W150">
        <v>47</v>
      </c>
      <c r="X150" t="s">
        <v>186</v>
      </c>
      <c r="Y150" t="s">
        <v>216</v>
      </c>
      <c r="Z150">
        <v>39</v>
      </c>
      <c r="AA150" t="s">
        <v>196</v>
      </c>
      <c r="AB150" t="s">
        <v>197</v>
      </c>
      <c r="AC150" t="s">
        <v>258</v>
      </c>
      <c r="AD150" t="s">
        <v>217</v>
      </c>
      <c r="AE150" t="s">
        <v>223</v>
      </c>
      <c r="AF150">
        <v>29063</v>
      </c>
      <c r="AK150">
        <v>87.147000000000006</v>
      </c>
      <c r="AL150">
        <v>87.147000000000006</v>
      </c>
      <c r="AM150">
        <v>1220.097</v>
      </c>
      <c r="AN150">
        <v>1</v>
      </c>
      <c r="BA150" t="s">
        <v>201</v>
      </c>
      <c r="BB150">
        <v>2</v>
      </c>
      <c r="BC150" t="s">
        <v>202</v>
      </c>
      <c r="BD150" t="s">
        <v>202</v>
      </c>
      <c r="BM150" s="7" t="s">
        <v>2209</v>
      </c>
      <c r="BN150" s="3" t="s">
        <v>204</v>
      </c>
      <c r="BO150" t="s">
        <v>202</v>
      </c>
      <c r="BP150" t="s">
        <v>202</v>
      </c>
    </row>
    <row r="151" spans="1:68" x14ac:dyDescent="0.2">
      <c r="A151" s="4">
        <v>43013.731944444444</v>
      </c>
      <c r="B151" s="4">
        <v>43013.745138888888</v>
      </c>
      <c r="C151" t="s">
        <v>65</v>
      </c>
      <c r="D151" t="s">
        <v>2215</v>
      </c>
      <c r="E151">
        <v>100</v>
      </c>
      <c r="F151">
        <v>1161</v>
      </c>
      <c r="G151" t="b">
        <v>1</v>
      </c>
      <c r="H151" s="1">
        <v>43013.745138888888</v>
      </c>
      <c r="I151" t="s">
        <v>2216</v>
      </c>
      <c r="N151">
        <v>34.277694699999998</v>
      </c>
      <c r="O151">
        <v>-79.862602229999993</v>
      </c>
      <c r="P151" t="s">
        <v>179</v>
      </c>
      <c r="Q151" t="s">
        <v>180</v>
      </c>
      <c r="R151" t="s">
        <v>181</v>
      </c>
      <c r="S151" t="s">
        <v>182</v>
      </c>
      <c r="T151" t="s">
        <v>2217</v>
      </c>
      <c r="U151" t="s">
        <v>1587</v>
      </c>
      <c r="V151" t="s">
        <v>2218</v>
      </c>
      <c r="W151">
        <v>47</v>
      </c>
      <c r="X151" t="s">
        <v>186</v>
      </c>
      <c r="Y151" t="s">
        <v>195</v>
      </c>
      <c r="Z151">
        <v>25</v>
      </c>
      <c r="AA151" t="s">
        <v>196</v>
      </c>
      <c r="AB151" t="s">
        <v>197</v>
      </c>
      <c r="AC151" t="s">
        <v>290</v>
      </c>
      <c r="AD151" t="s">
        <v>222</v>
      </c>
      <c r="AE151" t="s">
        <v>211</v>
      </c>
      <c r="AF151">
        <v>29532</v>
      </c>
      <c r="AK151">
        <v>6.2270000000000003</v>
      </c>
      <c r="AL151">
        <v>932.60599999999999</v>
      </c>
      <c r="AM151">
        <v>933.36400000000003</v>
      </c>
      <c r="AN151">
        <v>5</v>
      </c>
      <c r="BA151" t="s">
        <v>201</v>
      </c>
      <c r="BB151">
        <v>2</v>
      </c>
      <c r="BC151" t="s">
        <v>202</v>
      </c>
      <c r="BD151" t="s">
        <v>202</v>
      </c>
      <c r="BM151" s="7" t="s">
        <v>2219</v>
      </c>
      <c r="BN151" s="3" t="s">
        <v>204</v>
      </c>
      <c r="BO151" t="s">
        <v>238</v>
      </c>
      <c r="BP151" t="s">
        <v>202</v>
      </c>
    </row>
    <row r="152" spans="1:68" x14ac:dyDescent="0.2">
      <c r="A152" s="4">
        <v>43013.731249999997</v>
      </c>
      <c r="B152" s="4">
        <v>43013.745138888888</v>
      </c>
      <c r="C152" t="s">
        <v>65</v>
      </c>
      <c r="D152" t="s">
        <v>2220</v>
      </c>
      <c r="E152">
        <v>100</v>
      </c>
      <c r="F152">
        <v>1209</v>
      </c>
      <c r="G152" t="b">
        <v>1</v>
      </c>
      <c r="H152" s="1">
        <v>43013.745138888888</v>
      </c>
      <c r="I152" t="s">
        <v>2221</v>
      </c>
      <c r="N152">
        <v>46.717193600000002</v>
      </c>
      <c r="O152">
        <v>-116.9179001</v>
      </c>
      <c r="P152" t="s">
        <v>179</v>
      </c>
      <c r="Q152" t="s">
        <v>180</v>
      </c>
      <c r="R152" t="s">
        <v>181</v>
      </c>
      <c r="S152" t="s">
        <v>182</v>
      </c>
      <c r="T152" t="s">
        <v>183</v>
      </c>
      <c r="U152" t="s">
        <v>281</v>
      </c>
      <c r="V152" t="s">
        <v>1498</v>
      </c>
      <c r="W152">
        <v>47</v>
      </c>
      <c r="X152" t="s">
        <v>186</v>
      </c>
      <c r="Y152" t="s">
        <v>195</v>
      </c>
      <c r="Z152">
        <v>41</v>
      </c>
      <c r="AA152" t="s">
        <v>243</v>
      </c>
      <c r="AB152" t="s">
        <v>197</v>
      </c>
      <c r="AC152" t="s">
        <v>210</v>
      </c>
      <c r="AD152" t="s">
        <v>217</v>
      </c>
      <c r="AE152" t="s">
        <v>211</v>
      </c>
      <c r="AF152">
        <v>99163</v>
      </c>
      <c r="AK152">
        <v>7.7140000000000004</v>
      </c>
      <c r="AL152">
        <v>7.7140000000000004</v>
      </c>
      <c r="AM152">
        <v>918.08500000000004</v>
      </c>
      <c r="AN152">
        <v>1</v>
      </c>
      <c r="BA152" t="s">
        <v>201</v>
      </c>
      <c r="BB152">
        <v>2</v>
      </c>
      <c r="BC152" t="s">
        <v>202</v>
      </c>
      <c r="BD152" t="s">
        <v>202</v>
      </c>
      <c r="BM152" s="7" t="s">
        <v>2222</v>
      </c>
      <c r="BN152" s="3" t="s">
        <v>204</v>
      </c>
      <c r="BO152" t="s">
        <v>202</v>
      </c>
      <c r="BP152" t="s">
        <v>202</v>
      </c>
    </row>
    <row r="153" spans="1:68" x14ac:dyDescent="0.2">
      <c r="A153" s="4">
        <v>43013.734027777777</v>
      </c>
      <c r="B153" s="4">
        <v>43013.746527777781</v>
      </c>
      <c r="C153" t="s">
        <v>65</v>
      </c>
      <c r="D153" t="s">
        <v>2326</v>
      </c>
      <c r="E153">
        <v>100</v>
      </c>
      <c r="F153">
        <v>1084</v>
      </c>
      <c r="G153" t="b">
        <v>1</v>
      </c>
      <c r="H153" s="1">
        <v>43013.746527777781</v>
      </c>
      <c r="I153" t="s">
        <v>2327</v>
      </c>
      <c r="N153">
        <v>41.309402470000002</v>
      </c>
      <c r="O153">
        <v>-72.924003600000006</v>
      </c>
      <c r="P153" t="s">
        <v>179</v>
      </c>
      <c r="Q153" t="s">
        <v>180</v>
      </c>
      <c r="R153" t="s">
        <v>181</v>
      </c>
      <c r="S153" t="s">
        <v>182</v>
      </c>
      <c r="T153" t="s">
        <v>183</v>
      </c>
      <c r="U153" t="s">
        <v>184</v>
      </c>
      <c r="V153" t="s">
        <v>194</v>
      </c>
      <c r="W153">
        <v>47</v>
      </c>
      <c r="X153" t="s">
        <v>186</v>
      </c>
      <c r="Y153" t="s">
        <v>216</v>
      </c>
      <c r="Z153">
        <v>26</v>
      </c>
      <c r="AA153" t="s">
        <v>233</v>
      </c>
      <c r="AB153" t="s">
        <v>197</v>
      </c>
      <c r="AC153" t="s">
        <v>210</v>
      </c>
      <c r="AD153" t="s">
        <v>217</v>
      </c>
      <c r="AE153" t="s">
        <v>200</v>
      </c>
      <c r="AF153">
        <v>6501</v>
      </c>
      <c r="AK153">
        <v>0</v>
      </c>
      <c r="AL153">
        <v>0</v>
      </c>
      <c r="AM153">
        <v>918.37699999999995</v>
      </c>
      <c r="AN153">
        <v>0</v>
      </c>
      <c r="BA153" t="s">
        <v>201</v>
      </c>
      <c r="BB153">
        <v>2</v>
      </c>
      <c r="BC153" t="s">
        <v>202</v>
      </c>
      <c r="BD153" t="s">
        <v>202</v>
      </c>
      <c r="BM153" s="7" t="s">
        <v>2328</v>
      </c>
      <c r="BN153" s="3" t="s">
        <v>204</v>
      </c>
      <c r="BO153" t="s">
        <v>238</v>
      </c>
      <c r="BP153" t="s">
        <v>202</v>
      </c>
    </row>
    <row r="154" spans="1:68" x14ac:dyDescent="0.2">
      <c r="A154" s="4">
        <v>43013.73333333333</v>
      </c>
      <c r="B154" s="4">
        <v>43013.74722222222</v>
      </c>
      <c r="C154" t="s">
        <v>65</v>
      </c>
      <c r="D154" t="s">
        <v>2353</v>
      </c>
      <c r="E154">
        <v>100</v>
      </c>
      <c r="F154">
        <v>1204</v>
      </c>
      <c r="G154" t="b">
        <v>1</v>
      </c>
      <c r="H154" s="1">
        <v>43013.74722222222</v>
      </c>
      <c r="I154" t="s">
        <v>2354</v>
      </c>
      <c r="N154">
        <v>32.16560364</v>
      </c>
      <c r="O154">
        <v>-85.670799259999995</v>
      </c>
      <c r="P154" t="s">
        <v>179</v>
      </c>
      <c r="Q154" t="s">
        <v>180</v>
      </c>
      <c r="R154" t="s">
        <v>181</v>
      </c>
      <c r="S154" t="s">
        <v>182</v>
      </c>
      <c r="T154" t="s">
        <v>183</v>
      </c>
      <c r="U154" t="s">
        <v>281</v>
      </c>
      <c r="V154" t="s">
        <v>209</v>
      </c>
      <c r="W154">
        <v>47</v>
      </c>
      <c r="X154" t="s">
        <v>186</v>
      </c>
      <c r="Y154" t="s">
        <v>195</v>
      </c>
      <c r="Z154">
        <v>38</v>
      </c>
      <c r="AA154" t="s">
        <v>233</v>
      </c>
      <c r="AB154" t="s">
        <v>197</v>
      </c>
      <c r="AC154" t="s">
        <v>198</v>
      </c>
      <c r="AD154" t="s">
        <v>234</v>
      </c>
      <c r="AE154" t="s">
        <v>200</v>
      </c>
      <c r="AF154">
        <v>36039</v>
      </c>
      <c r="AK154">
        <v>0</v>
      </c>
      <c r="AL154">
        <v>0</v>
      </c>
      <c r="AM154">
        <v>919.85799999999995</v>
      </c>
      <c r="AN154">
        <v>0</v>
      </c>
      <c r="BA154" t="s">
        <v>201</v>
      </c>
      <c r="BB154">
        <v>2</v>
      </c>
      <c r="BC154" t="s">
        <v>202</v>
      </c>
      <c r="BD154" t="s">
        <v>202</v>
      </c>
      <c r="BM154" s="7" t="s">
        <v>2355</v>
      </c>
      <c r="BN154" s="3" t="s">
        <v>204</v>
      </c>
      <c r="BO154" t="s">
        <v>238</v>
      </c>
      <c r="BP154" t="s">
        <v>202</v>
      </c>
    </row>
    <row r="155" spans="1:68" x14ac:dyDescent="0.2">
      <c r="A155" s="4">
        <v>43013.73333333333</v>
      </c>
      <c r="B155" s="4">
        <v>43013.747916666667</v>
      </c>
      <c r="C155" t="s">
        <v>65</v>
      </c>
      <c r="D155" t="s">
        <v>2378</v>
      </c>
      <c r="E155">
        <v>100</v>
      </c>
      <c r="F155">
        <v>1250</v>
      </c>
      <c r="G155" t="b">
        <v>1</v>
      </c>
      <c r="H155" s="1">
        <v>43013.747916666667</v>
      </c>
      <c r="I155" t="s">
        <v>2379</v>
      </c>
      <c r="N155">
        <v>38.96899414</v>
      </c>
      <c r="O155">
        <v>-76.853698730000005</v>
      </c>
      <c r="P155" t="s">
        <v>179</v>
      </c>
      <c r="Q155" t="s">
        <v>180</v>
      </c>
      <c r="R155" t="s">
        <v>181</v>
      </c>
      <c r="S155" t="s">
        <v>182</v>
      </c>
      <c r="T155" t="s">
        <v>183</v>
      </c>
      <c r="U155" t="s">
        <v>184</v>
      </c>
      <c r="V155" t="s">
        <v>328</v>
      </c>
      <c r="W155">
        <v>47</v>
      </c>
      <c r="X155" t="s">
        <v>186</v>
      </c>
      <c r="Y155" t="s">
        <v>216</v>
      </c>
      <c r="Z155">
        <v>54</v>
      </c>
      <c r="AA155" t="s">
        <v>233</v>
      </c>
      <c r="AB155" t="s">
        <v>197</v>
      </c>
      <c r="AC155" t="s">
        <v>290</v>
      </c>
      <c r="AD155" t="s">
        <v>234</v>
      </c>
      <c r="AE155" t="s">
        <v>229</v>
      </c>
      <c r="AF155">
        <v>20706</v>
      </c>
      <c r="AK155">
        <v>0</v>
      </c>
      <c r="AL155">
        <v>0</v>
      </c>
      <c r="AM155">
        <v>923.56399999999996</v>
      </c>
      <c r="AN155">
        <v>0</v>
      </c>
      <c r="BA155" t="s">
        <v>201</v>
      </c>
      <c r="BB155">
        <v>2</v>
      </c>
      <c r="BC155" t="s">
        <v>202</v>
      </c>
      <c r="BD155" t="s">
        <v>202</v>
      </c>
      <c r="BM155" s="7" t="s">
        <v>2380</v>
      </c>
      <c r="BO155" t="s">
        <v>238</v>
      </c>
      <c r="BP155" t="s">
        <v>202</v>
      </c>
    </row>
    <row r="156" spans="1:68" x14ac:dyDescent="0.2">
      <c r="A156" s="4">
        <v>43013.73333333333</v>
      </c>
      <c r="B156" s="4">
        <v>43013.747916666667</v>
      </c>
      <c r="C156" t="s">
        <v>65</v>
      </c>
      <c r="D156" t="s">
        <v>2399</v>
      </c>
      <c r="E156">
        <v>100</v>
      </c>
      <c r="F156">
        <v>1283</v>
      </c>
      <c r="G156" t="b">
        <v>1</v>
      </c>
      <c r="H156" s="1">
        <v>43013.747916666667</v>
      </c>
      <c r="I156" t="s">
        <v>2400</v>
      </c>
      <c r="N156">
        <v>33.692199709999997</v>
      </c>
      <c r="O156">
        <v>-117.24839780000001</v>
      </c>
      <c r="P156" t="s">
        <v>179</v>
      </c>
      <c r="Q156" t="s">
        <v>180</v>
      </c>
      <c r="R156" t="s">
        <v>181</v>
      </c>
      <c r="S156" t="s">
        <v>182</v>
      </c>
      <c r="T156" t="s">
        <v>355</v>
      </c>
      <c r="U156" t="s">
        <v>251</v>
      </c>
      <c r="V156" t="s">
        <v>209</v>
      </c>
      <c r="W156">
        <v>47</v>
      </c>
      <c r="X156" t="s">
        <v>186</v>
      </c>
      <c r="Y156" t="s">
        <v>195</v>
      </c>
      <c r="Z156">
        <v>38</v>
      </c>
      <c r="AA156" t="s">
        <v>196</v>
      </c>
      <c r="AB156" t="s">
        <v>197</v>
      </c>
      <c r="AC156" t="s">
        <v>290</v>
      </c>
      <c r="AD156" t="s">
        <v>217</v>
      </c>
      <c r="AE156" t="s">
        <v>303</v>
      </c>
      <c r="AF156">
        <v>92595</v>
      </c>
      <c r="AK156">
        <v>0</v>
      </c>
      <c r="AL156">
        <v>0</v>
      </c>
      <c r="AM156">
        <v>1077.9380000000001</v>
      </c>
      <c r="AN156">
        <v>0</v>
      </c>
      <c r="BA156" t="s">
        <v>201</v>
      </c>
      <c r="BB156">
        <v>2</v>
      </c>
      <c r="BC156" t="s">
        <v>202</v>
      </c>
      <c r="BD156" t="s">
        <v>202</v>
      </c>
      <c r="BM156" s="7" t="s">
        <v>2401</v>
      </c>
      <c r="BN156" s="3" t="s">
        <v>204</v>
      </c>
      <c r="BO156" t="s">
        <v>202</v>
      </c>
      <c r="BP156" t="s">
        <v>202</v>
      </c>
    </row>
    <row r="157" spans="1:68" x14ac:dyDescent="0.2">
      <c r="A157" s="4">
        <v>43013.727777777778</v>
      </c>
      <c r="B157" s="4">
        <v>43013.747916666667</v>
      </c>
      <c r="C157" t="s">
        <v>65</v>
      </c>
      <c r="D157" t="s">
        <v>2402</v>
      </c>
      <c r="E157">
        <v>100</v>
      </c>
      <c r="F157">
        <v>1780</v>
      </c>
      <c r="G157" t="b">
        <v>1</v>
      </c>
      <c r="H157" s="1">
        <v>43013.747916666667</v>
      </c>
      <c r="I157" t="s">
        <v>2403</v>
      </c>
      <c r="N157">
        <v>35.568298339999998</v>
      </c>
      <c r="O157">
        <v>-82.627197269999996</v>
      </c>
      <c r="P157" t="s">
        <v>179</v>
      </c>
      <c r="Q157" t="s">
        <v>180</v>
      </c>
      <c r="R157" t="s">
        <v>181</v>
      </c>
      <c r="S157" t="s">
        <v>182</v>
      </c>
      <c r="T157" t="s">
        <v>183</v>
      </c>
      <c r="U157" t="s">
        <v>281</v>
      </c>
      <c r="V157" t="s">
        <v>434</v>
      </c>
      <c r="W157">
        <v>47</v>
      </c>
      <c r="X157" t="s">
        <v>186</v>
      </c>
      <c r="Y157" t="s">
        <v>195</v>
      </c>
      <c r="Z157">
        <v>22</v>
      </c>
      <c r="AA157" t="s">
        <v>1189</v>
      </c>
      <c r="AB157" t="s">
        <v>197</v>
      </c>
      <c r="AC157" t="s">
        <v>258</v>
      </c>
      <c r="AD157" t="s">
        <v>199</v>
      </c>
      <c r="AE157" t="s">
        <v>211</v>
      </c>
      <c r="AF157">
        <v>28801</v>
      </c>
      <c r="AK157">
        <v>0</v>
      </c>
      <c r="AL157">
        <v>0</v>
      </c>
      <c r="AM157">
        <v>917.70600000000002</v>
      </c>
      <c r="AN157">
        <v>0</v>
      </c>
      <c r="BA157" t="s">
        <v>201</v>
      </c>
      <c r="BB157">
        <v>2</v>
      </c>
      <c r="BC157" t="s">
        <v>202</v>
      </c>
      <c r="BD157" t="s">
        <v>202</v>
      </c>
      <c r="BM157" s="7" t="s">
        <v>2404</v>
      </c>
      <c r="BN157" s="3" t="s">
        <v>204</v>
      </c>
      <c r="BO157" t="s">
        <v>238</v>
      </c>
      <c r="BP157" t="s">
        <v>202</v>
      </c>
    </row>
    <row r="158" spans="1:68" x14ac:dyDescent="0.2">
      <c r="A158" s="4">
        <v>43013.736111111109</v>
      </c>
      <c r="B158" s="4">
        <v>43013.748611111114</v>
      </c>
      <c r="C158" t="s">
        <v>65</v>
      </c>
      <c r="D158" t="s">
        <v>2417</v>
      </c>
      <c r="E158">
        <v>100</v>
      </c>
      <c r="F158">
        <v>1083</v>
      </c>
      <c r="G158" t="b">
        <v>1</v>
      </c>
      <c r="H158" s="1">
        <v>43013.748611111114</v>
      </c>
      <c r="I158" t="s">
        <v>2418</v>
      </c>
      <c r="N158">
        <v>35.18330383</v>
      </c>
      <c r="O158">
        <v>-80.642303470000002</v>
      </c>
      <c r="P158" t="s">
        <v>179</v>
      </c>
      <c r="Q158" t="s">
        <v>180</v>
      </c>
      <c r="R158" t="s">
        <v>181</v>
      </c>
      <c r="S158" t="s">
        <v>604</v>
      </c>
      <c r="T158">
        <v>11</v>
      </c>
      <c r="U158" t="s">
        <v>251</v>
      </c>
      <c r="V158" t="s">
        <v>360</v>
      </c>
      <c r="W158">
        <v>47</v>
      </c>
      <c r="X158" t="s">
        <v>186</v>
      </c>
      <c r="Y158" t="s">
        <v>195</v>
      </c>
      <c r="Z158">
        <v>28</v>
      </c>
      <c r="AA158" t="s">
        <v>196</v>
      </c>
      <c r="AB158" t="s">
        <v>197</v>
      </c>
      <c r="AC158" t="s">
        <v>210</v>
      </c>
      <c r="AD158" t="s">
        <v>234</v>
      </c>
      <c r="AE158" t="s">
        <v>229</v>
      </c>
      <c r="AF158">
        <v>28205</v>
      </c>
      <c r="AK158">
        <v>84.64</v>
      </c>
      <c r="AL158">
        <v>84.691000000000003</v>
      </c>
      <c r="AM158">
        <v>919.572</v>
      </c>
      <c r="AN158">
        <v>2</v>
      </c>
      <c r="BA158" t="s">
        <v>201</v>
      </c>
      <c r="BB158">
        <v>2</v>
      </c>
      <c r="BC158" t="s">
        <v>202</v>
      </c>
      <c r="BD158" t="s">
        <v>202</v>
      </c>
      <c r="BM158" s="7" t="s">
        <v>2419</v>
      </c>
      <c r="BO158" t="s">
        <v>202</v>
      </c>
      <c r="BP158" t="s">
        <v>202</v>
      </c>
    </row>
    <row r="159" spans="1:68" x14ac:dyDescent="0.2">
      <c r="A159" s="4">
        <v>43013.728472222225</v>
      </c>
      <c r="B159" s="4">
        <v>43013.748611111114</v>
      </c>
      <c r="C159" t="s">
        <v>65</v>
      </c>
      <c r="D159" t="s">
        <v>2428</v>
      </c>
      <c r="E159">
        <v>100</v>
      </c>
      <c r="F159">
        <v>1756</v>
      </c>
      <c r="G159" t="b">
        <v>1</v>
      </c>
      <c r="H159" s="1">
        <v>43013.748611111114</v>
      </c>
      <c r="I159" t="s">
        <v>2429</v>
      </c>
      <c r="N159">
        <v>42.30439758</v>
      </c>
      <c r="O159">
        <v>-85.629203799999999</v>
      </c>
      <c r="P159" t="s">
        <v>179</v>
      </c>
      <c r="Q159" t="s">
        <v>180</v>
      </c>
      <c r="R159" t="s">
        <v>181</v>
      </c>
      <c r="S159" t="s">
        <v>1969</v>
      </c>
      <c r="T159">
        <v>10</v>
      </c>
      <c r="U159" t="s">
        <v>1970</v>
      </c>
      <c r="V159" t="s">
        <v>2394</v>
      </c>
      <c r="W159">
        <v>47</v>
      </c>
      <c r="X159" t="s">
        <v>186</v>
      </c>
      <c r="Y159" t="s">
        <v>195</v>
      </c>
      <c r="Z159">
        <v>30</v>
      </c>
      <c r="AA159" t="s">
        <v>196</v>
      </c>
      <c r="AB159" t="s">
        <v>197</v>
      </c>
      <c r="AC159" t="s">
        <v>258</v>
      </c>
      <c r="AD159" t="s">
        <v>217</v>
      </c>
      <c r="AE159" t="s">
        <v>200</v>
      </c>
      <c r="AF159">
        <v>49319</v>
      </c>
      <c r="AK159">
        <v>1493.356</v>
      </c>
      <c r="AL159">
        <v>1493.356</v>
      </c>
      <c r="AM159">
        <v>1494.933</v>
      </c>
      <c r="AN159">
        <v>1</v>
      </c>
      <c r="BA159" t="s">
        <v>201</v>
      </c>
      <c r="BB159">
        <v>2</v>
      </c>
      <c r="BC159" t="s">
        <v>202</v>
      </c>
      <c r="BD159" t="s">
        <v>202</v>
      </c>
      <c r="BM159" s="7" t="s">
        <v>2430</v>
      </c>
      <c r="BN159" s="3" t="s">
        <v>204</v>
      </c>
      <c r="BO159" t="s">
        <v>238</v>
      </c>
      <c r="BP159" t="s">
        <v>202</v>
      </c>
    </row>
    <row r="160" spans="1:68" x14ac:dyDescent="0.2">
      <c r="A160" s="4">
        <v>43013.732638888891</v>
      </c>
      <c r="B160" s="4">
        <v>43013.748611111114</v>
      </c>
      <c r="C160" t="s">
        <v>65</v>
      </c>
      <c r="D160" t="s">
        <v>2431</v>
      </c>
      <c r="E160">
        <v>100</v>
      </c>
      <c r="F160">
        <v>1377</v>
      </c>
      <c r="G160" t="b">
        <v>1</v>
      </c>
      <c r="H160" s="1">
        <v>43013.748611111114</v>
      </c>
      <c r="I160" t="s">
        <v>2432</v>
      </c>
      <c r="N160">
        <v>28.510604860000001</v>
      </c>
      <c r="O160">
        <v>-81.197601320000004</v>
      </c>
      <c r="P160" t="s">
        <v>179</v>
      </c>
      <c r="Q160" t="s">
        <v>180</v>
      </c>
      <c r="R160" t="s">
        <v>181</v>
      </c>
      <c r="S160" t="s">
        <v>182</v>
      </c>
      <c r="T160" t="s">
        <v>183</v>
      </c>
      <c r="U160" t="s">
        <v>193</v>
      </c>
      <c r="V160" t="s">
        <v>221</v>
      </c>
      <c r="W160">
        <v>47</v>
      </c>
      <c r="X160" t="s">
        <v>186</v>
      </c>
      <c r="Y160" t="s">
        <v>195</v>
      </c>
      <c r="Z160">
        <v>50</v>
      </c>
      <c r="AA160" t="s">
        <v>196</v>
      </c>
      <c r="AB160" t="s">
        <v>197</v>
      </c>
      <c r="AC160" t="s">
        <v>245</v>
      </c>
      <c r="AD160" t="s">
        <v>329</v>
      </c>
      <c r="AE160" t="s">
        <v>223</v>
      </c>
      <c r="AF160">
        <v>32825</v>
      </c>
      <c r="AK160">
        <v>0</v>
      </c>
      <c r="AL160">
        <v>0</v>
      </c>
      <c r="AM160">
        <v>927.41899999999998</v>
      </c>
      <c r="AN160">
        <v>0</v>
      </c>
      <c r="BA160" t="s">
        <v>201</v>
      </c>
      <c r="BB160">
        <v>2</v>
      </c>
      <c r="BC160" t="s">
        <v>202</v>
      </c>
      <c r="BD160" t="s">
        <v>202</v>
      </c>
      <c r="BM160" s="7" t="s">
        <v>2433</v>
      </c>
      <c r="BN160" s="3" t="s">
        <v>204</v>
      </c>
      <c r="BO160" t="s">
        <v>202</v>
      </c>
      <c r="BP160" t="s">
        <v>202</v>
      </c>
    </row>
    <row r="161" spans="1:69" x14ac:dyDescent="0.2">
      <c r="A161" s="4">
        <v>43013.736111111109</v>
      </c>
      <c r="B161" s="4">
        <v>43013.748611111114</v>
      </c>
      <c r="C161" t="s">
        <v>65</v>
      </c>
      <c r="D161" t="s">
        <v>2437</v>
      </c>
      <c r="E161">
        <v>100</v>
      </c>
      <c r="F161">
        <v>1109</v>
      </c>
      <c r="G161" t="b">
        <v>1</v>
      </c>
      <c r="H161" s="1">
        <v>43013.748611111114</v>
      </c>
      <c r="I161" t="s">
        <v>2438</v>
      </c>
      <c r="N161">
        <v>29.549606319999999</v>
      </c>
      <c r="O161">
        <v>-90.588798519999997</v>
      </c>
      <c r="P161" t="s">
        <v>179</v>
      </c>
      <c r="Q161" t="s">
        <v>180</v>
      </c>
      <c r="R161" t="s">
        <v>181</v>
      </c>
      <c r="S161" t="s">
        <v>182</v>
      </c>
      <c r="T161" t="s">
        <v>183</v>
      </c>
      <c r="U161" t="s">
        <v>184</v>
      </c>
      <c r="V161" t="s">
        <v>221</v>
      </c>
      <c r="W161">
        <v>47</v>
      </c>
      <c r="X161" t="s">
        <v>186</v>
      </c>
      <c r="Y161" t="s">
        <v>195</v>
      </c>
      <c r="Z161">
        <v>32</v>
      </c>
      <c r="AA161" t="s">
        <v>196</v>
      </c>
      <c r="AB161" t="s">
        <v>197</v>
      </c>
      <c r="AC161" t="s">
        <v>198</v>
      </c>
      <c r="AD161" t="s">
        <v>234</v>
      </c>
      <c r="AE161" t="s">
        <v>303</v>
      </c>
      <c r="AF161">
        <v>70344</v>
      </c>
      <c r="AK161">
        <v>57.35</v>
      </c>
      <c r="AL161">
        <v>834.02800000000002</v>
      </c>
      <c r="AM161">
        <v>941.57299999999998</v>
      </c>
      <c r="AN161">
        <v>3</v>
      </c>
      <c r="BA161" t="s">
        <v>201</v>
      </c>
      <c r="BB161">
        <v>2</v>
      </c>
      <c r="BC161" t="s">
        <v>202</v>
      </c>
      <c r="BD161" t="s">
        <v>202</v>
      </c>
      <c r="BM161" s="7" t="s">
        <v>2439</v>
      </c>
      <c r="BN161" s="3" t="s">
        <v>204</v>
      </c>
      <c r="BO161" t="s">
        <v>202</v>
      </c>
      <c r="BP161" t="s">
        <v>202</v>
      </c>
    </row>
    <row r="162" spans="1:69" x14ac:dyDescent="0.2">
      <c r="A162" s="4">
        <v>43013.73541666667</v>
      </c>
      <c r="B162" s="4">
        <v>43013.75277777778</v>
      </c>
      <c r="C162" t="s">
        <v>65</v>
      </c>
      <c r="D162" t="s">
        <v>2617</v>
      </c>
      <c r="E162">
        <v>100</v>
      </c>
      <c r="F162">
        <v>1537</v>
      </c>
      <c r="G162" t="b">
        <v>1</v>
      </c>
      <c r="H162" s="1">
        <v>43013.75277777778</v>
      </c>
      <c r="I162" t="s">
        <v>2618</v>
      </c>
      <c r="N162">
        <v>35.579803470000002</v>
      </c>
      <c r="O162">
        <v>-97.573097230000002</v>
      </c>
      <c r="P162" t="s">
        <v>179</v>
      </c>
      <c r="Q162" t="s">
        <v>180</v>
      </c>
      <c r="R162" t="s">
        <v>181</v>
      </c>
      <c r="S162" t="s">
        <v>182</v>
      </c>
      <c r="T162" t="s">
        <v>183</v>
      </c>
      <c r="U162" t="s">
        <v>251</v>
      </c>
      <c r="V162" t="s">
        <v>252</v>
      </c>
      <c r="W162">
        <v>47</v>
      </c>
      <c r="X162" t="s">
        <v>186</v>
      </c>
      <c r="Y162" t="s">
        <v>216</v>
      </c>
      <c r="Z162">
        <v>27</v>
      </c>
      <c r="AA162" t="s">
        <v>196</v>
      </c>
      <c r="AB162" t="s">
        <v>197</v>
      </c>
      <c r="AC162" t="s">
        <v>210</v>
      </c>
      <c r="AD162" t="s">
        <v>217</v>
      </c>
      <c r="AE162" t="s">
        <v>229</v>
      </c>
      <c r="AF162">
        <v>75204</v>
      </c>
      <c r="AK162">
        <v>0</v>
      </c>
      <c r="AL162">
        <v>0</v>
      </c>
      <c r="AM162">
        <v>968.34799999999996</v>
      </c>
      <c r="AN162">
        <v>0</v>
      </c>
      <c r="BA162" t="s">
        <v>201</v>
      </c>
      <c r="BB162">
        <v>2</v>
      </c>
      <c r="BC162" t="s">
        <v>202</v>
      </c>
      <c r="BD162" t="s">
        <v>202</v>
      </c>
      <c r="BM162" s="7" t="s">
        <v>2619</v>
      </c>
      <c r="BN162" s="3" t="s">
        <v>204</v>
      </c>
      <c r="BO162" t="s">
        <v>202</v>
      </c>
      <c r="BP162" t="s">
        <v>202</v>
      </c>
    </row>
    <row r="163" spans="1:69" x14ac:dyDescent="0.2">
      <c r="A163" s="4">
        <v>43013.738888888889</v>
      </c>
      <c r="B163" s="4">
        <v>43013.753472222219</v>
      </c>
      <c r="C163" t="s">
        <v>65</v>
      </c>
      <c r="D163" t="s">
        <v>2620</v>
      </c>
      <c r="E163">
        <v>100</v>
      </c>
      <c r="F163">
        <v>1237</v>
      </c>
      <c r="G163" t="b">
        <v>1</v>
      </c>
      <c r="H163" s="1">
        <v>43013.753472222219</v>
      </c>
      <c r="I163" t="s">
        <v>2621</v>
      </c>
      <c r="N163">
        <v>40.449493410000002</v>
      </c>
      <c r="O163">
        <v>-79.987998959999999</v>
      </c>
      <c r="P163" t="s">
        <v>179</v>
      </c>
      <c r="Q163" t="s">
        <v>180</v>
      </c>
      <c r="R163" t="s">
        <v>181</v>
      </c>
      <c r="S163" t="s">
        <v>182</v>
      </c>
      <c r="T163" t="s">
        <v>355</v>
      </c>
      <c r="U163" t="s">
        <v>184</v>
      </c>
      <c r="V163" t="s">
        <v>209</v>
      </c>
      <c r="W163">
        <v>47</v>
      </c>
      <c r="X163" t="s">
        <v>186</v>
      </c>
      <c r="Y163" t="s">
        <v>195</v>
      </c>
      <c r="Z163">
        <v>40</v>
      </c>
      <c r="AA163" t="s">
        <v>196</v>
      </c>
      <c r="AB163" t="s">
        <v>197</v>
      </c>
      <c r="AC163" t="s">
        <v>198</v>
      </c>
      <c r="AD163" t="s">
        <v>199</v>
      </c>
      <c r="AE163" t="s">
        <v>223</v>
      </c>
      <c r="AF163">
        <v>16137</v>
      </c>
      <c r="AK163">
        <v>0</v>
      </c>
      <c r="AL163">
        <v>0</v>
      </c>
      <c r="AM163">
        <v>928.37400000000002</v>
      </c>
      <c r="AN163">
        <v>0</v>
      </c>
      <c r="BA163" t="s">
        <v>201</v>
      </c>
      <c r="BB163">
        <v>2</v>
      </c>
      <c r="BC163" t="s">
        <v>202</v>
      </c>
      <c r="BD163" t="s">
        <v>202</v>
      </c>
      <c r="BM163" s="7" t="s">
        <v>2622</v>
      </c>
      <c r="BO163" t="s">
        <v>202</v>
      </c>
      <c r="BP163" t="s">
        <v>202</v>
      </c>
    </row>
    <row r="164" spans="1:69" x14ac:dyDescent="0.2">
      <c r="A164" s="4">
        <v>43013.740277777775</v>
      </c>
      <c r="B164" s="4">
        <v>43013.753472222219</v>
      </c>
      <c r="C164" t="s">
        <v>65</v>
      </c>
      <c r="D164" t="s">
        <v>2627</v>
      </c>
      <c r="E164">
        <v>100</v>
      </c>
      <c r="F164">
        <v>1135</v>
      </c>
      <c r="G164" t="b">
        <v>1</v>
      </c>
      <c r="H164" s="1">
        <v>43013.753472222219</v>
      </c>
      <c r="I164" t="s">
        <v>2628</v>
      </c>
      <c r="N164">
        <v>34.585205080000001</v>
      </c>
      <c r="O164">
        <v>-92.674201969999999</v>
      </c>
      <c r="P164" t="s">
        <v>179</v>
      </c>
      <c r="Q164" t="s">
        <v>180</v>
      </c>
      <c r="R164" t="s">
        <v>181</v>
      </c>
      <c r="S164" t="s">
        <v>208</v>
      </c>
      <c r="T164">
        <v>56</v>
      </c>
      <c r="U164" t="s">
        <v>184</v>
      </c>
      <c r="V164" t="s">
        <v>185</v>
      </c>
      <c r="W164">
        <v>47</v>
      </c>
      <c r="X164" t="s">
        <v>186</v>
      </c>
      <c r="Y164" t="s">
        <v>195</v>
      </c>
      <c r="Z164">
        <v>48</v>
      </c>
      <c r="AA164" t="s">
        <v>196</v>
      </c>
      <c r="AB164" t="s">
        <v>197</v>
      </c>
      <c r="AC164" t="s">
        <v>198</v>
      </c>
      <c r="AD164" t="s">
        <v>234</v>
      </c>
      <c r="AE164" t="s">
        <v>223</v>
      </c>
      <c r="AF164">
        <v>72015</v>
      </c>
      <c r="AK164">
        <v>0</v>
      </c>
      <c r="AL164">
        <v>0</v>
      </c>
      <c r="AM164">
        <v>919.19200000000001</v>
      </c>
      <c r="AN164">
        <v>0</v>
      </c>
      <c r="BA164" t="s">
        <v>201</v>
      </c>
      <c r="BB164">
        <v>2</v>
      </c>
      <c r="BC164" t="s">
        <v>202</v>
      </c>
      <c r="BD164" t="s">
        <v>202</v>
      </c>
      <c r="BM164" s="7" t="s">
        <v>2629</v>
      </c>
      <c r="BN164" s="3" t="s">
        <v>204</v>
      </c>
      <c r="BO164" t="s">
        <v>202</v>
      </c>
      <c r="BP164" t="s">
        <v>202</v>
      </c>
    </row>
    <row r="165" spans="1:69" x14ac:dyDescent="0.2">
      <c r="A165" s="4">
        <v>43013.738194444442</v>
      </c>
      <c r="B165" s="4">
        <v>43013.753472222219</v>
      </c>
      <c r="C165" t="s">
        <v>65</v>
      </c>
      <c r="D165" t="s">
        <v>2633</v>
      </c>
      <c r="E165">
        <v>100</v>
      </c>
      <c r="F165">
        <v>1315</v>
      </c>
      <c r="G165" t="b">
        <v>1</v>
      </c>
      <c r="H165" s="1">
        <v>43013.753472222219</v>
      </c>
      <c r="I165" t="s">
        <v>2634</v>
      </c>
      <c r="N165">
        <v>37.016998289999997</v>
      </c>
      <c r="O165">
        <v>-94.493301389999999</v>
      </c>
      <c r="P165" t="s">
        <v>179</v>
      </c>
      <c r="Q165" t="s">
        <v>180</v>
      </c>
      <c r="R165" t="s">
        <v>181</v>
      </c>
      <c r="S165" t="s">
        <v>208</v>
      </c>
      <c r="T165">
        <v>51</v>
      </c>
      <c r="U165" t="s">
        <v>281</v>
      </c>
      <c r="V165" t="s">
        <v>194</v>
      </c>
      <c r="W165">
        <v>47</v>
      </c>
      <c r="X165" t="s">
        <v>186</v>
      </c>
      <c r="Y165" t="s">
        <v>216</v>
      </c>
      <c r="Z165">
        <v>27</v>
      </c>
      <c r="AA165" t="s">
        <v>196</v>
      </c>
      <c r="AB165" t="s">
        <v>197</v>
      </c>
      <c r="AC165" t="s">
        <v>198</v>
      </c>
      <c r="AD165" t="s">
        <v>199</v>
      </c>
      <c r="AE165" t="s">
        <v>303</v>
      </c>
      <c r="AF165">
        <v>64835</v>
      </c>
      <c r="AK165">
        <v>0</v>
      </c>
      <c r="AL165">
        <v>0</v>
      </c>
      <c r="AM165">
        <v>919.12300000000005</v>
      </c>
      <c r="AN165">
        <v>0</v>
      </c>
      <c r="BA165" t="s">
        <v>201</v>
      </c>
      <c r="BB165">
        <v>2</v>
      </c>
      <c r="BC165" t="s">
        <v>202</v>
      </c>
      <c r="BD165" t="s">
        <v>202</v>
      </c>
      <c r="BM165" s="7" t="s">
        <v>2635</v>
      </c>
      <c r="BN165" s="3" t="s">
        <v>204</v>
      </c>
      <c r="BO165" t="s">
        <v>202</v>
      </c>
      <c r="BP165" t="s">
        <v>202</v>
      </c>
    </row>
    <row r="166" spans="1:69" x14ac:dyDescent="0.2">
      <c r="A166" s="4">
        <v>43013.740277777775</v>
      </c>
      <c r="B166" s="4">
        <v>43013.754861111112</v>
      </c>
      <c r="C166" t="s">
        <v>65</v>
      </c>
      <c r="D166" t="s">
        <v>2694</v>
      </c>
      <c r="E166">
        <v>100</v>
      </c>
      <c r="F166">
        <v>1251</v>
      </c>
      <c r="G166" t="b">
        <v>1</v>
      </c>
      <c r="H166" s="1">
        <v>43013.754861111112</v>
      </c>
      <c r="I166" t="s">
        <v>2695</v>
      </c>
      <c r="N166">
        <v>29.881301879999999</v>
      </c>
      <c r="O166">
        <v>-95.454101559999998</v>
      </c>
      <c r="P166" t="s">
        <v>179</v>
      </c>
      <c r="Q166" t="s">
        <v>180</v>
      </c>
      <c r="R166" t="s">
        <v>181</v>
      </c>
      <c r="S166" t="s">
        <v>182</v>
      </c>
      <c r="T166" t="s">
        <v>250</v>
      </c>
      <c r="U166" t="s">
        <v>389</v>
      </c>
      <c r="V166" t="s">
        <v>1027</v>
      </c>
      <c r="W166">
        <v>47</v>
      </c>
      <c r="X166" t="s">
        <v>186</v>
      </c>
      <c r="Y166" t="s">
        <v>195</v>
      </c>
      <c r="Z166">
        <v>58</v>
      </c>
      <c r="AA166" t="s">
        <v>233</v>
      </c>
      <c r="AB166" t="s">
        <v>197</v>
      </c>
      <c r="AC166" t="s">
        <v>290</v>
      </c>
      <c r="AD166" t="s">
        <v>234</v>
      </c>
      <c r="AE166" t="s">
        <v>229</v>
      </c>
      <c r="AF166">
        <v>77039</v>
      </c>
      <c r="AK166">
        <v>0</v>
      </c>
      <c r="AL166">
        <v>0</v>
      </c>
      <c r="AM166">
        <v>925.19500000000005</v>
      </c>
      <c r="AN166">
        <v>0</v>
      </c>
      <c r="BA166" t="s">
        <v>201</v>
      </c>
      <c r="BB166">
        <v>2</v>
      </c>
      <c r="BC166" t="s">
        <v>202</v>
      </c>
      <c r="BD166" t="s">
        <v>202</v>
      </c>
      <c r="BM166" s="7" t="s">
        <v>2696</v>
      </c>
      <c r="BN166" s="3" t="s">
        <v>204</v>
      </c>
      <c r="BO166" t="s">
        <v>202</v>
      </c>
      <c r="BP166" t="s">
        <v>202</v>
      </c>
    </row>
    <row r="167" spans="1:69" x14ac:dyDescent="0.2">
      <c r="A167" s="4">
        <v>43013.743055555555</v>
      </c>
      <c r="B167" s="4">
        <v>43013.755555555559</v>
      </c>
      <c r="C167" t="s">
        <v>65</v>
      </c>
      <c r="D167" t="s">
        <v>2708</v>
      </c>
      <c r="E167">
        <v>100</v>
      </c>
      <c r="F167">
        <v>1083</v>
      </c>
      <c r="G167" t="b">
        <v>1</v>
      </c>
      <c r="H167" s="1">
        <v>43013.755555555559</v>
      </c>
      <c r="I167" t="s">
        <v>2709</v>
      </c>
      <c r="N167">
        <v>29.770202640000001</v>
      </c>
      <c r="O167">
        <v>-95.3628006</v>
      </c>
      <c r="P167" t="s">
        <v>179</v>
      </c>
      <c r="Q167" t="s">
        <v>180</v>
      </c>
      <c r="R167" t="s">
        <v>181</v>
      </c>
      <c r="S167" t="s">
        <v>182</v>
      </c>
      <c r="T167" t="s">
        <v>188</v>
      </c>
      <c r="U167" t="s">
        <v>1743</v>
      </c>
      <c r="V167" t="s">
        <v>1744</v>
      </c>
      <c r="W167">
        <v>47</v>
      </c>
      <c r="X167" t="s">
        <v>186</v>
      </c>
      <c r="Y167" t="s">
        <v>195</v>
      </c>
      <c r="Z167">
        <v>31</v>
      </c>
      <c r="AA167" t="s">
        <v>196</v>
      </c>
      <c r="AB167" t="s">
        <v>197</v>
      </c>
      <c r="AC167" t="s">
        <v>210</v>
      </c>
      <c r="AD167" t="s">
        <v>217</v>
      </c>
      <c r="AE167" t="s">
        <v>303</v>
      </c>
      <c r="AF167">
        <v>78734</v>
      </c>
      <c r="AK167">
        <v>0</v>
      </c>
      <c r="AL167">
        <v>0</v>
      </c>
      <c r="AM167">
        <v>917.67100000000005</v>
      </c>
      <c r="AN167">
        <v>0</v>
      </c>
      <c r="BA167" t="s">
        <v>201</v>
      </c>
      <c r="BB167">
        <v>2</v>
      </c>
      <c r="BC167" t="s">
        <v>202</v>
      </c>
      <c r="BD167" t="s">
        <v>202</v>
      </c>
      <c r="BM167" s="7" t="s">
        <v>2710</v>
      </c>
      <c r="BN167" s="3" t="s">
        <v>204</v>
      </c>
      <c r="BO167" t="s">
        <v>202</v>
      </c>
      <c r="BP167" t="s">
        <v>202</v>
      </c>
    </row>
    <row r="168" spans="1:69" x14ac:dyDescent="0.2">
      <c r="A168" s="4">
        <v>43013.740972222222</v>
      </c>
      <c r="B168" s="4">
        <v>43013.756249999999</v>
      </c>
      <c r="C168" t="s">
        <v>65</v>
      </c>
      <c r="D168" t="s">
        <v>2716</v>
      </c>
      <c r="E168">
        <v>100</v>
      </c>
      <c r="F168">
        <v>1269</v>
      </c>
      <c r="G168" t="b">
        <v>1</v>
      </c>
      <c r="H168" s="1">
        <v>43013.756249999999</v>
      </c>
      <c r="I168" t="s">
        <v>2717</v>
      </c>
      <c r="N168">
        <v>40.744094850000003</v>
      </c>
      <c r="O168">
        <v>-74.143501279999995</v>
      </c>
      <c r="P168" t="s">
        <v>179</v>
      </c>
      <c r="Q168" t="s">
        <v>180</v>
      </c>
      <c r="R168" t="s">
        <v>181</v>
      </c>
      <c r="S168" t="s">
        <v>341</v>
      </c>
      <c r="T168">
        <v>11</v>
      </c>
      <c r="U168" t="s">
        <v>281</v>
      </c>
      <c r="V168" t="s">
        <v>185</v>
      </c>
      <c r="W168">
        <v>47</v>
      </c>
      <c r="X168" t="s">
        <v>186</v>
      </c>
      <c r="Y168" t="s">
        <v>195</v>
      </c>
      <c r="Z168">
        <v>57</v>
      </c>
      <c r="AA168" t="s">
        <v>243</v>
      </c>
      <c r="AB168" t="s">
        <v>816</v>
      </c>
      <c r="AC168" t="s">
        <v>198</v>
      </c>
      <c r="AD168" t="s">
        <v>199</v>
      </c>
      <c r="AE168" t="s">
        <v>229</v>
      </c>
      <c r="AF168">
        <v>7104</v>
      </c>
      <c r="AK168">
        <v>0</v>
      </c>
      <c r="AL168">
        <v>0</v>
      </c>
      <c r="AM168">
        <v>923.10799999999995</v>
      </c>
      <c r="AN168">
        <v>0</v>
      </c>
      <c r="BA168" t="s">
        <v>201</v>
      </c>
      <c r="BB168">
        <v>2</v>
      </c>
      <c r="BC168" t="s">
        <v>202</v>
      </c>
      <c r="BD168" t="s">
        <v>202</v>
      </c>
      <c r="BM168" s="7" t="s">
        <v>2718</v>
      </c>
      <c r="BO168" t="s">
        <v>202</v>
      </c>
      <c r="BP168" t="s">
        <v>202</v>
      </c>
    </row>
    <row r="169" spans="1:69" x14ac:dyDescent="0.2">
      <c r="A169" s="4">
        <v>43013.741666666669</v>
      </c>
      <c r="B169" s="4">
        <v>43013.756944444445</v>
      </c>
      <c r="C169" t="s">
        <v>65</v>
      </c>
      <c r="D169" t="s">
        <v>2746</v>
      </c>
      <c r="E169">
        <v>100</v>
      </c>
      <c r="F169">
        <v>1290</v>
      </c>
      <c r="G169" t="b">
        <v>1</v>
      </c>
      <c r="H169" s="1">
        <v>43013.756944444445</v>
      </c>
      <c r="I169" t="s">
        <v>2747</v>
      </c>
      <c r="N169">
        <v>37.925506589999998</v>
      </c>
      <c r="O169">
        <v>-122.3437042</v>
      </c>
      <c r="P169" t="s">
        <v>179</v>
      </c>
      <c r="Q169" t="s">
        <v>180</v>
      </c>
      <c r="R169" t="s">
        <v>181</v>
      </c>
      <c r="S169" t="s">
        <v>182</v>
      </c>
      <c r="T169" t="s">
        <v>183</v>
      </c>
      <c r="U169" t="s">
        <v>281</v>
      </c>
      <c r="V169" t="s">
        <v>302</v>
      </c>
      <c r="W169">
        <v>47</v>
      </c>
      <c r="X169" t="s">
        <v>186</v>
      </c>
      <c r="Y169" t="s">
        <v>216</v>
      </c>
      <c r="Z169">
        <v>51</v>
      </c>
      <c r="AA169" t="s">
        <v>233</v>
      </c>
      <c r="AB169" t="s">
        <v>197</v>
      </c>
      <c r="AC169" t="s">
        <v>290</v>
      </c>
      <c r="AD169" t="s">
        <v>222</v>
      </c>
      <c r="AE169" t="s">
        <v>200</v>
      </c>
      <c r="AF169">
        <v>94801</v>
      </c>
      <c r="AK169">
        <v>0</v>
      </c>
      <c r="AL169">
        <v>0</v>
      </c>
      <c r="AM169">
        <v>924.53599999999994</v>
      </c>
      <c r="AN169">
        <v>0</v>
      </c>
      <c r="BA169" t="s">
        <v>201</v>
      </c>
      <c r="BB169">
        <v>2</v>
      </c>
      <c r="BC169" t="s">
        <v>202</v>
      </c>
      <c r="BD169" t="s">
        <v>202</v>
      </c>
      <c r="BM169" s="7" t="s">
        <v>2748</v>
      </c>
      <c r="BN169" s="3" t="s">
        <v>225</v>
      </c>
      <c r="BO169" t="s">
        <v>238</v>
      </c>
      <c r="BP169" t="s">
        <v>202</v>
      </c>
    </row>
    <row r="170" spans="1:69" x14ac:dyDescent="0.2">
      <c r="A170" s="4">
        <v>43013.743055555555</v>
      </c>
      <c r="B170" s="4">
        <v>43013.756944444445</v>
      </c>
      <c r="C170" t="s">
        <v>65</v>
      </c>
      <c r="D170" t="s">
        <v>2752</v>
      </c>
      <c r="E170">
        <v>100</v>
      </c>
      <c r="F170">
        <v>1208</v>
      </c>
      <c r="G170" t="b">
        <v>1</v>
      </c>
      <c r="H170" s="1">
        <v>43013.756944444445</v>
      </c>
      <c r="I170" t="s">
        <v>2753</v>
      </c>
      <c r="N170">
        <v>39.958206179999998</v>
      </c>
      <c r="O170">
        <v>-85.799301150000005</v>
      </c>
      <c r="P170" t="s">
        <v>179</v>
      </c>
      <c r="Q170" t="s">
        <v>180</v>
      </c>
      <c r="R170" t="s">
        <v>181</v>
      </c>
      <c r="S170" t="s">
        <v>182</v>
      </c>
      <c r="T170" t="s">
        <v>263</v>
      </c>
      <c r="U170" t="s">
        <v>264</v>
      </c>
      <c r="V170" t="s">
        <v>185</v>
      </c>
      <c r="W170">
        <v>47</v>
      </c>
      <c r="X170" t="s">
        <v>186</v>
      </c>
      <c r="Y170" t="s">
        <v>195</v>
      </c>
      <c r="Z170">
        <v>47</v>
      </c>
      <c r="AA170" t="s">
        <v>196</v>
      </c>
      <c r="AB170" t="s">
        <v>197</v>
      </c>
      <c r="AC170" t="s">
        <v>210</v>
      </c>
      <c r="AD170" t="s">
        <v>234</v>
      </c>
      <c r="AE170" t="s">
        <v>229</v>
      </c>
      <c r="AF170">
        <v>46064</v>
      </c>
      <c r="AK170">
        <v>369.91199999999998</v>
      </c>
      <c r="AL170">
        <v>369.91199999999998</v>
      </c>
      <c r="AM170">
        <v>968.20899999999995</v>
      </c>
      <c r="AN170">
        <v>1</v>
      </c>
      <c r="BA170" t="s">
        <v>201</v>
      </c>
      <c r="BB170">
        <v>2</v>
      </c>
      <c r="BC170" t="s">
        <v>202</v>
      </c>
      <c r="BD170" t="s">
        <v>202</v>
      </c>
      <c r="BM170" s="7" t="s">
        <v>2754</v>
      </c>
      <c r="BN170" s="3" t="s">
        <v>204</v>
      </c>
      <c r="BO170" t="s">
        <v>202</v>
      </c>
      <c r="BP170" t="s">
        <v>202</v>
      </c>
    </row>
    <row r="171" spans="1:69" x14ac:dyDescent="0.2">
      <c r="A171" s="4">
        <v>43013.742361111108</v>
      </c>
      <c r="B171" s="4">
        <v>43013.756944444445</v>
      </c>
      <c r="C171" t="s">
        <v>65</v>
      </c>
      <c r="D171" t="s">
        <v>2761</v>
      </c>
      <c r="E171">
        <v>100</v>
      </c>
      <c r="F171">
        <v>1268</v>
      </c>
      <c r="G171" t="b">
        <v>1</v>
      </c>
      <c r="H171" s="1">
        <v>43013.756944444445</v>
      </c>
      <c r="I171" t="s">
        <v>2762</v>
      </c>
      <c r="N171">
        <v>29.47639465</v>
      </c>
      <c r="O171">
        <v>-98.349098209999994</v>
      </c>
      <c r="P171" t="s">
        <v>179</v>
      </c>
      <c r="Q171" t="s">
        <v>180</v>
      </c>
      <c r="R171" t="s">
        <v>181</v>
      </c>
      <c r="S171" t="s">
        <v>182</v>
      </c>
      <c r="T171" t="s">
        <v>183</v>
      </c>
      <c r="U171" t="s">
        <v>281</v>
      </c>
      <c r="V171" t="s">
        <v>209</v>
      </c>
      <c r="W171">
        <v>47</v>
      </c>
      <c r="X171" t="s">
        <v>186</v>
      </c>
      <c r="Y171" t="s">
        <v>195</v>
      </c>
      <c r="Z171">
        <v>37</v>
      </c>
      <c r="AA171" t="s">
        <v>196</v>
      </c>
      <c r="AB171" t="s">
        <v>197</v>
      </c>
      <c r="AC171" t="s">
        <v>210</v>
      </c>
      <c r="AD171" t="s">
        <v>234</v>
      </c>
      <c r="AE171" t="s">
        <v>211</v>
      </c>
      <c r="AF171">
        <v>78109</v>
      </c>
      <c r="AK171">
        <v>14.558999999999999</v>
      </c>
      <c r="AL171">
        <v>14.558999999999999</v>
      </c>
      <c r="AM171">
        <v>917.32</v>
      </c>
      <c r="AN171">
        <v>1</v>
      </c>
      <c r="BA171" t="s">
        <v>201</v>
      </c>
      <c r="BB171">
        <v>2</v>
      </c>
      <c r="BC171" t="s">
        <v>202</v>
      </c>
      <c r="BD171" t="s">
        <v>202</v>
      </c>
      <c r="BM171" s="7" t="s">
        <v>2763</v>
      </c>
      <c r="BN171" s="3" t="s">
        <v>225</v>
      </c>
      <c r="BO171" t="s">
        <v>238</v>
      </c>
      <c r="BP171" t="s">
        <v>202</v>
      </c>
    </row>
    <row r="172" spans="1:69" x14ac:dyDescent="0.2">
      <c r="A172" s="4">
        <v>43013.74722222222</v>
      </c>
      <c r="B172" s="4">
        <v>43013.760416666664</v>
      </c>
      <c r="C172" t="s">
        <v>65</v>
      </c>
      <c r="D172" t="s">
        <v>2892</v>
      </c>
      <c r="E172">
        <v>100</v>
      </c>
      <c r="F172">
        <v>1152</v>
      </c>
      <c r="G172" t="b">
        <v>1</v>
      </c>
      <c r="H172" s="1">
        <v>43013.760416666664</v>
      </c>
      <c r="I172" t="s">
        <v>2893</v>
      </c>
      <c r="N172">
        <v>41.698898319999998</v>
      </c>
      <c r="O172">
        <v>-88.078903199999999</v>
      </c>
      <c r="P172" t="s">
        <v>179</v>
      </c>
      <c r="Q172" t="s">
        <v>180</v>
      </c>
      <c r="R172" t="s">
        <v>181</v>
      </c>
      <c r="S172" t="s">
        <v>182</v>
      </c>
      <c r="T172" t="s">
        <v>183</v>
      </c>
      <c r="U172" t="s">
        <v>281</v>
      </c>
      <c r="V172" t="s">
        <v>185</v>
      </c>
      <c r="W172">
        <v>47</v>
      </c>
      <c r="X172" t="s">
        <v>186</v>
      </c>
      <c r="Y172" t="s">
        <v>195</v>
      </c>
      <c r="Z172">
        <v>36</v>
      </c>
      <c r="AA172" t="s">
        <v>196</v>
      </c>
      <c r="AB172" t="s">
        <v>197</v>
      </c>
      <c r="AC172" t="s">
        <v>245</v>
      </c>
      <c r="AD172" t="s">
        <v>199</v>
      </c>
      <c r="AE172" t="s">
        <v>223</v>
      </c>
      <c r="AF172">
        <v>60103</v>
      </c>
      <c r="AK172">
        <v>1.992</v>
      </c>
      <c r="AL172">
        <v>7.4850000000000003</v>
      </c>
      <c r="AM172">
        <v>925.65200000000004</v>
      </c>
      <c r="AN172">
        <v>2</v>
      </c>
      <c r="BA172" t="s">
        <v>201</v>
      </c>
      <c r="BB172">
        <v>2</v>
      </c>
      <c r="BC172" t="s">
        <v>202</v>
      </c>
      <c r="BD172" t="s">
        <v>202</v>
      </c>
      <c r="BM172" s="7" t="s">
        <v>2894</v>
      </c>
      <c r="BN172" s="3" t="s">
        <v>204</v>
      </c>
      <c r="BO172" t="s">
        <v>202</v>
      </c>
      <c r="BP172" t="s">
        <v>202</v>
      </c>
    </row>
    <row r="173" spans="1:69" x14ac:dyDescent="0.2">
      <c r="A173" s="4">
        <v>43013.754166666666</v>
      </c>
      <c r="B173" s="4">
        <v>43013.761111111111</v>
      </c>
      <c r="C173" t="s">
        <v>65</v>
      </c>
      <c r="D173" t="s">
        <v>2921</v>
      </c>
      <c r="E173">
        <v>100</v>
      </c>
      <c r="F173">
        <v>571</v>
      </c>
      <c r="G173" t="b">
        <v>1</v>
      </c>
      <c r="H173" s="1">
        <v>43013.761111111111</v>
      </c>
      <c r="I173" t="s">
        <v>2922</v>
      </c>
      <c r="N173">
        <v>32.517807009999999</v>
      </c>
      <c r="O173">
        <v>-93.291999820000001</v>
      </c>
      <c r="P173" t="s">
        <v>179</v>
      </c>
      <c r="Q173" t="s">
        <v>180</v>
      </c>
      <c r="R173" t="s">
        <v>181</v>
      </c>
      <c r="S173" t="s">
        <v>182</v>
      </c>
      <c r="T173" t="s">
        <v>355</v>
      </c>
      <c r="U173" t="s">
        <v>251</v>
      </c>
      <c r="V173" t="s">
        <v>209</v>
      </c>
      <c r="W173">
        <v>47</v>
      </c>
      <c r="X173" t="s">
        <v>186</v>
      </c>
      <c r="Y173" t="s">
        <v>195</v>
      </c>
      <c r="Z173">
        <v>28</v>
      </c>
      <c r="AA173" t="s">
        <v>196</v>
      </c>
      <c r="AB173" t="s">
        <v>197</v>
      </c>
      <c r="AC173" t="s">
        <v>210</v>
      </c>
      <c r="AD173" t="s">
        <v>217</v>
      </c>
      <c r="AE173" t="s">
        <v>303</v>
      </c>
      <c r="AF173">
        <v>0</v>
      </c>
      <c r="AK173">
        <v>425.66199999999998</v>
      </c>
      <c r="AL173">
        <v>425.66199999999998</v>
      </c>
      <c r="AM173">
        <v>426.33</v>
      </c>
      <c r="AN173">
        <v>1</v>
      </c>
      <c r="BA173" t="s">
        <v>201</v>
      </c>
      <c r="BB173">
        <v>2</v>
      </c>
      <c r="BC173" t="s">
        <v>202</v>
      </c>
      <c r="BD173" t="s">
        <v>202</v>
      </c>
      <c r="BM173" s="7" t="s">
        <v>2923</v>
      </c>
      <c r="BN173" s="3" t="s">
        <v>204</v>
      </c>
      <c r="BO173" t="s">
        <v>238</v>
      </c>
      <c r="BP173" t="s">
        <v>202</v>
      </c>
    </row>
    <row r="174" spans="1:69" x14ac:dyDescent="0.2">
      <c r="A174" s="4">
        <v>43013.745138888888</v>
      </c>
      <c r="B174" s="4">
        <v>43013.761111111111</v>
      </c>
      <c r="C174" t="s">
        <v>65</v>
      </c>
      <c r="D174" t="s">
        <v>2930</v>
      </c>
      <c r="E174">
        <v>100</v>
      </c>
      <c r="F174">
        <v>1368</v>
      </c>
      <c r="G174" t="b">
        <v>1</v>
      </c>
      <c r="H174" s="1">
        <v>43013.761111111111</v>
      </c>
      <c r="I174" t="s">
        <v>2931</v>
      </c>
      <c r="N174">
        <v>32.821502690000003</v>
      </c>
      <c r="O174">
        <v>-117.0843964</v>
      </c>
      <c r="P174" t="s">
        <v>179</v>
      </c>
      <c r="Q174" t="s">
        <v>180</v>
      </c>
      <c r="R174" t="s">
        <v>181</v>
      </c>
      <c r="S174" t="s">
        <v>182</v>
      </c>
      <c r="T174" t="s">
        <v>183</v>
      </c>
      <c r="U174" t="s">
        <v>184</v>
      </c>
      <c r="V174" t="s">
        <v>185</v>
      </c>
      <c r="W174">
        <v>47</v>
      </c>
      <c r="X174" t="s">
        <v>186</v>
      </c>
      <c r="Y174" t="s">
        <v>195</v>
      </c>
      <c r="Z174">
        <v>37</v>
      </c>
      <c r="AA174" t="s">
        <v>269</v>
      </c>
      <c r="AB174" t="s">
        <v>197</v>
      </c>
      <c r="AC174" t="s">
        <v>210</v>
      </c>
      <c r="AD174" t="s">
        <v>217</v>
      </c>
      <c r="AE174" t="s">
        <v>229</v>
      </c>
      <c r="AF174">
        <v>92124</v>
      </c>
      <c r="AK174">
        <v>0</v>
      </c>
      <c r="AL174">
        <v>0</v>
      </c>
      <c r="AM174">
        <v>939.00699999999995</v>
      </c>
      <c r="AN174">
        <v>0</v>
      </c>
      <c r="BA174" t="s">
        <v>201</v>
      </c>
      <c r="BB174">
        <v>2</v>
      </c>
      <c r="BC174" t="s">
        <v>202</v>
      </c>
      <c r="BD174" t="s">
        <v>202</v>
      </c>
      <c r="BM174" s="7" t="s">
        <v>2932</v>
      </c>
      <c r="BN174" s="3" t="s">
        <v>204</v>
      </c>
      <c r="BO174" t="s">
        <v>202</v>
      </c>
      <c r="BP174" t="s">
        <v>238</v>
      </c>
      <c r="BQ174" t="s">
        <v>2933</v>
      </c>
    </row>
    <row r="175" spans="1:69" x14ac:dyDescent="0.2">
      <c r="A175" s="4">
        <v>43013.750694444447</v>
      </c>
      <c r="B175" s="4">
        <v>43013.763194444444</v>
      </c>
      <c r="C175" t="s">
        <v>65</v>
      </c>
      <c r="D175" t="s">
        <v>2993</v>
      </c>
      <c r="E175">
        <v>100</v>
      </c>
      <c r="F175">
        <v>1127</v>
      </c>
      <c r="G175" t="b">
        <v>1</v>
      </c>
      <c r="H175" s="1">
        <v>43013.763194444444</v>
      </c>
      <c r="I175" t="s">
        <v>2994</v>
      </c>
      <c r="N175">
        <v>32.09919739</v>
      </c>
      <c r="O175">
        <v>-90.116699220000001</v>
      </c>
      <c r="P175" t="s">
        <v>179</v>
      </c>
      <c r="Q175" t="s">
        <v>180</v>
      </c>
      <c r="R175" t="s">
        <v>181</v>
      </c>
      <c r="S175" t="s">
        <v>182</v>
      </c>
      <c r="T175" t="s">
        <v>183</v>
      </c>
      <c r="U175" t="s">
        <v>184</v>
      </c>
      <c r="V175" t="s">
        <v>194</v>
      </c>
      <c r="W175">
        <v>47</v>
      </c>
      <c r="X175" t="s">
        <v>186</v>
      </c>
      <c r="Y175" t="s">
        <v>216</v>
      </c>
      <c r="Z175">
        <v>48</v>
      </c>
      <c r="AA175" t="s">
        <v>196</v>
      </c>
      <c r="AB175" t="s">
        <v>197</v>
      </c>
      <c r="AC175" t="s">
        <v>210</v>
      </c>
      <c r="AD175" t="s">
        <v>329</v>
      </c>
      <c r="AE175" t="s">
        <v>303</v>
      </c>
      <c r="AF175">
        <v>39073</v>
      </c>
      <c r="AK175">
        <v>23.782</v>
      </c>
      <c r="AL175">
        <v>23.782</v>
      </c>
      <c r="AM175">
        <v>918.29300000000001</v>
      </c>
      <c r="AN175">
        <v>1</v>
      </c>
      <c r="BA175" t="s">
        <v>201</v>
      </c>
      <c r="BB175">
        <v>2</v>
      </c>
      <c r="BC175" t="s">
        <v>202</v>
      </c>
      <c r="BD175" t="s">
        <v>202</v>
      </c>
      <c r="BM175" s="7" t="s">
        <v>2995</v>
      </c>
      <c r="BN175" s="3" t="s">
        <v>204</v>
      </c>
      <c r="BO175" t="s">
        <v>202</v>
      </c>
      <c r="BP175" t="s">
        <v>202</v>
      </c>
    </row>
    <row r="176" spans="1:69" x14ac:dyDescent="0.2">
      <c r="A176" s="4">
        <v>43013.75</v>
      </c>
      <c r="B176" s="4">
        <v>43013.763888888891</v>
      </c>
      <c r="C176" t="s">
        <v>65</v>
      </c>
      <c r="D176" t="s">
        <v>3003</v>
      </c>
      <c r="E176">
        <v>100</v>
      </c>
      <c r="F176">
        <v>1181</v>
      </c>
      <c r="G176" t="b">
        <v>1</v>
      </c>
      <c r="H176" s="1">
        <v>43013.763888888891</v>
      </c>
      <c r="I176" t="s">
        <v>3004</v>
      </c>
      <c r="N176">
        <v>35.871307369999997</v>
      </c>
      <c r="O176">
        <v>-78.53939819</v>
      </c>
      <c r="P176" t="s">
        <v>179</v>
      </c>
      <c r="Q176" t="s">
        <v>180</v>
      </c>
      <c r="R176" t="s">
        <v>181</v>
      </c>
      <c r="S176" t="s">
        <v>182</v>
      </c>
      <c r="T176" t="s">
        <v>183</v>
      </c>
      <c r="U176" t="s">
        <v>184</v>
      </c>
      <c r="V176" t="s">
        <v>1927</v>
      </c>
      <c r="W176">
        <v>47</v>
      </c>
      <c r="X176" t="s">
        <v>186</v>
      </c>
      <c r="Y176" t="s">
        <v>195</v>
      </c>
      <c r="Z176">
        <v>46</v>
      </c>
      <c r="AA176" t="s">
        <v>196</v>
      </c>
      <c r="AB176" t="s">
        <v>197</v>
      </c>
      <c r="AC176" t="s">
        <v>290</v>
      </c>
      <c r="AD176" t="s">
        <v>217</v>
      </c>
      <c r="AE176" t="s">
        <v>200</v>
      </c>
      <c r="AF176">
        <v>27609</v>
      </c>
      <c r="AK176">
        <v>2.2829999999999999</v>
      </c>
      <c r="AL176">
        <v>17.943000000000001</v>
      </c>
      <c r="AM176">
        <v>941.52700000000004</v>
      </c>
      <c r="AN176">
        <v>4</v>
      </c>
      <c r="BA176" t="s">
        <v>201</v>
      </c>
      <c r="BB176">
        <v>2</v>
      </c>
      <c r="BC176" t="s">
        <v>202</v>
      </c>
      <c r="BD176" t="s">
        <v>202</v>
      </c>
      <c r="BM176" s="7" t="s">
        <v>3005</v>
      </c>
      <c r="BN176" s="3" t="s">
        <v>204</v>
      </c>
      <c r="BO176" t="s">
        <v>202</v>
      </c>
      <c r="BP176" t="s">
        <v>202</v>
      </c>
    </row>
    <row r="177" spans="1:69" x14ac:dyDescent="0.2">
      <c r="A177" s="4">
        <v>43013.749305555553</v>
      </c>
      <c r="B177" s="4">
        <v>43013.76458333333</v>
      </c>
      <c r="C177" t="s">
        <v>65</v>
      </c>
      <c r="D177" t="s">
        <v>3023</v>
      </c>
      <c r="E177">
        <v>100</v>
      </c>
      <c r="F177">
        <v>1302</v>
      </c>
      <c r="G177" t="b">
        <v>1</v>
      </c>
      <c r="H177" s="1">
        <v>43013.76458333333</v>
      </c>
      <c r="I177" t="s">
        <v>3024</v>
      </c>
      <c r="N177">
        <v>40.434494020000002</v>
      </c>
      <c r="O177">
        <v>-79.866096499999998</v>
      </c>
      <c r="P177" t="s">
        <v>179</v>
      </c>
      <c r="Q177" t="s">
        <v>180</v>
      </c>
      <c r="R177" t="s">
        <v>181</v>
      </c>
      <c r="S177" t="s">
        <v>208</v>
      </c>
      <c r="T177">
        <v>56</v>
      </c>
      <c r="U177" t="s">
        <v>184</v>
      </c>
      <c r="V177" t="s">
        <v>185</v>
      </c>
      <c r="W177">
        <v>47</v>
      </c>
      <c r="X177" t="s">
        <v>186</v>
      </c>
      <c r="Y177" t="s">
        <v>216</v>
      </c>
      <c r="Z177">
        <v>44</v>
      </c>
      <c r="AA177" t="s">
        <v>196</v>
      </c>
      <c r="AB177" t="s">
        <v>197</v>
      </c>
      <c r="AC177" t="s">
        <v>210</v>
      </c>
      <c r="AD177" t="s">
        <v>199</v>
      </c>
      <c r="AE177" t="s">
        <v>229</v>
      </c>
      <c r="AF177">
        <v>15221</v>
      </c>
      <c r="AK177">
        <v>77.480999999999995</v>
      </c>
      <c r="AL177">
        <v>77.480999999999995</v>
      </c>
      <c r="AM177">
        <v>926.54899999999998</v>
      </c>
      <c r="AN177">
        <v>1</v>
      </c>
      <c r="BA177" t="s">
        <v>201</v>
      </c>
      <c r="BB177">
        <v>2</v>
      </c>
      <c r="BC177" t="s">
        <v>202</v>
      </c>
      <c r="BD177" t="s">
        <v>202</v>
      </c>
      <c r="BM177" s="7" t="s">
        <v>3025</v>
      </c>
      <c r="BN177" s="3" t="s">
        <v>204</v>
      </c>
      <c r="BO177" t="s">
        <v>202</v>
      </c>
      <c r="BP177" t="s">
        <v>202</v>
      </c>
    </row>
    <row r="178" spans="1:69" x14ac:dyDescent="0.2">
      <c r="A178" s="4">
        <v>43013.752083333333</v>
      </c>
      <c r="B178" s="4">
        <v>43013.765277777777</v>
      </c>
      <c r="C178" t="s">
        <v>65</v>
      </c>
      <c r="D178" t="s">
        <v>3049</v>
      </c>
      <c r="E178">
        <v>100</v>
      </c>
      <c r="F178">
        <v>1124</v>
      </c>
      <c r="G178" t="b">
        <v>1</v>
      </c>
      <c r="H178" s="1">
        <v>43013.765277777777</v>
      </c>
      <c r="I178" t="s">
        <v>3050</v>
      </c>
      <c r="N178">
        <v>36.826705930000003</v>
      </c>
      <c r="O178">
        <v>-76.017898560000006</v>
      </c>
      <c r="P178" t="s">
        <v>179</v>
      </c>
      <c r="Q178" t="s">
        <v>180</v>
      </c>
      <c r="R178" t="s">
        <v>181</v>
      </c>
      <c r="S178" t="s">
        <v>182</v>
      </c>
      <c r="T178" t="s">
        <v>676</v>
      </c>
      <c r="U178" t="s">
        <v>281</v>
      </c>
      <c r="V178" t="s">
        <v>185</v>
      </c>
      <c r="W178">
        <v>47</v>
      </c>
      <c r="X178" t="s">
        <v>186</v>
      </c>
      <c r="Y178" t="s">
        <v>216</v>
      </c>
      <c r="Z178">
        <v>28</v>
      </c>
      <c r="AA178" t="s">
        <v>196</v>
      </c>
      <c r="AB178" t="s">
        <v>197</v>
      </c>
      <c r="AC178" t="s">
        <v>210</v>
      </c>
      <c r="AD178" t="s">
        <v>217</v>
      </c>
      <c r="AE178" t="s">
        <v>303</v>
      </c>
      <c r="AF178">
        <v>23454</v>
      </c>
      <c r="AK178">
        <v>173.64</v>
      </c>
      <c r="AL178">
        <v>173.64</v>
      </c>
      <c r="AM178">
        <v>914.86099999999999</v>
      </c>
      <c r="AN178">
        <v>1</v>
      </c>
      <c r="BA178" t="s">
        <v>201</v>
      </c>
      <c r="BB178">
        <v>2</v>
      </c>
      <c r="BC178" t="s">
        <v>202</v>
      </c>
      <c r="BD178" t="s">
        <v>202</v>
      </c>
      <c r="BM178" s="7" t="s">
        <v>3051</v>
      </c>
      <c r="BN178" s="3" t="s">
        <v>204</v>
      </c>
      <c r="BO178" t="s">
        <v>202</v>
      </c>
      <c r="BP178" t="s">
        <v>202</v>
      </c>
    </row>
    <row r="179" spans="1:69" x14ac:dyDescent="0.2">
      <c r="A179" s="4">
        <v>43013.75</v>
      </c>
      <c r="B179" s="4">
        <v>43013.765972222223</v>
      </c>
      <c r="C179" t="s">
        <v>65</v>
      </c>
      <c r="D179" t="s">
        <v>3078</v>
      </c>
      <c r="E179">
        <v>100</v>
      </c>
      <c r="F179">
        <v>1429</v>
      </c>
      <c r="G179" t="b">
        <v>1</v>
      </c>
      <c r="H179" s="1">
        <v>43013.765972222223</v>
      </c>
      <c r="I179" t="s">
        <v>3079</v>
      </c>
      <c r="N179">
        <v>33.38609314</v>
      </c>
      <c r="O179">
        <v>-111.84690089999999</v>
      </c>
      <c r="P179" t="s">
        <v>179</v>
      </c>
      <c r="Q179" t="s">
        <v>180</v>
      </c>
      <c r="R179" t="s">
        <v>181</v>
      </c>
      <c r="S179" t="s">
        <v>182</v>
      </c>
      <c r="T179" t="s">
        <v>183</v>
      </c>
      <c r="U179" t="s">
        <v>184</v>
      </c>
      <c r="V179" t="s">
        <v>265</v>
      </c>
      <c r="W179">
        <v>47</v>
      </c>
      <c r="X179" t="s">
        <v>186</v>
      </c>
      <c r="Y179" t="s">
        <v>195</v>
      </c>
      <c r="Z179">
        <v>27</v>
      </c>
      <c r="AA179" t="s">
        <v>196</v>
      </c>
      <c r="AB179" t="s">
        <v>197</v>
      </c>
      <c r="AC179" t="s">
        <v>290</v>
      </c>
      <c r="AD179" t="s">
        <v>234</v>
      </c>
      <c r="AE179" t="s">
        <v>303</v>
      </c>
      <c r="AF179">
        <v>85302</v>
      </c>
      <c r="AK179">
        <v>155.02500000000001</v>
      </c>
      <c r="AL179">
        <v>155.02500000000001</v>
      </c>
      <c r="AM179">
        <v>940.38</v>
      </c>
      <c r="AN179">
        <v>1</v>
      </c>
      <c r="BA179" t="s">
        <v>201</v>
      </c>
      <c r="BB179">
        <v>2</v>
      </c>
      <c r="BC179" t="s">
        <v>202</v>
      </c>
      <c r="BD179" t="s">
        <v>202</v>
      </c>
      <c r="BM179" s="7" t="s">
        <v>3080</v>
      </c>
      <c r="BO179" t="s">
        <v>238</v>
      </c>
      <c r="BP179" t="s">
        <v>202</v>
      </c>
    </row>
    <row r="180" spans="1:69" x14ac:dyDescent="0.2">
      <c r="A180" s="4">
        <v>43013.748611111114</v>
      </c>
      <c r="B180" s="4">
        <v>43013.76666666667</v>
      </c>
      <c r="C180" t="s">
        <v>65</v>
      </c>
      <c r="D180" t="s">
        <v>3085</v>
      </c>
      <c r="E180">
        <v>100</v>
      </c>
      <c r="F180">
        <v>1558</v>
      </c>
      <c r="G180" t="b">
        <v>1</v>
      </c>
      <c r="H180" s="1">
        <v>43013.76666666667</v>
      </c>
      <c r="I180" t="s">
        <v>3086</v>
      </c>
      <c r="N180">
        <v>35.319000240000001</v>
      </c>
      <c r="O180">
        <v>-86.60720062</v>
      </c>
      <c r="P180" t="s">
        <v>179</v>
      </c>
      <c r="Q180" t="s">
        <v>180</v>
      </c>
      <c r="R180" t="s">
        <v>181</v>
      </c>
      <c r="S180" t="s">
        <v>695</v>
      </c>
      <c r="T180">
        <v>15.15063</v>
      </c>
      <c r="U180" t="s">
        <v>184</v>
      </c>
      <c r="V180" t="s">
        <v>194</v>
      </c>
      <c r="W180">
        <v>47</v>
      </c>
      <c r="X180" t="s">
        <v>186</v>
      </c>
      <c r="Y180" t="s">
        <v>195</v>
      </c>
      <c r="Z180">
        <v>39</v>
      </c>
      <c r="AA180" t="s">
        <v>196</v>
      </c>
      <c r="AB180" t="s">
        <v>197</v>
      </c>
      <c r="AC180" t="s">
        <v>198</v>
      </c>
      <c r="AD180" t="s">
        <v>217</v>
      </c>
      <c r="AE180" t="s">
        <v>303</v>
      </c>
      <c r="AF180">
        <v>37144</v>
      </c>
      <c r="AK180">
        <v>0</v>
      </c>
      <c r="AL180">
        <v>0</v>
      </c>
      <c r="AM180">
        <v>920.48699999999997</v>
      </c>
      <c r="AN180">
        <v>0</v>
      </c>
      <c r="BA180" t="s">
        <v>201</v>
      </c>
      <c r="BB180">
        <v>2</v>
      </c>
      <c r="BC180" t="s">
        <v>202</v>
      </c>
      <c r="BD180" t="s">
        <v>202</v>
      </c>
      <c r="BM180" s="7" t="s">
        <v>3087</v>
      </c>
      <c r="BN180" s="3" t="s">
        <v>204</v>
      </c>
      <c r="BO180" t="s">
        <v>202</v>
      </c>
      <c r="BP180" t="s">
        <v>202</v>
      </c>
    </row>
    <row r="181" spans="1:69" x14ac:dyDescent="0.2">
      <c r="A181" s="4">
        <v>43013.754861111112</v>
      </c>
      <c r="B181" s="4">
        <v>43013.769444444442</v>
      </c>
      <c r="C181" t="s">
        <v>65</v>
      </c>
      <c r="D181" t="s">
        <v>3167</v>
      </c>
      <c r="E181">
        <v>100</v>
      </c>
      <c r="F181">
        <v>1243</v>
      </c>
      <c r="G181" t="b">
        <v>1</v>
      </c>
      <c r="H181" s="1">
        <v>43013.769444444442</v>
      </c>
      <c r="I181" t="s">
        <v>3168</v>
      </c>
      <c r="N181">
        <v>37.995193479999998</v>
      </c>
      <c r="O181">
        <v>-84.368896480000004</v>
      </c>
      <c r="P181" t="s">
        <v>179</v>
      </c>
      <c r="Q181" t="s">
        <v>180</v>
      </c>
      <c r="R181" t="s">
        <v>181</v>
      </c>
      <c r="S181" t="s">
        <v>720</v>
      </c>
      <c r="T181">
        <v>10</v>
      </c>
      <c r="U181" t="s">
        <v>721</v>
      </c>
      <c r="V181" t="s">
        <v>722</v>
      </c>
      <c r="W181">
        <v>47</v>
      </c>
      <c r="X181" t="s">
        <v>186</v>
      </c>
      <c r="Y181" t="s">
        <v>216</v>
      </c>
      <c r="Z181">
        <v>34</v>
      </c>
      <c r="AA181" t="s">
        <v>196</v>
      </c>
      <c r="AB181" t="s">
        <v>197</v>
      </c>
      <c r="AC181" t="s">
        <v>245</v>
      </c>
      <c r="AD181" t="s">
        <v>217</v>
      </c>
      <c r="AE181" t="s">
        <v>229</v>
      </c>
      <c r="AF181">
        <v>40504</v>
      </c>
      <c r="AK181">
        <v>192.17</v>
      </c>
      <c r="AL181">
        <v>922.36099999999999</v>
      </c>
      <c r="AM181">
        <v>923.38800000000003</v>
      </c>
      <c r="AN181">
        <v>3</v>
      </c>
      <c r="BA181" t="s">
        <v>201</v>
      </c>
      <c r="BB181">
        <v>2</v>
      </c>
      <c r="BC181" t="s">
        <v>202</v>
      </c>
      <c r="BD181" t="s">
        <v>202</v>
      </c>
      <c r="BM181" s="7" t="s">
        <v>3169</v>
      </c>
      <c r="BN181" s="3" t="s">
        <v>204</v>
      </c>
      <c r="BO181" t="s">
        <v>202</v>
      </c>
      <c r="BP181" t="s">
        <v>202</v>
      </c>
    </row>
    <row r="182" spans="1:69" x14ac:dyDescent="0.2">
      <c r="A182" s="4">
        <v>43013.75277777778</v>
      </c>
      <c r="B182" s="4">
        <v>43013.769444444442</v>
      </c>
      <c r="C182" t="s">
        <v>65</v>
      </c>
      <c r="D182" t="s">
        <v>3177</v>
      </c>
      <c r="E182">
        <v>100</v>
      </c>
      <c r="F182">
        <v>1475</v>
      </c>
      <c r="G182" t="b">
        <v>1</v>
      </c>
      <c r="H182" s="1">
        <v>43013.769444444442</v>
      </c>
      <c r="I182" t="s">
        <v>3178</v>
      </c>
      <c r="N182">
        <v>27.57009888</v>
      </c>
      <c r="O182">
        <v>-82.379798890000004</v>
      </c>
      <c r="P182" t="s">
        <v>179</v>
      </c>
      <c r="Q182" t="s">
        <v>180</v>
      </c>
      <c r="R182" t="s">
        <v>181</v>
      </c>
      <c r="S182" t="s">
        <v>182</v>
      </c>
      <c r="T182" t="s">
        <v>183</v>
      </c>
      <c r="U182" t="s">
        <v>184</v>
      </c>
      <c r="V182" t="s">
        <v>265</v>
      </c>
      <c r="W182">
        <v>47</v>
      </c>
      <c r="X182" t="s">
        <v>186</v>
      </c>
      <c r="Y182" t="s">
        <v>216</v>
      </c>
      <c r="Z182">
        <v>45</v>
      </c>
      <c r="AA182" t="s">
        <v>196</v>
      </c>
      <c r="AB182" t="s">
        <v>197</v>
      </c>
      <c r="AC182" t="s">
        <v>210</v>
      </c>
      <c r="AD182" t="s">
        <v>329</v>
      </c>
      <c r="AE182" t="s">
        <v>303</v>
      </c>
      <c r="AF182">
        <v>34219</v>
      </c>
      <c r="AK182">
        <v>10.159000000000001</v>
      </c>
      <c r="AL182">
        <v>10.159000000000001</v>
      </c>
      <c r="AM182">
        <v>1312.3620000000001</v>
      </c>
      <c r="AN182">
        <v>1</v>
      </c>
      <c r="BA182" t="s">
        <v>201</v>
      </c>
      <c r="BB182">
        <v>2</v>
      </c>
      <c r="BC182" t="s">
        <v>202</v>
      </c>
      <c r="BD182" t="s">
        <v>202</v>
      </c>
      <c r="BM182" s="7" t="s">
        <v>3179</v>
      </c>
      <c r="BN182" s="3" t="s">
        <v>204</v>
      </c>
      <c r="BO182" t="s">
        <v>202</v>
      </c>
      <c r="BP182" t="s">
        <v>202</v>
      </c>
    </row>
    <row r="183" spans="1:69" x14ac:dyDescent="0.2">
      <c r="A183" s="4">
        <v>43013.755555555559</v>
      </c>
      <c r="B183" s="4">
        <v>43013.769444444442</v>
      </c>
      <c r="C183" t="s">
        <v>65</v>
      </c>
      <c r="D183" t="s">
        <v>3180</v>
      </c>
      <c r="E183">
        <v>100</v>
      </c>
      <c r="F183">
        <v>1203</v>
      </c>
      <c r="G183" t="b">
        <v>1</v>
      </c>
      <c r="H183" s="1">
        <v>43013.769444444442</v>
      </c>
      <c r="I183" t="s">
        <v>3181</v>
      </c>
      <c r="N183">
        <v>42.175903320000003</v>
      </c>
      <c r="O183">
        <v>-83.480697629999995</v>
      </c>
      <c r="P183" t="s">
        <v>179</v>
      </c>
      <c r="Q183" t="s">
        <v>180</v>
      </c>
      <c r="R183" t="s">
        <v>181</v>
      </c>
      <c r="S183" t="s">
        <v>182</v>
      </c>
      <c r="T183" t="s">
        <v>2460</v>
      </c>
      <c r="U183" t="s">
        <v>189</v>
      </c>
      <c r="V183" t="s">
        <v>538</v>
      </c>
      <c r="W183">
        <v>47</v>
      </c>
      <c r="X183" t="s">
        <v>186</v>
      </c>
      <c r="Y183" t="s">
        <v>195</v>
      </c>
      <c r="Z183">
        <v>30</v>
      </c>
      <c r="AA183" t="s">
        <v>196</v>
      </c>
      <c r="AB183" t="s">
        <v>197</v>
      </c>
      <c r="AC183" t="s">
        <v>198</v>
      </c>
      <c r="AD183" t="s">
        <v>234</v>
      </c>
      <c r="AE183" t="s">
        <v>223</v>
      </c>
      <c r="AF183">
        <v>44425</v>
      </c>
      <c r="AK183">
        <v>924.51700000000005</v>
      </c>
      <c r="AL183">
        <v>924.51700000000005</v>
      </c>
      <c r="AM183">
        <v>925.96900000000005</v>
      </c>
      <c r="AN183">
        <v>1</v>
      </c>
      <c r="BA183" t="s">
        <v>201</v>
      </c>
      <c r="BB183">
        <v>2</v>
      </c>
      <c r="BC183" t="s">
        <v>202</v>
      </c>
      <c r="BD183" t="s">
        <v>202</v>
      </c>
      <c r="BM183" s="7" t="s">
        <v>3182</v>
      </c>
      <c r="BN183" s="3" t="s">
        <v>204</v>
      </c>
      <c r="BO183" t="s">
        <v>202</v>
      </c>
      <c r="BP183" t="s">
        <v>202</v>
      </c>
    </row>
    <row r="184" spans="1:69" x14ac:dyDescent="0.2">
      <c r="A184" s="4">
        <v>43013.758333333331</v>
      </c>
      <c r="B184" s="4">
        <v>43013.772916666669</v>
      </c>
      <c r="C184" t="s">
        <v>65</v>
      </c>
      <c r="D184" t="s">
        <v>3261</v>
      </c>
      <c r="E184">
        <v>100</v>
      </c>
      <c r="F184">
        <v>1278</v>
      </c>
      <c r="G184" t="b">
        <v>1</v>
      </c>
      <c r="H184" s="1">
        <v>43013.772916666669</v>
      </c>
      <c r="I184" t="s">
        <v>3262</v>
      </c>
      <c r="N184">
        <v>39.8506012</v>
      </c>
      <c r="O184">
        <v>-74.909896849999996</v>
      </c>
      <c r="P184" t="s">
        <v>179</v>
      </c>
      <c r="Q184" t="s">
        <v>180</v>
      </c>
      <c r="R184" t="s">
        <v>181</v>
      </c>
      <c r="S184" t="s">
        <v>695</v>
      </c>
      <c r="T184">
        <v>15.15063</v>
      </c>
      <c r="U184" t="s">
        <v>184</v>
      </c>
      <c r="V184" t="s">
        <v>319</v>
      </c>
      <c r="W184">
        <v>47</v>
      </c>
      <c r="X184" t="s">
        <v>186</v>
      </c>
      <c r="Y184" t="s">
        <v>195</v>
      </c>
      <c r="Z184">
        <v>57</v>
      </c>
      <c r="AA184" t="s">
        <v>196</v>
      </c>
      <c r="AB184" t="s">
        <v>197</v>
      </c>
      <c r="AC184" t="s">
        <v>258</v>
      </c>
      <c r="AD184" t="s">
        <v>217</v>
      </c>
      <c r="AE184" t="s">
        <v>211</v>
      </c>
      <c r="AF184">
        <v>8088</v>
      </c>
      <c r="AK184">
        <v>0</v>
      </c>
      <c r="AL184">
        <v>0</v>
      </c>
      <c r="AM184">
        <v>909.18700000000001</v>
      </c>
      <c r="AN184">
        <v>0</v>
      </c>
      <c r="BA184" t="s">
        <v>201</v>
      </c>
      <c r="BB184">
        <v>2</v>
      </c>
      <c r="BC184" t="s">
        <v>202</v>
      </c>
      <c r="BD184" t="s">
        <v>202</v>
      </c>
      <c r="BM184" s="7" t="s">
        <v>3263</v>
      </c>
      <c r="BN184" s="3" t="s">
        <v>204</v>
      </c>
      <c r="BO184" t="s">
        <v>238</v>
      </c>
      <c r="BP184" t="s">
        <v>238</v>
      </c>
      <c r="BQ184" t="s">
        <v>3264</v>
      </c>
    </row>
    <row r="185" spans="1:69" x14ac:dyDescent="0.2">
      <c r="A185" s="4">
        <v>43013.763194444444</v>
      </c>
      <c r="B185" s="4">
        <v>43013.777083333334</v>
      </c>
      <c r="C185" t="s">
        <v>65</v>
      </c>
      <c r="D185" t="s">
        <v>3353</v>
      </c>
      <c r="E185">
        <v>100</v>
      </c>
      <c r="F185">
        <v>1199</v>
      </c>
      <c r="G185" t="b">
        <v>1</v>
      </c>
      <c r="H185" s="1">
        <v>43013.777083333334</v>
      </c>
      <c r="I185" t="s">
        <v>3354</v>
      </c>
      <c r="N185">
        <v>46.858200070000002</v>
      </c>
      <c r="O185">
        <v>-113.9896011</v>
      </c>
      <c r="P185" t="s">
        <v>179</v>
      </c>
      <c r="Q185" t="s">
        <v>180</v>
      </c>
      <c r="R185" t="s">
        <v>181</v>
      </c>
      <c r="S185" t="s">
        <v>182</v>
      </c>
      <c r="T185" t="s">
        <v>183</v>
      </c>
      <c r="U185" t="s">
        <v>184</v>
      </c>
      <c r="V185" t="s">
        <v>360</v>
      </c>
      <c r="W185">
        <v>47</v>
      </c>
      <c r="X185" t="s">
        <v>186</v>
      </c>
      <c r="Y185" t="s">
        <v>216</v>
      </c>
      <c r="Z185">
        <v>39</v>
      </c>
      <c r="AA185" t="s">
        <v>1189</v>
      </c>
      <c r="AB185" t="s">
        <v>197</v>
      </c>
      <c r="AC185" t="s">
        <v>290</v>
      </c>
      <c r="AD185" t="s">
        <v>234</v>
      </c>
      <c r="AE185" t="s">
        <v>200</v>
      </c>
      <c r="AF185">
        <v>59802</v>
      </c>
      <c r="AK185">
        <v>13.86</v>
      </c>
      <c r="AL185">
        <v>13.86</v>
      </c>
      <c r="AM185">
        <v>925.99300000000005</v>
      </c>
      <c r="AN185">
        <v>1</v>
      </c>
      <c r="BA185" t="s">
        <v>201</v>
      </c>
      <c r="BB185">
        <v>2</v>
      </c>
      <c r="BC185" t="s">
        <v>202</v>
      </c>
      <c r="BD185" t="s">
        <v>202</v>
      </c>
      <c r="BM185" s="7" t="s">
        <v>3355</v>
      </c>
      <c r="BN185" s="3" t="s">
        <v>225</v>
      </c>
      <c r="BO185" t="s">
        <v>238</v>
      </c>
      <c r="BP185" t="s">
        <v>202</v>
      </c>
    </row>
    <row r="186" spans="1:69" x14ac:dyDescent="0.2">
      <c r="A186" s="4">
        <v>43013.761805555558</v>
      </c>
      <c r="B186" s="4">
        <v>43013.777777777781</v>
      </c>
      <c r="C186" t="s">
        <v>65</v>
      </c>
      <c r="D186" t="s">
        <v>3372</v>
      </c>
      <c r="E186">
        <v>100</v>
      </c>
      <c r="F186">
        <v>1361</v>
      </c>
      <c r="G186" t="b">
        <v>1</v>
      </c>
      <c r="H186" s="1">
        <v>43013.777777777781</v>
      </c>
      <c r="I186" t="s">
        <v>3373</v>
      </c>
      <c r="N186">
        <v>38.795501710000003</v>
      </c>
      <c r="O186">
        <v>-90.275497439999995</v>
      </c>
      <c r="P186" t="s">
        <v>179</v>
      </c>
      <c r="Q186" t="s">
        <v>180</v>
      </c>
      <c r="R186" t="s">
        <v>181</v>
      </c>
      <c r="S186" t="s">
        <v>182</v>
      </c>
      <c r="T186" t="s">
        <v>183</v>
      </c>
      <c r="U186" t="s">
        <v>281</v>
      </c>
      <c r="V186" t="s">
        <v>185</v>
      </c>
      <c r="W186">
        <v>47</v>
      </c>
      <c r="X186" t="s">
        <v>186</v>
      </c>
      <c r="Y186" t="s">
        <v>195</v>
      </c>
      <c r="Z186">
        <v>45</v>
      </c>
      <c r="AA186" t="s">
        <v>196</v>
      </c>
      <c r="AB186" t="s">
        <v>197</v>
      </c>
      <c r="AC186" t="s">
        <v>258</v>
      </c>
      <c r="AD186" t="s">
        <v>483</v>
      </c>
      <c r="AE186" t="s">
        <v>200</v>
      </c>
      <c r="AF186">
        <v>63033</v>
      </c>
      <c r="AK186">
        <v>441.92599999999999</v>
      </c>
      <c r="AL186">
        <v>441.92599999999999</v>
      </c>
      <c r="AM186">
        <v>934.48800000000006</v>
      </c>
      <c r="AN186">
        <v>1</v>
      </c>
      <c r="BA186" t="s">
        <v>201</v>
      </c>
      <c r="BB186">
        <v>2</v>
      </c>
      <c r="BC186" t="s">
        <v>202</v>
      </c>
      <c r="BD186" t="s">
        <v>202</v>
      </c>
      <c r="BM186" s="7" t="s">
        <v>3374</v>
      </c>
      <c r="BN186" s="3" t="s">
        <v>204</v>
      </c>
      <c r="BO186" t="s">
        <v>238</v>
      </c>
      <c r="BP186" t="s">
        <v>202</v>
      </c>
    </row>
    <row r="187" spans="1:69" x14ac:dyDescent="0.2">
      <c r="A187" s="4">
        <v>43013.765277777777</v>
      </c>
      <c r="B187" s="4">
        <v>43013.77847222222</v>
      </c>
      <c r="C187" t="s">
        <v>65</v>
      </c>
      <c r="D187" t="s">
        <v>3379</v>
      </c>
      <c r="E187">
        <v>100</v>
      </c>
      <c r="F187">
        <v>1110</v>
      </c>
      <c r="G187" t="b">
        <v>1</v>
      </c>
      <c r="H187" s="1">
        <v>43013.77847222222</v>
      </c>
      <c r="I187" t="s">
        <v>3380</v>
      </c>
      <c r="N187">
        <v>40.861801149999998</v>
      </c>
      <c r="O187">
        <v>-73.315101619999993</v>
      </c>
      <c r="P187" t="s">
        <v>179</v>
      </c>
      <c r="Q187" t="s">
        <v>180</v>
      </c>
      <c r="R187" t="s">
        <v>181</v>
      </c>
      <c r="S187" t="s">
        <v>208</v>
      </c>
      <c r="T187">
        <v>56</v>
      </c>
      <c r="U187" t="s">
        <v>184</v>
      </c>
      <c r="V187" t="s">
        <v>360</v>
      </c>
      <c r="W187">
        <v>47</v>
      </c>
      <c r="X187" t="s">
        <v>186</v>
      </c>
      <c r="Y187" t="s">
        <v>216</v>
      </c>
      <c r="Z187">
        <v>28</v>
      </c>
      <c r="AA187" t="s">
        <v>196</v>
      </c>
      <c r="AB187" t="s">
        <v>197</v>
      </c>
      <c r="AC187" t="s">
        <v>210</v>
      </c>
      <c r="AD187" t="s">
        <v>217</v>
      </c>
      <c r="AE187" t="s">
        <v>229</v>
      </c>
      <c r="AF187">
        <v>10001</v>
      </c>
      <c r="AK187">
        <v>0</v>
      </c>
      <c r="AL187">
        <v>0</v>
      </c>
      <c r="AM187">
        <v>917.14499999999998</v>
      </c>
      <c r="AN187">
        <v>0</v>
      </c>
      <c r="BA187" t="s">
        <v>201</v>
      </c>
      <c r="BB187">
        <v>2</v>
      </c>
      <c r="BC187" t="s">
        <v>202</v>
      </c>
      <c r="BD187" t="s">
        <v>202</v>
      </c>
      <c r="BM187" s="7" t="s">
        <v>3381</v>
      </c>
      <c r="BN187" s="3" t="s">
        <v>204</v>
      </c>
      <c r="BO187" t="s">
        <v>238</v>
      </c>
      <c r="BP187" t="s">
        <v>202</v>
      </c>
    </row>
    <row r="188" spans="1:69" x14ac:dyDescent="0.2">
      <c r="A188" s="4">
        <v>43013.76666666667</v>
      </c>
      <c r="B188" s="4">
        <v>43013.779166666667</v>
      </c>
      <c r="C188" t="s">
        <v>65</v>
      </c>
      <c r="D188" t="s">
        <v>3404</v>
      </c>
      <c r="E188">
        <v>100</v>
      </c>
      <c r="F188">
        <v>1085</v>
      </c>
      <c r="G188" t="b">
        <v>1</v>
      </c>
      <c r="H188" s="1">
        <v>43013.779166666667</v>
      </c>
      <c r="I188" t="s">
        <v>3405</v>
      </c>
      <c r="N188">
        <v>28.940002440000001</v>
      </c>
      <c r="O188">
        <v>-81.989700319999997</v>
      </c>
      <c r="P188" t="s">
        <v>179</v>
      </c>
      <c r="Q188" t="s">
        <v>180</v>
      </c>
      <c r="R188" t="s">
        <v>181</v>
      </c>
      <c r="S188" t="s">
        <v>182</v>
      </c>
      <c r="T188" t="s">
        <v>183</v>
      </c>
      <c r="U188" t="s">
        <v>184</v>
      </c>
      <c r="V188" t="s">
        <v>360</v>
      </c>
      <c r="W188">
        <v>47</v>
      </c>
      <c r="X188" t="s">
        <v>186</v>
      </c>
      <c r="Y188" t="s">
        <v>216</v>
      </c>
      <c r="Z188">
        <v>31</v>
      </c>
      <c r="AA188" t="s">
        <v>196</v>
      </c>
      <c r="AB188" t="s">
        <v>197</v>
      </c>
      <c r="AC188" t="s">
        <v>198</v>
      </c>
      <c r="AD188" t="s">
        <v>234</v>
      </c>
      <c r="AE188" t="s">
        <v>303</v>
      </c>
      <c r="AF188">
        <v>32162</v>
      </c>
      <c r="AK188">
        <v>0</v>
      </c>
      <c r="AL188">
        <v>0</v>
      </c>
      <c r="AM188">
        <v>914.27</v>
      </c>
      <c r="AN188">
        <v>0</v>
      </c>
      <c r="BA188" t="s">
        <v>201</v>
      </c>
      <c r="BB188">
        <v>2</v>
      </c>
      <c r="BC188" t="s">
        <v>202</v>
      </c>
      <c r="BD188" t="s">
        <v>202</v>
      </c>
      <c r="BM188" s="7" t="s">
        <v>3406</v>
      </c>
      <c r="BN188" s="3" t="s">
        <v>225</v>
      </c>
      <c r="BO188" t="s">
        <v>202</v>
      </c>
      <c r="BP188" t="s">
        <v>202</v>
      </c>
    </row>
    <row r="189" spans="1:69" x14ac:dyDescent="0.2">
      <c r="A189" s="4">
        <v>43013.76666666667</v>
      </c>
      <c r="B189" s="4">
        <v>43013.779861111114</v>
      </c>
      <c r="C189" t="s">
        <v>65</v>
      </c>
      <c r="D189" t="s">
        <v>3418</v>
      </c>
      <c r="E189">
        <v>100</v>
      </c>
      <c r="F189">
        <v>1139</v>
      </c>
      <c r="G189" t="b">
        <v>1</v>
      </c>
      <c r="H189" s="1">
        <v>43013.779861111114</v>
      </c>
      <c r="I189" t="s">
        <v>3419</v>
      </c>
      <c r="N189">
        <v>40.621505740000003</v>
      </c>
      <c r="O189">
        <v>-93.781303410000007</v>
      </c>
      <c r="P189" t="s">
        <v>179</v>
      </c>
      <c r="Q189" t="s">
        <v>180</v>
      </c>
      <c r="R189" t="s">
        <v>181</v>
      </c>
      <c r="S189" t="s">
        <v>182</v>
      </c>
      <c r="T189" t="s">
        <v>183</v>
      </c>
      <c r="U189" t="s">
        <v>184</v>
      </c>
      <c r="V189" t="s">
        <v>185</v>
      </c>
      <c r="W189">
        <v>47</v>
      </c>
      <c r="X189" t="s">
        <v>186</v>
      </c>
      <c r="Y189" t="s">
        <v>216</v>
      </c>
      <c r="Z189">
        <v>53</v>
      </c>
      <c r="AA189" t="s">
        <v>196</v>
      </c>
      <c r="AB189" t="s">
        <v>197</v>
      </c>
      <c r="AC189" t="s">
        <v>245</v>
      </c>
      <c r="AD189" t="s">
        <v>234</v>
      </c>
      <c r="AE189" t="s">
        <v>200</v>
      </c>
      <c r="AF189">
        <v>50065</v>
      </c>
      <c r="AK189">
        <v>976.55</v>
      </c>
      <c r="AL189">
        <v>976.55</v>
      </c>
      <c r="AM189">
        <v>977.66600000000005</v>
      </c>
      <c r="AN189">
        <v>1</v>
      </c>
      <c r="BA189" t="s">
        <v>201</v>
      </c>
      <c r="BB189">
        <v>2</v>
      </c>
      <c r="BC189" t="s">
        <v>202</v>
      </c>
      <c r="BD189" t="s">
        <v>202</v>
      </c>
      <c r="BM189" s="7" t="s">
        <v>3420</v>
      </c>
      <c r="BN189" s="3" t="s">
        <v>204</v>
      </c>
      <c r="BO189" t="s">
        <v>238</v>
      </c>
      <c r="BP189" t="s">
        <v>202</v>
      </c>
    </row>
    <row r="190" spans="1:69" x14ac:dyDescent="0.2">
      <c r="A190" s="4">
        <v>43013.765277777777</v>
      </c>
      <c r="B190" s="4">
        <v>43013.781944444447</v>
      </c>
      <c r="C190" t="s">
        <v>65</v>
      </c>
      <c r="D190" t="s">
        <v>3468</v>
      </c>
      <c r="E190">
        <v>100</v>
      </c>
      <c r="F190">
        <v>1406</v>
      </c>
      <c r="G190" t="b">
        <v>1</v>
      </c>
      <c r="H190" s="1">
        <v>43013.781944444447</v>
      </c>
      <c r="I190" t="s">
        <v>3469</v>
      </c>
      <c r="N190">
        <v>40.176803589999999</v>
      </c>
      <c r="O190">
        <v>-83.079200740000005</v>
      </c>
      <c r="P190" t="s">
        <v>179</v>
      </c>
      <c r="Q190" t="s">
        <v>180</v>
      </c>
      <c r="R190" t="s">
        <v>181</v>
      </c>
      <c r="S190" t="s">
        <v>182</v>
      </c>
      <c r="T190" t="s">
        <v>183</v>
      </c>
      <c r="U190" t="s">
        <v>184</v>
      </c>
      <c r="V190" t="s">
        <v>185</v>
      </c>
      <c r="W190">
        <v>47</v>
      </c>
      <c r="X190" t="s">
        <v>186</v>
      </c>
      <c r="Y190" t="s">
        <v>216</v>
      </c>
      <c r="Z190">
        <v>25</v>
      </c>
      <c r="AA190" t="s">
        <v>196</v>
      </c>
      <c r="AB190" t="s">
        <v>197</v>
      </c>
      <c r="AC190" t="s">
        <v>210</v>
      </c>
      <c r="AD190" t="s">
        <v>329</v>
      </c>
      <c r="AE190" t="s">
        <v>200</v>
      </c>
      <c r="AF190">
        <v>43016</v>
      </c>
      <c r="AK190">
        <v>0</v>
      </c>
      <c r="AL190">
        <v>0</v>
      </c>
      <c r="AM190">
        <v>963.76</v>
      </c>
      <c r="AN190">
        <v>0</v>
      </c>
      <c r="BA190" t="s">
        <v>201</v>
      </c>
      <c r="BB190">
        <v>2</v>
      </c>
      <c r="BC190" t="s">
        <v>202</v>
      </c>
      <c r="BD190" t="s">
        <v>202</v>
      </c>
      <c r="BM190" s="7" t="s">
        <v>3470</v>
      </c>
      <c r="BN190" s="3" t="s">
        <v>225</v>
      </c>
      <c r="BO190" t="s">
        <v>202</v>
      </c>
      <c r="BP190" t="s">
        <v>202</v>
      </c>
    </row>
    <row r="191" spans="1:69" x14ac:dyDescent="0.2">
      <c r="A191" s="4">
        <v>43013.758333333331</v>
      </c>
      <c r="B191" s="4">
        <v>43013.782638888886</v>
      </c>
      <c r="C191" t="s">
        <v>65</v>
      </c>
      <c r="D191" t="s">
        <v>3493</v>
      </c>
      <c r="E191">
        <v>100</v>
      </c>
      <c r="F191">
        <v>2087</v>
      </c>
      <c r="G191" t="b">
        <v>1</v>
      </c>
      <c r="H191" s="1">
        <v>43013.782638888886</v>
      </c>
      <c r="I191" t="s">
        <v>3494</v>
      </c>
      <c r="N191">
        <v>30.365997310000001</v>
      </c>
      <c r="O191">
        <v>-97.643699650000002</v>
      </c>
      <c r="P191" t="s">
        <v>179</v>
      </c>
      <c r="Q191" t="s">
        <v>180</v>
      </c>
      <c r="R191" t="s">
        <v>181</v>
      </c>
      <c r="S191" t="s">
        <v>720</v>
      </c>
      <c r="T191">
        <v>11</v>
      </c>
      <c r="U191" t="s">
        <v>721</v>
      </c>
      <c r="V191" t="s">
        <v>722</v>
      </c>
      <c r="W191">
        <v>47</v>
      </c>
      <c r="X191" t="s">
        <v>186</v>
      </c>
      <c r="Y191" t="s">
        <v>195</v>
      </c>
      <c r="Z191">
        <v>38</v>
      </c>
      <c r="AA191" t="s">
        <v>196</v>
      </c>
      <c r="AB191" t="s">
        <v>197</v>
      </c>
      <c r="AC191" t="s">
        <v>258</v>
      </c>
      <c r="AD191" t="s">
        <v>217</v>
      </c>
      <c r="AE191" t="s">
        <v>229</v>
      </c>
      <c r="AF191">
        <v>78704</v>
      </c>
      <c r="AK191">
        <v>34.369</v>
      </c>
      <c r="AL191">
        <v>266.17399999999998</v>
      </c>
      <c r="AM191">
        <v>1216.94</v>
      </c>
      <c r="AN191">
        <v>5</v>
      </c>
      <c r="BA191" t="s">
        <v>201</v>
      </c>
      <c r="BB191">
        <v>2</v>
      </c>
      <c r="BC191" t="s">
        <v>202</v>
      </c>
      <c r="BD191" t="s">
        <v>202</v>
      </c>
      <c r="BM191" s="7" t="s">
        <v>3495</v>
      </c>
      <c r="BN191" s="3" t="s">
        <v>204</v>
      </c>
      <c r="BO191" t="s">
        <v>238</v>
      </c>
      <c r="BP191" t="s">
        <v>238</v>
      </c>
      <c r="BQ191" t="s">
        <v>3496</v>
      </c>
    </row>
    <row r="192" spans="1:69" x14ac:dyDescent="0.2">
      <c r="A192" s="4">
        <v>43013.768055555556</v>
      </c>
      <c r="B192" s="4">
        <v>43013.785416666666</v>
      </c>
      <c r="C192" t="s">
        <v>65</v>
      </c>
      <c r="D192" t="s">
        <v>3513</v>
      </c>
      <c r="E192">
        <v>100</v>
      </c>
      <c r="F192">
        <v>1517</v>
      </c>
      <c r="G192" t="b">
        <v>1</v>
      </c>
      <c r="H192" s="1">
        <v>43013.785416666666</v>
      </c>
      <c r="I192" t="s">
        <v>3514</v>
      </c>
      <c r="N192">
        <v>40.733596800000001</v>
      </c>
      <c r="O192">
        <v>-96.639396669999996</v>
      </c>
      <c r="P192" t="s">
        <v>179</v>
      </c>
      <c r="Q192" t="s">
        <v>180</v>
      </c>
      <c r="R192" t="s">
        <v>181</v>
      </c>
      <c r="S192" t="s">
        <v>182</v>
      </c>
      <c r="T192" t="s">
        <v>183</v>
      </c>
      <c r="U192" t="s">
        <v>184</v>
      </c>
      <c r="V192" t="s">
        <v>185</v>
      </c>
      <c r="W192">
        <v>47</v>
      </c>
      <c r="X192" t="s">
        <v>186</v>
      </c>
      <c r="Y192" t="s">
        <v>195</v>
      </c>
      <c r="Z192">
        <v>29</v>
      </c>
      <c r="AA192" t="s">
        <v>196</v>
      </c>
      <c r="AB192" t="s">
        <v>197</v>
      </c>
      <c r="AC192" t="s">
        <v>198</v>
      </c>
      <c r="AD192" t="s">
        <v>234</v>
      </c>
      <c r="AE192" t="s">
        <v>200</v>
      </c>
      <c r="AF192">
        <v>68901</v>
      </c>
      <c r="AK192">
        <v>0</v>
      </c>
      <c r="AL192">
        <v>0</v>
      </c>
      <c r="AM192">
        <v>894.15</v>
      </c>
      <c r="AN192">
        <v>0</v>
      </c>
      <c r="BA192" t="s">
        <v>201</v>
      </c>
      <c r="BB192">
        <v>2</v>
      </c>
      <c r="BC192" t="s">
        <v>202</v>
      </c>
      <c r="BD192" t="s">
        <v>202</v>
      </c>
      <c r="BM192" s="7" t="s">
        <v>3515</v>
      </c>
      <c r="BN192" s="3" t="s">
        <v>204</v>
      </c>
      <c r="BO192" t="s">
        <v>202</v>
      </c>
      <c r="BP192" t="s">
        <v>202</v>
      </c>
    </row>
    <row r="193" spans="1:71" x14ac:dyDescent="0.2">
      <c r="A193" s="4">
        <v>43013.765277777777</v>
      </c>
      <c r="B193" s="4">
        <v>43013.787499999999</v>
      </c>
      <c r="C193" t="s">
        <v>65</v>
      </c>
      <c r="D193" t="s">
        <v>3527</v>
      </c>
      <c r="E193">
        <v>100</v>
      </c>
      <c r="F193">
        <v>1953</v>
      </c>
      <c r="G193" t="b">
        <v>1</v>
      </c>
      <c r="H193" s="1">
        <v>43013.787499999999</v>
      </c>
      <c r="I193" t="s">
        <v>3528</v>
      </c>
      <c r="N193">
        <v>26.102004999999998</v>
      </c>
      <c r="O193">
        <v>-97.411300659999995</v>
      </c>
      <c r="P193" t="s">
        <v>179</v>
      </c>
      <c r="Q193" t="s">
        <v>180</v>
      </c>
      <c r="R193" t="s">
        <v>181</v>
      </c>
      <c r="S193" t="s">
        <v>208</v>
      </c>
      <c r="T193">
        <v>56</v>
      </c>
      <c r="U193" t="s">
        <v>184</v>
      </c>
      <c r="V193" t="s">
        <v>185</v>
      </c>
      <c r="W193">
        <v>47</v>
      </c>
      <c r="X193" t="s">
        <v>186</v>
      </c>
      <c r="Y193" t="s">
        <v>195</v>
      </c>
      <c r="Z193">
        <v>39</v>
      </c>
      <c r="AA193" t="s">
        <v>196</v>
      </c>
      <c r="AB193" t="s">
        <v>197</v>
      </c>
      <c r="AC193" t="s">
        <v>198</v>
      </c>
      <c r="AD193" t="s">
        <v>199</v>
      </c>
      <c r="AE193" t="s">
        <v>223</v>
      </c>
      <c r="AF193">
        <v>75946</v>
      </c>
      <c r="AK193">
        <v>590.49400000000003</v>
      </c>
      <c r="AL193">
        <v>1464.73</v>
      </c>
      <c r="AM193">
        <v>1590.7660000000001</v>
      </c>
      <c r="AN193">
        <v>5</v>
      </c>
      <c r="BA193" t="s">
        <v>201</v>
      </c>
      <c r="BB193">
        <v>2</v>
      </c>
      <c r="BC193" t="s">
        <v>202</v>
      </c>
      <c r="BD193" t="s">
        <v>202</v>
      </c>
      <c r="BM193" s="7" t="s">
        <v>3529</v>
      </c>
      <c r="BN193" s="3" t="s">
        <v>204</v>
      </c>
      <c r="BO193" t="s">
        <v>202</v>
      </c>
      <c r="BP193" t="s">
        <v>202</v>
      </c>
    </row>
    <row r="194" spans="1:71" x14ac:dyDescent="0.2">
      <c r="A194" s="4">
        <v>43013.78402777778</v>
      </c>
      <c r="B194" s="4">
        <v>43013.797222222223</v>
      </c>
      <c r="C194" t="s">
        <v>65</v>
      </c>
      <c r="D194" t="s">
        <v>3565</v>
      </c>
      <c r="E194">
        <v>100</v>
      </c>
      <c r="F194">
        <v>1121</v>
      </c>
      <c r="G194" t="b">
        <v>1</v>
      </c>
      <c r="H194" s="1">
        <v>43013.797222222223</v>
      </c>
      <c r="I194" t="s">
        <v>3566</v>
      </c>
      <c r="N194">
        <v>39.743698119999998</v>
      </c>
      <c r="O194">
        <v>-75.346199040000002</v>
      </c>
      <c r="P194" t="s">
        <v>179</v>
      </c>
      <c r="Q194" t="s">
        <v>180</v>
      </c>
      <c r="R194" t="s">
        <v>181</v>
      </c>
      <c r="S194" t="s">
        <v>182</v>
      </c>
      <c r="T194" t="s">
        <v>183</v>
      </c>
      <c r="U194" t="s">
        <v>184</v>
      </c>
      <c r="V194" t="s">
        <v>265</v>
      </c>
      <c r="W194">
        <v>47</v>
      </c>
      <c r="X194" t="s">
        <v>186</v>
      </c>
      <c r="Y194" t="s">
        <v>216</v>
      </c>
      <c r="Z194">
        <v>29</v>
      </c>
      <c r="AA194" t="s">
        <v>196</v>
      </c>
      <c r="AB194" t="s">
        <v>197</v>
      </c>
      <c r="AC194" t="s">
        <v>290</v>
      </c>
      <c r="AD194" t="s">
        <v>199</v>
      </c>
      <c r="AE194" t="s">
        <v>303</v>
      </c>
      <c r="AF194">
        <v>14905</v>
      </c>
      <c r="AK194">
        <v>10.199999999999999</v>
      </c>
      <c r="AL194">
        <v>10.199999999999999</v>
      </c>
      <c r="AM194">
        <v>915.94200000000001</v>
      </c>
      <c r="AN194">
        <v>1</v>
      </c>
      <c r="BA194" t="s">
        <v>201</v>
      </c>
      <c r="BB194">
        <v>2</v>
      </c>
      <c r="BC194" t="s">
        <v>202</v>
      </c>
      <c r="BD194" t="s">
        <v>202</v>
      </c>
      <c r="BM194" s="7" t="s">
        <v>3567</v>
      </c>
      <c r="BN194" s="3" t="s">
        <v>204</v>
      </c>
      <c r="BO194" t="s">
        <v>202</v>
      </c>
      <c r="BP194" t="s">
        <v>202</v>
      </c>
    </row>
    <row r="195" spans="1:71" x14ac:dyDescent="0.2">
      <c r="A195" s="4">
        <v>43013.788194444445</v>
      </c>
      <c r="B195" s="4">
        <v>43013.802083333336</v>
      </c>
      <c r="C195" t="s">
        <v>65</v>
      </c>
      <c r="D195" t="s">
        <v>3579</v>
      </c>
      <c r="E195">
        <v>100</v>
      </c>
      <c r="F195">
        <v>1257</v>
      </c>
      <c r="G195" t="b">
        <v>1</v>
      </c>
      <c r="H195" s="1">
        <v>43013.802777777775</v>
      </c>
      <c r="I195" t="s">
        <v>3580</v>
      </c>
      <c r="N195">
        <v>38.922805789999998</v>
      </c>
      <c r="O195">
        <v>-76.888397220000002</v>
      </c>
      <c r="P195" t="s">
        <v>179</v>
      </c>
      <c r="Q195" t="s">
        <v>180</v>
      </c>
      <c r="R195" t="s">
        <v>181</v>
      </c>
      <c r="S195" t="s">
        <v>182</v>
      </c>
      <c r="T195" t="s">
        <v>183</v>
      </c>
      <c r="U195" t="s">
        <v>184</v>
      </c>
      <c r="V195" t="s">
        <v>302</v>
      </c>
      <c r="W195">
        <v>47</v>
      </c>
      <c r="X195" t="s">
        <v>186</v>
      </c>
      <c r="Y195" t="s">
        <v>195</v>
      </c>
      <c r="Z195">
        <v>31</v>
      </c>
      <c r="AA195" t="s">
        <v>233</v>
      </c>
      <c r="AB195" t="s">
        <v>197</v>
      </c>
      <c r="AC195" t="s">
        <v>337</v>
      </c>
      <c r="AD195" t="s">
        <v>234</v>
      </c>
      <c r="AE195" t="s">
        <v>211</v>
      </c>
      <c r="AF195">
        <v>20774</v>
      </c>
      <c r="AK195">
        <v>94.528000000000006</v>
      </c>
      <c r="AL195">
        <v>949.375</v>
      </c>
      <c r="AM195">
        <v>951.46199999999999</v>
      </c>
      <c r="AN195">
        <v>3</v>
      </c>
      <c r="BA195" t="s">
        <v>201</v>
      </c>
      <c r="BB195">
        <v>2</v>
      </c>
      <c r="BC195" t="s">
        <v>202</v>
      </c>
      <c r="BD195" t="s">
        <v>202</v>
      </c>
      <c r="BM195" s="7" t="s">
        <v>3581</v>
      </c>
      <c r="BN195" s="3" t="s">
        <v>225</v>
      </c>
      <c r="BO195" t="s">
        <v>238</v>
      </c>
      <c r="BP195" t="s">
        <v>202</v>
      </c>
    </row>
    <row r="196" spans="1:71" x14ac:dyDescent="0.2">
      <c r="A196" s="4">
        <v>43008.48541666667</v>
      </c>
      <c r="B196" s="4">
        <v>43008.500694444447</v>
      </c>
      <c r="C196" t="s">
        <v>65</v>
      </c>
      <c r="D196" t="s">
        <v>629</v>
      </c>
      <c r="E196">
        <v>100</v>
      </c>
      <c r="F196">
        <v>1322</v>
      </c>
      <c r="G196" t="b">
        <v>1</v>
      </c>
      <c r="H196" s="1">
        <v>43008.500694444447</v>
      </c>
      <c r="I196" t="s">
        <v>630</v>
      </c>
      <c r="N196">
        <v>42.797698969999999</v>
      </c>
      <c r="O196">
        <v>-85.733299259999995</v>
      </c>
      <c r="P196" t="s">
        <v>179</v>
      </c>
      <c r="Q196" t="s">
        <v>180</v>
      </c>
      <c r="R196" t="s">
        <v>181</v>
      </c>
      <c r="S196" t="s">
        <v>182</v>
      </c>
      <c r="T196" t="s">
        <v>183</v>
      </c>
      <c r="U196" t="s">
        <v>184</v>
      </c>
      <c r="V196" t="s">
        <v>194</v>
      </c>
      <c r="W196">
        <v>47</v>
      </c>
      <c r="X196" t="s">
        <v>186</v>
      </c>
      <c r="Y196" t="s">
        <v>216</v>
      </c>
      <c r="Z196">
        <v>30</v>
      </c>
      <c r="AA196" t="s">
        <v>196</v>
      </c>
      <c r="AB196" t="s">
        <v>197</v>
      </c>
      <c r="AC196" t="s">
        <v>198</v>
      </c>
      <c r="AD196" t="s">
        <v>199</v>
      </c>
      <c r="AE196" t="s">
        <v>211</v>
      </c>
      <c r="AF196">
        <v>49428</v>
      </c>
      <c r="AO196">
        <v>0</v>
      </c>
      <c r="AP196">
        <v>0</v>
      </c>
      <c r="AQ196">
        <v>958.73900000000003</v>
      </c>
      <c r="AR196">
        <v>0</v>
      </c>
      <c r="BA196" t="s">
        <v>201</v>
      </c>
      <c r="BB196">
        <v>3</v>
      </c>
      <c r="BC196" t="s">
        <v>202</v>
      </c>
      <c r="BD196" t="s">
        <v>202</v>
      </c>
      <c r="BM196" s="7" t="s">
        <v>631</v>
      </c>
      <c r="BN196" s="3" t="s">
        <v>204</v>
      </c>
      <c r="BO196" t="s">
        <v>238</v>
      </c>
      <c r="BP196" t="s">
        <v>202</v>
      </c>
      <c r="BS196" t="s">
        <v>205</v>
      </c>
    </row>
    <row r="197" spans="1:71" x14ac:dyDescent="0.2">
      <c r="A197" s="4">
        <v>43008.588888888888</v>
      </c>
      <c r="B197" s="4">
        <v>43008.602083333331</v>
      </c>
      <c r="C197" t="s">
        <v>65</v>
      </c>
      <c r="D197" t="s">
        <v>758</v>
      </c>
      <c r="E197">
        <v>100</v>
      </c>
      <c r="F197">
        <v>1149</v>
      </c>
      <c r="G197" t="b">
        <v>1</v>
      </c>
      <c r="H197" s="1">
        <v>43008.602083333331</v>
      </c>
      <c r="I197" t="s">
        <v>759</v>
      </c>
      <c r="N197">
        <v>44.130798339999998</v>
      </c>
      <c r="O197">
        <v>-94</v>
      </c>
      <c r="P197" t="s">
        <v>179</v>
      </c>
      <c r="Q197" t="s">
        <v>180</v>
      </c>
      <c r="R197" t="s">
        <v>181</v>
      </c>
      <c r="S197" t="s">
        <v>182</v>
      </c>
      <c r="T197" t="s">
        <v>183</v>
      </c>
      <c r="U197" t="s">
        <v>184</v>
      </c>
      <c r="V197" t="s">
        <v>265</v>
      </c>
      <c r="W197">
        <v>47</v>
      </c>
      <c r="X197" t="s">
        <v>186</v>
      </c>
      <c r="Y197" t="s">
        <v>216</v>
      </c>
      <c r="Z197">
        <v>43</v>
      </c>
      <c r="AA197" t="s">
        <v>196</v>
      </c>
      <c r="AB197" t="s">
        <v>197</v>
      </c>
      <c r="AC197" t="s">
        <v>210</v>
      </c>
      <c r="AD197" t="s">
        <v>329</v>
      </c>
      <c r="AE197" t="s">
        <v>303</v>
      </c>
      <c r="AF197">
        <v>56082</v>
      </c>
      <c r="AO197">
        <v>11.827999999999999</v>
      </c>
      <c r="AP197">
        <v>20.181999999999999</v>
      </c>
      <c r="AQ197">
        <v>997.93</v>
      </c>
      <c r="AR197">
        <v>2</v>
      </c>
      <c r="BA197" t="s">
        <v>201</v>
      </c>
      <c r="BB197">
        <v>3</v>
      </c>
      <c r="BC197" t="s">
        <v>202</v>
      </c>
      <c r="BD197" t="s">
        <v>202</v>
      </c>
      <c r="BM197" s="7" t="s">
        <v>760</v>
      </c>
      <c r="BN197" s="3" t="s">
        <v>204</v>
      </c>
      <c r="BO197" t="s">
        <v>202</v>
      </c>
      <c r="BP197" t="s">
        <v>202</v>
      </c>
      <c r="BS197" t="s">
        <v>205</v>
      </c>
    </row>
    <row r="198" spans="1:71" x14ac:dyDescent="0.2">
      <c r="A198" s="4">
        <v>43008.659722222219</v>
      </c>
      <c r="B198" s="4">
        <v>43008.679861111108</v>
      </c>
      <c r="C198" t="s">
        <v>65</v>
      </c>
      <c r="D198" t="s">
        <v>793</v>
      </c>
      <c r="E198">
        <v>100</v>
      </c>
      <c r="F198">
        <v>1711</v>
      </c>
      <c r="G198" t="b">
        <v>1</v>
      </c>
      <c r="H198" s="1">
        <v>43008.679861111108</v>
      </c>
      <c r="I198" t="s">
        <v>794</v>
      </c>
      <c r="N198">
        <v>47.898498539999999</v>
      </c>
      <c r="O198">
        <v>-122.2588959</v>
      </c>
      <c r="P198" t="s">
        <v>179</v>
      </c>
      <c r="Q198" t="s">
        <v>180</v>
      </c>
      <c r="R198" t="s">
        <v>181</v>
      </c>
      <c r="S198" t="s">
        <v>208</v>
      </c>
      <c r="T198">
        <v>55</v>
      </c>
      <c r="U198" t="s">
        <v>184</v>
      </c>
      <c r="V198" t="s">
        <v>265</v>
      </c>
      <c r="W198">
        <v>47</v>
      </c>
      <c r="X198" t="s">
        <v>186</v>
      </c>
      <c r="Y198" t="s">
        <v>195</v>
      </c>
      <c r="Z198">
        <v>44</v>
      </c>
      <c r="AA198" t="s">
        <v>196</v>
      </c>
      <c r="AB198" t="s">
        <v>197</v>
      </c>
      <c r="AC198" t="s">
        <v>290</v>
      </c>
      <c r="AD198" t="s">
        <v>217</v>
      </c>
      <c r="AE198" t="s">
        <v>223</v>
      </c>
      <c r="AF198">
        <v>98043</v>
      </c>
      <c r="AO198">
        <v>7.1180000000000003</v>
      </c>
      <c r="AP198">
        <v>100.24299999999999</v>
      </c>
      <c r="AQ198">
        <v>965.92</v>
      </c>
      <c r="AR198">
        <v>2</v>
      </c>
      <c r="BA198" t="s">
        <v>201</v>
      </c>
      <c r="BB198">
        <v>3</v>
      </c>
      <c r="BC198" t="s">
        <v>202</v>
      </c>
      <c r="BD198" t="s">
        <v>202</v>
      </c>
      <c r="BM198" s="7" t="s">
        <v>795</v>
      </c>
      <c r="BN198" s="3" t="s">
        <v>204</v>
      </c>
      <c r="BO198" t="s">
        <v>238</v>
      </c>
      <c r="BP198" t="s">
        <v>202</v>
      </c>
      <c r="BS198" t="s">
        <v>205</v>
      </c>
    </row>
    <row r="199" spans="1:71" x14ac:dyDescent="0.2">
      <c r="A199" s="4">
        <v>43008.713888888888</v>
      </c>
      <c r="B199" s="4">
        <v>43008.725694444445</v>
      </c>
      <c r="C199" t="s">
        <v>65</v>
      </c>
      <c r="D199" t="s">
        <v>811</v>
      </c>
      <c r="E199">
        <v>100</v>
      </c>
      <c r="F199">
        <v>1056</v>
      </c>
      <c r="G199" t="b">
        <v>1</v>
      </c>
      <c r="H199" s="1">
        <v>43008.725694444445</v>
      </c>
      <c r="I199" t="s">
        <v>812</v>
      </c>
      <c r="N199">
        <v>28.30690002</v>
      </c>
      <c r="O199">
        <v>-81.424598689999996</v>
      </c>
      <c r="P199" t="s">
        <v>179</v>
      </c>
      <c r="Q199" t="s">
        <v>180</v>
      </c>
      <c r="R199" t="s">
        <v>181</v>
      </c>
      <c r="S199" t="s">
        <v>182</v>
      </c>
      <c r="T199" t="s">
        <v>183</v>
      </c>
      <c r="U199" t="s">
        <v>251</v>
      </c>
      <c r="V199" t="s">
        <v>531</v>
      </c>
      <c r="W199">
        <v>47</v>
      </c>
      <c r="X199" t="s">
        <v>186</v>
      </c>
      <c r="Y199" t="s">
        <v>216</v>
      </c>
      <c r="Z199">
        <v>35</v>
      </c>
      <c r="AA199" t="s">
        <v>196</v>
      </c>
      <c r="AB199" t="s">
        <v>197</v>
      </c>
      <c r="AC199" t="s">
        <v>337</v>
      </c>
      <c r="AD199" t="s">
        <v>234</v>
      </c>
      <c r="AE199" t="s">
        <v>229</v>
      </c>
      <c r="AF199">
        <v>34744</v>
      </c>
      <c r="AO199">
        <v>233.61</v>
      </c>
      <c r="AP199">
        <v>233.61</v>
      </c>
      <c r="AQ199">
        <v>944.86400000000003</v>
      </c>
      <c r="AR199">
        <v>1</v>
      </c>
      <c r="BA199" t="s">
        <v>201</v>
      </c>
      <c r="BB199">
        <v>3</v>
      </c>
      <c r="BC199" t="s">
        <v>202</v>
      </c>
      <c r="BD199" t="s">
        <v>202</v>
      </c>
      <c r="BM199" s="7" t="s">
        <v>813</v>
      </c>
      <c r="BN199" s="3" t="s">
        <v>204</v>
      </c>
      <c r="BO199" t="s">
        <v>202</v>
      </c>
      <c r="BP199" t="s">
        <v>202</v>
      </c>
      <c r="BS199" t="s">
        <v>205</v>
      </c>
    </row>
    <row r="200" spans="1:71" x14ac:dyDescent="0.2">
      <c r="A200" s="4">
        <v>43008.870833333334</v>
      </c>
      <c r="B200" s="4">
        <v>43008.886111111111</v>
      </c>
      <c r="C200" t="s">
        <v>65</v>
      </c>
      <c r="D200" t="s">
        <v>844</v>
      </c>
      <c r="E200">
        <v>100</v>
      </c>
      <c r="F200">
        <v>1340</v>
      </c>
      <c r="G200" t="b">
        <v>1</v>
      </c>
      <c r="H200" s="1">
        <v>43008.886111111111</v>
      </c>
      <c r="I200" t="s">
        <v>845</v>
      </c>
      <c r="N200">
        <v>29.032196039999999</v>
      </c>
      <c r="O200">
        <v>-95.469902039999994</v>
      </c>
      <c r="P200" t="s">
        <v>179</v>
      </c>
      <c r="Q200" t="s">
        <v>180</v>
      </c>
      <c r="R200" t="s">
        <v>181</v>
      </c>
      <c r="S200" t="s">
        <v>182</v>
      </c>
      <c r="T200" t="s">
        <v>183</v>
      </c>
      <c r="U200" t="s">
        <v>281</v>
      </c>
      <c r="V200" t="s">
        <v>185</v>
      </c>
      <c r="W200">
        <v>47</v>
      </c>
      <c r="X200" t="s">
        <v>186</v>
      </c>
      <c r="Y200" t="s">
        <v>216</v>
      </c>
      <c r="Z200">
        <v>56</v>
      </c>
      <c r="AA200" t="s">
        <v>196</v>
      </c>
      <c r="AB200" t="s">
        <v>197</v>
      </c>
      <c r="AC200" t="s">
        <v>290</v>
      </c>
      <c r="AD200" t="s">
        <v>234</v>
      </c>
      <c r="AE200" t="s">
        <v>223</v>
      </c>
      <c r="AF200">
        <v>77566</v>
      </c>
      <c r="AO200">
        <v>76.302999999999997</v>
      </c>
      <c r="AP200">
        <v>76.302999999999997</v>
      </c>
      <c r="AQ200">
        <v>960.32500000000005</v>
      </c>
      <c r="AR200">
        <v>1</v>
      </c>
      <c r="BA200" t="s">
        <v>201</v>
      </c>
      <c r="BB200">
        <v>3</v>
      </c>
      <c r="BC200" t="s">
        <v>202</v>
      </c>
      <c r="BD200" t="s">
        <v>202</v>
      </c>
      <c r="BM200" s="7" t="s">
        <v>846</v>
      </c>
      <c r="BN200" s="3" t="s">
        <v>204</v>
      </c>
      <c r="BO200" t="s">
        <v>238</v>
      </c>
      <c r="BP200" t="s">
        <v>238</v>
      </c>
      <c r="BQ200" t="s">
        <v>847</v>
      </c>
      <c r="BS200" t="s">
        <v>205</v>
      </c>
    </row>
    <row r="201" spans="1:71" x14ac:dyDescent="0.2">
      <c r="A201" s="4">
        <v>43008.90902777778</v>
      </c>
      <c r="B201" s="4">
        <v>43008.922222222223</v>
      </c>
      <c r="C201" t="s">
        <v>65</v>
      </c>
      <c r="D201" t="s">
        <v>851</v>
      </c>
      <c r="E201">
        <v>100</v>
      </c>
      <c r="F201">
        <v>1094</v>
      </c>
      <c r="G201" t="b">
        <v>1</v>
      </c>
      <c r="H201" s="1">
        <v>43008.922222222223</v>
      </c>
      <c r="I201" t="s">
        <v>852</v>
      </c>
      <c r="N201">
        <v>42.733993529999999</v>
      </c>
      <c r="O201">
        <v>-87.821098329999998</v>
      </c>
      <c r="P201" t="s">
        <v>179</v>
      </c>
      <c r="Q201" t="s">
        <v>180</v>
      </c>
      <c r="R201" t="s">
        <v>181</v>
      </c>
      <c r="S201" t="s">
        <v>182</v>
      </c>
      <c r="T201" t="s">
        <v>183</v>
      </c>
      <c r="U201" t="s">
        <v>184</v>
      </c>
      <c r="V201" t="s">
        <v>194</v>
      </c>
      <c r="W201">
        <v>47</v>
      </c>
      <c r="X201" t="s">
        <v>186</v>
      </c>
      <c r="Y201" t="s">
        <v>216</v>
      </c>
      <c r="Z201">
        <v>35</v>
      </c>
      <c r="AA201" t="s">
        <v>196</v>
      </c>
      <c r="AB201" t="s">
        <v>197</v>
      </c>
      <c r="AC201" t="s">
        <v>245</v>
      </c>
      <c r="AD201" t="s">
        <v>329</v>
      </c>
      <c r="AE201" t="s">
        <v>223</v>
      </c>
      <c r="AF201">
        <v>53406</v>
      </c>
      <c r="AO201">
        <v>0</v>
      </c>
      <c r="AP201">
        <v>0</v>
      </c>
      <c r="AQ201">
        <v>953.673</v>
      </c>
      <c r="AR201">
        <v>0</v>
      </c>
      <c r="BA201" t="s">
        <v>201</v>
      </c>
      <c r="BB201">
        <v>3</v>
      </c>
      <c r="BC201" t="s">
        <v>202</v>
      </c>
      <c r="BD201" t="s">
        <v>202</v>
      </c>
      <c r="BM201" s="7" t="s">
        <v>853</v>
      </c>
      <c r="BN201" s="3" t="s">
        <v>204</v>
      </c>
      <c r="BO201" t="s">
        <v>202</v>
      </c>
      <c r="BP201" t="s">
        <v>202</v>
      </c>
      <c r="BS201" t="s">
        <v>205</v>
      </c>
    </row>
    <row r="202" spans="1:71" x14ac:dyDescent="0.2">
      <c r="A202" s="4">
        <v>43009.099305555559</v>
      </c>
      <c r="B202" s="4">
        <v>43009.113194444442</v>
      </c>
      <c r="C202" t="s">
        <v>65</v>
      </c>
      <c r="D202" t="s">
        <v>877</v>
      </c>
      <c r="E202">
        <v>100</v>
      </c>
      <c r="F202">
        <v>1196</v>
      </c>
      <c r="G202" t="b">
        <v>1</v>
      </c>
      <c r="H202" s="1">
        <v>43009.113194444442</v>
      </c>
      <c r="I202" t="s">
        <v>878</v>
      </c>
      <c r="N202">
        <v>39.937606809999998</v>
      </c>
      <c r="O202">
        <v>-77.661102290000002</v>
      </c>
      <c r="P202" t="s">
        <v>179</v>
      </c>
      <c r="Q202" t="s">
        <v>180</v>
      </c>
      <c r="R202" t="s">
        <v>181</v>
      </c>
      <c r="S202" t="s">
        <v>208</v>
      </c>
      <c r="T202">
        <v>55</v>
      </c>
      <c r="U202" t="s">
        <v>184</v>
      </c>
      <c r="V202" t="s">
        <v>194</v>
      </c>
      <c r="W202">
        <v>47</v>
      </c>
      <c r="X202" t="s">
        <v>186</v>
      </c>
      <c r="Y202" t="s">
        <v>216</v>
      </c>
      <c r="Z202">
        <v>31</v>
      </c>
      <c r="AA202" t="s">
        <v>196</v>
      </c>
      <c r="AB202" t="s">
        <v>197</v>
      </c>
      <c r="AC202" t="s">
        <v>290</v>
      </c>
      <c r="AD202" t="s">
        <v>217</v>
      </c>
      <c r="AE202" t="s">
        <v>223</v>
      </c>
      <c r="AF202">
        <v>17268</v>
      </c>
      <c r="AO202">
        <v>0</v>
      </c>
      <c r="AP202">
        <v>0</v>
      </c>
      <c r="AQ202">
        <v>951.71900000000005</v>
      </c>
      <c r="AR202">
        <v>0</v>
      </c>
      <c r="BA202" t="s">
        <v>201</v>
      </c>
      <c r="BB202">
        <v>3</v>
      </c>
      <c r="BC202" t="s">
        <v>202</v>
      </c>
      <c r="BD202" t="s">
        <v>202</v>
      </c>
      <c r="BM202" s="7" t="s">
        <v>879</v>
      </c>
      <c r="BN202" s="3" t="s">
        <v>225</v>
      </c>
      <c r="BO202" t="s">
        <v>202</v>
      </c>
      <c r="BP202" t="s">
        <v>202</v>
      </c>
      <c r="BS202" t="s">
        <v>205</v>
      </c>
    </row>
    <row r="203" spans="1:71" x14ac:dyDescent="0.2">
      <c r="A203" s="4">
        <v>43009.444444444445</v>
      </c>
      <c r="B203" s="4">
        <v>43009.460416666669</v>
      </c>
      <c r="C203" t="s">
        <v>65</v>
      </c>
      <c r="D203" t="s">
        <v>926</v>
      </c>
      <c r="E203">
        <v>100</v>
      </c>
      <c r="F203">
        <v>1373</v>
      </c>
      <c r="G203" t="b">
        <v>1</v>
      </c>
      <c r="H203" s="1">
        <v>43009.460416666669</v>
      </c>
      <c r="I203" t="s">
        <v>927</v>
      </c>
      <c r="N203">
        <v>34.002395630000002</v>
      </c>
      <c r="O203">
        <v>-117.97570039999999</v>
      </c>
      <c r="P203" t="s">
        <v>179</v>
      </c>
      <c r="Q203" t="s">
        <v>180</v>
      </c>
      <c r="R203" t="s">
        <v>181</v>
      </c>
      <c r="S203" t="s">
        <v>182</v>
      </c>
      <c r="T203" t="s">
        <v>183</v>
      </c>
      <c r="U203" t="s">
        <v>251</v>
      </c>
      <c r="V203" t="s">
        <v>252</v>
      </c>
      <c r="W203">
        <v>47</v>
      </c>
      <c r="X203" t="s">
        <v>186</v>
      </c>
      <c r="Y203" t="s">
        <v>216</v>
      </c>
      <c r="Z203">
        <v>40</v>
      </c>
      <c r="AA203" t="s">
        <v>269</v>
      </c>
      <c r="AB203" t="s">
        <v>197</v>
      </c>
      <c r="AC203" t="s">
        <v>210</v>
      </c>
      <c r="AD203" t="s">
        <v>234</v>
      </c>
      <c r="AE203" t="s">
        <v>211</v>
      </c>
      <c r="AF203">
        <v>91776</v>
      </c>
      <c r="AO203">
        <v>0</v>
      </c>
      <c r="AP203">
        <v>0</v>
      </c>
      <c r="AQ203">
        <v>961.91300000000001</v>
      </c>
      <c r="AR203">
        <v>0</v>
      </c>
      <c r="BA203" t="s">
        <v>201</v>
      </c>
      <c r="BB203">
        <v>3</v>
      </c>
      <c r="BC203" t="s">
        <v>202</v>
      </c>
      <c r="BD203" t="s">
        <v>202</v>
      </c>
      <c r="BM203" s="7" t="s">
        <v>928</v>
      </c>
      <c r="BN203" s="3" t="s">
        <v>204</v>
      </c>
      <c r="BO203" t="s">
        <v>202</v>
      </c>
      <c r="BP203" t="s">
        <v>202</v>
      </c>
    </row>
    <row r="204" spans="1:71" x14ac:dyDescent="0.2">
      <c r="A204" s="4">
        <v>43009.839583333334</v>
      </c>
      <c r="B204" s="4">
        <v>43009.853472222225</v>
      </c>
      <c r="C204" t="s">
        <v>65</v>
      </c>
      <c r="D204" t="s">
        <v>990</v>
      </c>
      <c r="E204">
        <v>100</v>
      </c>
      <c r="F204">
        <v>1145</v>
      </c>
      <c r="G204" t="b">
        <v>1</v>
      </c>
      <c r="H204" s="1">
        <v>43009.853472222225</v>
      </c>
      <c r="I204" t="s">
        <v>991</v>
      </c>
      <c r="N204">
        <v>40.764404300000002</v>
      </c>
      <c r="O204">
        <v>-99.019401549999998</v>
      </c>
      <c r="P204" t="s">
        <v>179</v>
      </c>
      <c r="Q204" t="s">
        <v>180</v>
      </c>
      <c r="R204" t="s">
        <v>181</v>
      </c>
      <c r="S204" t="s">
        <v>182</v>
      </c>
      <c r="T204" t="s">
        <v>183</v>
      </c>
      <c r="U204" t="s">
        <v>184</v>
      </c>
      <c r="V204" t="s">
        <v>185</v>
      </c>
      <c r="W204">
        <v>47</v>
      </c>
      <c r="X204" t="s">
        <v>186</v>
      </c>
      <c r="Y204" t="s">
        <v>216</v>
      </c>
      <c r="Z204">
        <v>39</v>
      </c>
      <c r="AA204" t="s">
        <v>196</v>
      </c>
      <c r="AB204" t="s">
        <v>197</v>
      </c>
      <c r="AC204" t="s">
        <v>245</v>
      </c>
      <c r="AD204" t="s">
        <v>483</v>
      </c>
      <c r="AE204" t="s">
        <v>303</v>
      </c>
      <c r="AF204">
        <v>68845</v>
      </c>
      <c r="AO204">
        <v>0</v>
      </c>
      <c r="AP204">
        <v>0</v>
      </c>
      <c r="AQ204">
        <v>973.15700000000004</v>
      </c>
      <c r="AR204">
        <v>0</v>
      </c>
      <c r="BA204" t="s">
        <v>201</v>
      </c>
      <c r="BB204">
        <v>3</v>
      </c>
      <c r="BC204" t="s">
        <v>202</v>
      </c>
      <c r="BD204" t="s">
        <v>202</v>
      </c>
      <c r="BM204" s="7" t="s">
        <v>992</v>
      </c>
      <c r="BN204" s="3" t="s">
        <v>204</v>
      </c>
      <c r="BO204" t="s">
        <v>238</v>
      </c>
      <c r="BP204" t="s">
        <v>202</v>
      </c>
    </row>
    <row r="205" spans="1:71" x14ac:dyDescent="0.2">
      <c r="A205" s="4">
        <v>43010.142361111109</v>
      </c>
      <c r="B205" s="4">
        <v>43010.150694444441</v>
      </c>
      <c r="C205" t="s">
        <v>65</v>
      </c>
      <c r="D205" t="s">
        <v>1021</v>
      </c>
      <c r="E205">
        <v>100</v>
      </c>
      <c r="F205">
        <v>753</v>
      </c>
      <c r="G205" t="b">
        <v>1</v>
      </c>
      <c r="H205" s="1">
        <v>43010.150694444441</v>
      </c>
      <c r="I205" t="s">
        <v>1022</v>
      </c>
      <c r="N205">
        <v>39.639694210000002</v>
      </c>
      <c r="O205">
        <v>-74.973800659999995</v>
      </c>
      <c r="P205" t="s">
        <v>179</v>
      </c>
      <c r="Q205" t="s">
        <v>180</v>
      </c>
      <c r="R205" t="s">
        <v>181</v>
      </c>
      <c r="S205" t="s">
        <v>182</v>
      </c>
      <c r="T205" t="s">
        <v>1023</v>
      </c>
      <c r="U205" t="s">
        <v>184</v>
      </c>
      <c r="V205" t="s">
        <v>265</v>
      </c>
      <c r="W205">
        <v>47</v>
      </c>
      <c r="X205" t="s">
        <v>186</v>
      </c>
      <c r="Y205" t="s">
        <v>216</v>
      </c>
      <c r="Z205">
        <v>29</v>
      </c>
      <c r="AA205" t="s">
        <v>233</v>
      </c>
      <c r="AB205" t="s">
        <v>197</v>
      </c>
      <c r="AC205" t="s">
        <v>258</v>
      </c>
      <c r="AD205" t="s">
        <v>217</v>
      </c>
      <c r="AE205" t="s">
        <v>200</v>
      </c>
      <c r="AF205">
        <v>8094</v>
      </c>
      <c r="AO205">
        <v>7.8129999999999997</v>
      </c>
      <c r="AP205">
        <v>326.45100000000002</v>
      </c>
      <c r="AQ205">
        <v>614.70299999999997</v>
      </c>
      <c r="AR205">
        <v>3</v>
      </c>
      <c r="BA205" t="s">
        <v>201</v>
      </c>
      <c r="BB205">
        <v>3</v>
      </c>
      <c r="BC205" t="s">
        <v>202</v>
      </c>
      <c r="BD205" t="s">
        <v>202</v>
      </c>
      <c r="BM205" s="7" t="s">
        <v>1024</v>
      </c>
      <c r="BN205" s="3" t="s">
        <v>204</v>
      </c>
      <c r="BO205" t="s">
        <v>238</v>
      </c>
      <c r="BP205" t="s">
        <v>202</v>
      </c>
    </row>
    <row r="206" spans="1:71" x14ac:dyDescent="0.2">
      <c r="A206" s="4">
        <v>43010.23333333333</v>
      </c>
      <c r="B206" s="4">
        <v>43010.245833333334</v>
      </c>
      <c r="C206" t="s">
        <v>65</v>
      </c>
      <c r="D206" t="s">
        <v>1045</v>
      </c>
      <c r="E206">
        <v>100</v>
      </c>
      <c r="F206">
        <v>1103</v>
      </c>
      <c r="G206" t="b">
        <v>1</v>
      </c>
      <c r="H206" s="1">
        <v>43010.245833333334</v>
      </c>
      <c r="I206" t="s">
        <v>1046</v>
      </c>
      <c r="N206">
        <v>29.989303589999999</v>
      </c>
      <c r="O206">
        <v>-97.85720062</v>
      </c>
      <c r="P206" t="s">
        <v>179</v>
      </c>
      <c r="Q206" t="s">
        <v>180</v>
      </c>
      <c r="R206" t="s">
        <v>181</v>
      </c>
      <c r="S206" t="s">
        <v>182</v>
      </c>
      <c r="T206" t="s">
        <v>183</v>
      </c>
      <c r="U206" t="s">
        <v>184</v>
      </c>
      <c r="V206" t="s">
        <v>194</v>
      </c>
      <c r="W206">
        <v>47</v>
      </c>
      <c r="X206" t="s">
        <v>186</v>
      </c>
      <c r="Y206" t="s">
        <v>195</v>
      </c>
      <c r="Z206">
        <v>44</v>
      </c>
      <c r="AA206" t="s">
        <v>196</v>
      </c>
      <c r="AB206" t="s">
        <v>197</v>
      </c>
      <c r="AC206" t="s">
        <v>290</v>
      </c>
      <c r="AD206" t="s">
        <v>217</v>
      </c>
      <c r="AE206" t="s">
        <v>229</v>
      </c>
      <c r="AF206">
        <v>78640</v>
      </c>
      <c r="AO206">
        <v>21.119</v>
      </c>
      <c r="AP206">
        <v>21.119</v>
      </c>
      <c r="AQ206">
        <v>954.41600000000005</v>
      </c>
      <c r="AR206">
        <v>1</v>
      </c>
      <c r="BA206" t="s">
        <v>201</v>
      </c>
      <c r="BB206">
        <v>3</v>
      </c>
      <c r="BC206" t="s">
        <v>202</v>
      </c>
      <c r="BD206" t="s">
        <v>202</v>
      </c>
      <c r="BM206" s="7" t="s">
        <v>1047</v>
      </c>
      <c r="BN206" s="3" t="s">
        <v>204</v>
      </c>
      <c r="BO206" t="s">
        <v>202</v>
      </c>
      <c r="BP206" t="s">
        <v>202</v>
      </c>
    </row>
    <row r="207" spans="1:71" x14ac:dyDescent="0.2">
      <c r="A207" s="4">
        <v>43010.263888888891</v>
      </c>
      <c r="B207" s="4">
        <v>43010.276388888888</v>
      </c>
      <c r="C207" t="s">
        <v>65</v>
      </c>
      <c r="D207" t="s">
        <v>1060</v>
      </c>
      <c r="E207">
        <v>100</v>
      </c>
      <c r="F207">
        <v>1083</v>
      </c>
      <c r="G207" t="b">
        <v>1</v>
      </c>
      <c r="H207" s="1">
        <v>43010.276388888888</v>
      </c>
      <c r="I207" t="s">
        <v>1061</v>
      </c>
      <c r="N207">
        <v>43.65890503</v>
      </c>
      <c r="O207">
        <v>-70.261497500000004</v>
      </c>
      <c r="P207" t="s">
        <v>179</v>
      </c>
      <c r="Q207" t="s">
        <v>180</v>
      </c>
      <c r="R207" t="s">
        <v>181</v>
      </c>
      <c r="S207" t="s">
        <v>182</v>
      </c>
      <c r="T207" t="s">
        <v>183</v>
      </c>
      <c r="U207" t="s">
        <v>184</v>
      </c>
      <c r="V207" t="s">
        <v>194</v>
      </c>
      <c r="W207">
        <v>47</v>
      </c>
      <c r="X207" t="s">
        <v>186</v>
      </c>
      <c r="Y207" t="s">
        <v>195</v>
      </c>
      <c r="Z207">
        <v>24</v>
      </c>
      <c r="AA207" t="s">
        <v>196</v>
      </c>
      <c r="AB207" t="s">
        <v>197</v>
      </c>
      <c r="AC207" t="s">
        <v>258</v>
      </c>
      <c r="AD207" t="s">
        <v>217</v>
      </c>
      <c r="AE207" t="s">
        <v>229</v>
      </c>
      <c r="AF207">
        <v>4101</v>
      </c>
      <c r="AO207">
        <v>0</v>
      </c>
      <c r="AP207">
        <v>0</v>
      </c>
      <c r="AQ207">
        <v>956.21100000000001</v>
      </c>
      <c r="AR207">
        <v>0</v>
      </c>
      <c r="BA207" t="s">
        <v>201</v>
      </c>
      <c r="BB207">
        <v>3</v>
      </c>
      <c r="BC207" t="s">
        <v>202</v>
      </c>
      <c r="BD207" t="s">
        <v>202</v>
      </c>
      <c r="BM207" s="7" t="s">
        <v>1062</v>
      </c>
      <c r="BN207" s="3" t="s">
        <v>204</v>
      </c>
      <c r="BO207" t="s">
        <v>202</v>
      </c>
      <c r="BP207" t="s">
        <v>202</v>
      </c>
    </row>
    <row r="208" spans="1:71" x14ac:dyDescent="0.2">
      <c r="A208" s="4">
        <v>43010.318749999999</v>
      </c>
      <c r="B208" s="4">
        <v>43010.336805555555</v>
      </c>
      <c r="C208" t="s">
        <v>65</v>
      </c>
      <c r="D208" t="s">
        <v>1105</v>
      </c>
      <c r="E208">
        <v>100</v>
      </c>
      <c r="F208">
        <v>1581</v>
      </c>
      <c r="G208" t="b">
        <v>1</v>
      </c>
      <c r="H208" s="1">
        <v>43010.336805555555</v>
      </c>
      <c r="I208" t="s">
        <v>1106</v>
      </c>
      <c r="N208">
        <v>35.336593630000003</v>
      </c>
      <c r="O208">
        <v>-80.795799259999995</v>
      </c>
      <c r="P208" t="s">
        <v>179</v>
      </c>
      <c r="Q208" t="s">
        <v>180</v>
      </c>
      <c r="R208" t="s">
        <v>181</v>
      </c>
      <c r="S208" t="s">
        <v>208</v>
      </c>
      <c r="T208">
        <v>55</v>
      </c>
      <c r="U208" t="s">
        <v>281</v>
      </c>
      <c r="V208" t="s">
        <v>302</v>
      </c>
      <c r="W208">
        <v>47</v>
      </c>
      <c r="X208" t="s">
        <v>186</v>
      </c>
      <c r="Y208" t="s">
        <v>195</v>
      </c>
      <c r="Z208">
        <v>41</v>
      </c>
      <c r="AA208" t="s">
        <v>233</v>
      </c>
      <c r="AB208" t="s">
        <v>197</v>
      </c>
      <c r="AC208" t="s">
        <v>210</v>
      </c>
      <c r="AD208" t="s">
        <v>329</v>
      </c>
      <c r="AE208" t="s">
        <v>200</v>
      </c>
      <c r="AF208">
        <v>28269</v>
      </c>
      <c r="AO208">
        <v>0</v>
      </c>
      <c r="AP208">
        <v>0</v>
      </c>
      <c r="AQ208">
        <v>962.06799999999998</v>
      </c>
      <c r="AR208">
        <v>0</v>
      </c>
      <c r="BA208" t="s">
        <v>201</v>
      </c>
      <c r="BB208">
        <v>3</v>
      </c>
      <c r="BC208" t="s">
        <v>202</v>
      </c>
      <c r="BD208" t="s">
        <v>202</v>
      </c>
      <c r="BM208" s="7" t="s">
        <v>1107</v>
      </c>
      <c r="BN208" s="3" t="s">
        <v>204</v>
      </c>
      <c r="BO208" t="s">
        <v>202</v>
      </c>
      <c r="BP208" t="s">
        <v>202</v>
      </c>
    </row>
    <row r="209" spans="1:69" x14ac:dyDescent="0.2">
      <c r="A209" s="4">
        <v>43010.503472222219</v>
      </c>
      <c r="B209" s="4">
        <v>43010.518055555556</v>
      </c>
      <c r="C209" t="s">
        <v>65</v>
      </c>
      <c r="D209" t="s">
        <v>1195</v>
      </c>
      <c r="E209">
        <v>100</v>
      </c>
      <c r="F209">
        <v>1215</v>
      </c>
      <c r="G209" t="b">
        <v>1</v>
      </c>
      <c r="H209" s="1">
        <v>43010.518055555556</v>
      </c>
      <c r="I209" t="s">
        <v>1196</v>
      </c>
      <c r="N209">
        <v>42.448806759999997</v>
      </c>
      <c r="O209">
        <v>-94.225402829999993</v>
      </c>
      <c r="P209" t="s">
        <v>179</v>
      </c>
      <c r="Q209" t="s">
        <v>180</v>
      </c>
      <c r="R209" t="s">
        <v>181</v>
      </c>
      <c r="S209" t="s">
        <v>208</v>
      </c>
      <c r="T209">
        <v>56</v>
      </c>
      <c r="U209" t="s">
        <v>281</v>
      </c>
      <c r="V209" t="s">
        <v>1197</v>
      </c>
      <c r="W209">
        <v>47</v>
      </c>
      <c r="X209" t="s">
        <v>186</v>
      </c>
      <c r="Y209" t="s">
        <v>216</v>
      </c>
      <c r="Z209">
        <v>43</v>
      </c>
      <c r="AA209" t="s">
        <v>196</v>
      </c>
      <c r="AB209" t="s">
        <v>197</v>
      </c>
      <c r="AC209" t="s">
        <v>258</v>
      </c>
      <c r="AD209" t="s">
        <v>199</v>
      </c>
      <c r="AE209" t="s">
        <v>303</v>
      </c>
      <c r="AF209">
        <v>50501</v>
      </c>
      <c r="AO209">
        <v>0</v>
      </c>
      <c r="AP209">
        <v>0</v>
      </c>
      <c r="AQ209">
        <v>956.63599999999997</v>
      </c>
      <c r="AR209">
        <v>0</v>
      </c>
      <c r="BA209" t="s">
        <v>201</v>
      </c>
      <c r="BB209">
        <v>3</v>
      </c>
      <c r="BC209" t="s">
        <v>202</v>
      </c>
      <c r="BD209" t="s">
        <v>202</v>
      </c>
      <c r="BM209" s="7" t="s">
        <v>1198</v>
      </c>
      <c r="BN209" s="3" t="s">
        <v>204</v>
      </c>
      <c r="BO209" t="s">
        <v>202</v>
      </c>
      <c r="BP209" t="s">
        <v>202</v>
      </c>
    </row>
    <row r="210" spans="1:69" x14ac:dyDescent="0.2">
      <c r="A210" s="4">
        <v>43010.550694444442</v>
      </c>
      <c r="B210" s="4">
        <v>43010.568055555559</v>
      </c>
      <c r="C210" t="s">
        <v>65</v>
      </c>
      <c r="D210" t="s">
        <v>1212</v>
      </c>
      <c r="E210">
        <v>100</v>
      </c>
      <c r="F210">
        <v>1500</v>
      </c>
      <c r="G210" t="b">
        <v>1</v>
      </c>
      <c r="H210" s="1">
        <v>43010.568055555559</v>
      </c>
      <c r="I210" t="s">
        <v>1213</v>
      </c>
      <c r="N210">
        <v>42.175903320000003</v>
      </c>
      <c r="O210">
        <v>-83.480697629999995</v>
      </c>
      <c r="P210" t="s">
        <v>179</v>
      </c>
      <c r="Q210" t="s">
        <v>180</v>
      </c>
      <c r="R210" t="s">
        <v>181</v>
      </c>
      <c r="S210" t="s">
        <v>182</v>
      </c>
      <c r="T210" t="s">
        <v>355</v>
      </c>
      <c r="U210" t="s">
        <v>251</v>
      </c>
      <c r="V210" t="s">
        <v>209</v>
      </c>
      <c r="W210">
        <v>47</v>
      </c>
      <c r="X210" t="s">
        <v>186</v>
      </c>
      <c r="Y210" t="s">
        <v>195</v>
      </c>
      <c r="Z210">
        <v>67</v>
      </c>
      <c r="AA210" t="s">
        <v>196</v>
      </c>
      <c r="AB210" t="s">
        <v>197</v>
      </c>
      <c r="AC210" t="s">
        <v>245</v>
      </c>
      <c r="AD210" t="s">
        <v>217</v>
      </c>
      <c r="AE210" t="s">
        <v>223</v>
      </c>
      <c r="AF210">
        <v>48176</v>
      </c>
      <c r="AO210">
        <v>0</v>
      </c>
      <c r="AP210">
        <v>0</v>
      </c>
      <c r="AQ210">
        <v>1005.228</v>
      </c>
      <c r="AR210">
        <v>0</v>
      </c>
      <c r="BA210" t="s">
        <v>201</v>
      </c>
      <c r="BB210">
        <v>3</v>
      </c>
      <c r="BC210" t="s">
        <v>202</v>
      </c>
      <c r="BD210" t="s">
        <v>202</v>
      </c>
      <c r="BM210" s="7" t="s">
        <v>1214</v>
      </c>
      <c r="BN210" s="3" t="s">
        <v>204</v>
      </c>
      <c r="BO210" t="s">
        <v>238</v>
      </c>
      <c r="BP210" t="s">
        <v>238</v>
      </c>
      <c r="BQ210" t="s">
        <v>1215</v>
      </c>
    </row>
    <row r="211" spans="1:69" x14ac:dyDescent="0.2">
      <c r="A211" s="4">
        <v>43010.709722222222</v>
      </c>
      <c r="B211" s="4">
        <v>43010.722222222219</v>
      </c>
      <c r="C211" t="s">
        <v>65</v>
      </c>
      <c r="D211" t="s">
        <v>1235</v>
      </c>
      <c r="E211">
        <v>100</v>
      </c>
      <c r="F211">
        <v>1096</v>
      </c>
      <c r="G211" t="b">
        <v>1</v>
      </c>
      <c r="H211" s="1">
        <v>43010.722222222219</v>
      </c>
      <c r="I211" t="s">
        <v>1236</v>
      </c>
      <c r="N211">
        <v>38.770095830000002</v>
      </c>
      <c r="O211">
        <v>-77.632102970000005</v>
      </c>
      <c r="P211" t="s">
        <v>179</v>
      </c>
      <c r="Q211" t="s">
        <v>180</v>
      </c>
      <c r="R211" t="s">
        <v>181</v>
      </c>
      <c r="S211" t="s">
        <v>182</v>
      </c>
      <c r="T211" t="s">
        <v>183</v>
      </c>
      <c r="U211" t="s">
        <v>184</v>
      </c>
      <c r="V211" t="s">
        <v>302</v>
      </c>
      <c r="W211">
        <v>47</v>
      </c>
      <c r="X211" t="s">
        <v>186</v>
      </c>
      <c r="Y211" t="s">
        <v>216</v>
      </c>
      <c r="Z211">
        <v>73</v>
      </c>
      <c r="AA211" t="s">
        <v>196</v>
      </c>
      <c r="AB211" t="s">
        <v>244</v>
      </c>
      <c r="AC211" t="s">
        <v>198</v>
      </c>
      <c r="AD211" t="s">
        <v>234</v>
      </c>
      <c r="AE211" t="s">
        <v>211</v>
      </c>
      <c r="AF211">
        <v>88030</v>
      </c>
      <c r="AO211">
        <v>0</v>
      </c>
      <c r="AP211">
        <v>0</v>
      </c>
      <c r="AQ211">
        <v>700.37699999999995</v>
      </c>
      <c r="AR211">
        <v>0</v>
      </c>
      <c r="BA211" t="s">
        <v>201</v>
      </c>
      <c r="BB211">
        <v>3</v>
      </c>
      <c r="BC211" t="s">
        <v>202</v>
      </c>
      <c r="BD211" t="s">
        <v>202</v>
      </c>
      <c r="BM211" s="7" t="s">
        <v>1237</v>
      </c>
      <c r="BN211" s="3" t="s">
        <v>204</v>
      </c>
      <c r="BO211" t="s">
        <v>238</v>
      </c>
      <c r="BP211" t="s">
        <v>238</v>
      </c>
      <c r="BQ211" t="s">
        <v>1238</v>
      </c>
    </row>
    <row r="212" spans="1:69" x14ac:dyDescent="0.2">
      <c r="A212" s="4">
        <v>43011.306944444441</v>
      </c>
      <c r="B212" s="4">
        <v>43011.322222222225</v>
      </c>
      <c r="C212" t="s">
        <v>65</v>
      </c>
      <c r="D212" t="s">
        <v>1295</v>
      </c>
      <c r="E212">
        <v>100</v>
      </c>
      <c r="F212">
        <v>1340</v>
      </c>
      <c r="G212" t="b">
        <v>1</v>
      </c>
      <c r="H212" s="1">
        <v>43011.322222222225</v>
      </c>
      <c r="I212" t="s">
        <v>1296</v>
      </c>
      <c r="N212">
        <v>37.81640625</v>
      </c>
      <c r="O212">
        <v>-81.232902530000004</v>
      </c>
      <c r="P212" t="s">
        <v>179</v>
      </c>
      <c r="Q212" t="s">
        <v>180</v>
      </c>
      <c r="R212" t="s">
        <v>181</v>
      </c>
      <c r="S212" t="s">
        <v>182</v>
      </c>
      <c r="T212" t="s">
        <v>355</v>
      </c>
      <c r="U212" t="s">
        <v>184</v>
      </c>
      <c r="V212" t="s">
        <v>531</v>
      </c>
      <c r="W212">
        <v>47</v>
      </c>
      <c r="X212" t="s">
        <v>186</v>
      </c>
      <c r="Y212" t="s">
        <v>216</v>
      </c>
      <c r="Z212">
        <v>29</v>
      </c>
      <c r="AA212" t="s">
        <v>196</v>
      </c>
      <c r="AB212" t="s">
        <v>197</v>
      </c>
      <c r="AC212" t="s">
        <v>198</v>
      </c>
      <c r="AD212" t="s">
        <v>199</v>
      </c>
      <c r="AE212" t="s">
        <v>200</v>
      </c>
      <c r="AF212">
        <v>25813</v>
      </c>
      <c r="AO212">
        <v>0</v>
      </c>
      <c r="AP212">
        <v>0</v>
      </c>
      <c r="AQ212">
        <v>960.53800000000001</v>
      </c>
      <c r="AR212">
        <v>0</v>
      </c>
      <c r="BA212" t="s">
        <v>201</v>
      </c>
      <c r="BB212">
        <v>3</v>
      </c>
      <c r="BC212" t="s">
        <v>202</v>
      </c>
      <c r="BD212" t="s">
        <v>202</v>
      </c>
      <c r="BM212" s="7" t="s">
        <v>1297</v>
      </c>
      <c r="BN212" s="3" t="s">
        <v>204</v>
      </c>
      <c r="BO212" t="s">
        <v>238</v>
      </c>
      <c r="BP212" t="s">
        <v>202</v>
      </c>
    </row>
    <row r="213" spans="1:69" x14ac:dyDescent="0.2">
      <c r="A213" s="4">
        <v>43011.321527777778</v>
      </c>
      <c r="B213" s="4">
        <v>43011.336805555555</v>
      </c>
      <c r="C213" t="s">
        <v>65</v>
      </c>
      <c r="D213" t="s">
        <v>1341</v>
      </c>
      <c r="E213">
        <v>100</v>
      </c>
      <c r="F213">
        <v>1315</v>
      </c>
      <c r="G213" t="b">
        <v>1</v>
      </c>
      <c r="H213" s="1">
        <v>43011.336805555555</v>
      </c>
      <c r="I213" t="s">
        <v>1342</v>
      </c>
      <c r="N213">
        <v>39.92419434</v>
      </c>
      <c r="O213">
        <v>-83.808799739999998</v>
      </c>
      <c r="P213" t="s">
        <v>179</v>
      </c>
      <c r="Q213" t="s">
        <v>180</v>
      </c>
      <c r="R213" t="s">
        <v>181</v>
      </c>
      <c r="S213" t="s">
        <v>182</v>
      </c>
      <c r="T213" t="s">
        <v>183</v>
      </c>
      <c r="U213" t="s">
        <v>184</v>
      </c>
      <c r="V213" t="s">
        <v>194</v>
      </c>
      <c r="W213">
        <v>47</v>
      </c>
      <c r="X213" t="s">
        <v>186</v>
      </c>
      <c r="Y213" t="s">
        <v>216</v>
      </c>
      <c r="Z213">
        <v>35</v>
      </c>
      <c r="AA213" t="s">
        <v>196</v>
      </c>
      <c r="AB213" t="s">
        <v>197</v>
      </c>
      <c r="AC213" t="s">
        <v>290</v>
      </c>
      <c r="AD213" t="s">
        <v>234</v>
      </c>
      <c r="AE213" t="s">
        <v>223</v>
      </c>
      <c r="AF213">
        <v>45505</v>
      </c>
      <c r="AO213">
        <v>25.013000000000002</v>
      </c>
      <c r="AP213">
        <v>25.013000000000002</v>
      </c>
      <c r="AQ213">
        <v>982.24900000000002</v>
      </c>
      <c r="AR213">
        <v>1</v>
      </c>
      <c r="BA213" t="s">
        <v>201</v>
      </c>
      <c r="BB213">
        <v>3</v>
      </c>
      <c r="BC213" t="s">
        <v>202</v>
      </c>
      <c r="BD213" t="s">
        <v>202</v>
      </c>
      <c r="BM213" s="7" t="s">
        <v>1343</v>
      </c>
      <c r="BN213" s="3" t="s">
        <v>204</v>
      </c>
      <c r="BO213" t="s">
        <v>202</v>
      </c>
      <c r="BP213" t="s">
        <v>202</v>
      </c>
    </row>
    <row r="214" spans="1:69" x14ac:dyDescent="0.2">
      <c r="A214" s="4">
        <v>43011.509722222225</v>
      </c>
      <c r="B214" s="4">
        <v>43011.51458333333</v>
      </c>
      <c r="C214" t="s">
        <v>65</v>
      </c>
      <c r="D214" t="s">
        <v>1393</v>
      </c>
      <c r="E214">
        <v>100</v>
      </c>
      <c r="F214">
        <v>384</v>
      </c>
      <c r="G214" t="b">
        <v>1</v>
      </c>
      <c r="H214" s="1">
        <v>43011.51458333333</v>
      </c>
      <c r="I214" t="s">
        <v>1394</v>
      </c>
      <c r="N214">
        <v>37.766601559999998</v>
      </c>
      <c r="O214">
        <v>-84.30310059</v>
      </c>
      <c r="P214" t="s">
        <v>179</v>
      </c>
      <c r="Q214" t="s">
        <v>180</v>
      </c>
      <c r="R214" t="s">
        <v>181</v>
      </c>
      <c r="S214" t="s">
        <v>182</v>
      </c>
      <c r="T214" t="s">
        <v>183</v>
      </c>
      <c r="U214" t="s">
        <v>184</v>
      </c>
      <c r="V214" t="s">
        <v>302</v>
      </c>
      <c r="W214">
        <v>47</v>
      </c>
      <c r="X214" t="s">
        <v>186</v>
      </c>
      <c r="Y214" t="s">
        <v>216</v>
      </c>
      <c r="Z214">
        <v>39</v>
      </c>
      <c r="AA214" t="s">
        <v>196</v>
      </c>
      <c r="AB214" t="s">
        <v>197</v>
      </c>
      <c r="AC214" t="s">
        <v>290</v>
      </c>
      <c r="AD214" t="s">
        <v>217</v>
      </c>
      <c r="AE214" t="s">
        <v>229</v>
      </c>
      <c r="AF214">
        <v>40475</v>
      </c>
      <c r="AO214">
        <v>56.676000000000002</v>
      </c>
      <c r="AP214">
        <v>145.86600000000001</v>
      </c>
      <c r="AQ214">
        <v>171.66900000000001</v>
      </c>
      <c r="AR214">
        <v>2</v>
      </c>
      <c r="BA214" t="s">
        <v>201</v>
      </c>
      <c r="BB214">
        <v>3</v>
      </c>
      <c r="BC214" t="s">
        <v>202</v>
      </c>
      <c r="BD214" t="s">
        <v>202</v>
      </c>
      <c r="BM214" s="7" t="s">
        <v>1395</v>
      </c>
      <c r="BN214" s="3" t="s">
        <v>204</v>
      </c>
      <c r="BO214" t="s">
        <v>238</v>
      </c>
      <c r="BP214" t="s">
        <v>202</v>
      </c>
    </row>
    <row r="215" spans="1:69" x14ac:dyDescent="0.2">
      <c r="A215" s="4">
        <v>43011.885416666664</v>
      </c>
      <c r="B215" s="4">
        <v>43011.899305555555</v>
      </c>
      <c r="C215" t="s">
        <v>65</v>
      </c>
      <c r="D215" t="s">
        <v>1431</v>
      </c>
      <c r="E215">
        <v>100</v>
      </c>
      <c r="F215">
        <v>1206</v>
      </c>
      <c r="G215" t="b">
        <v>1</v>
      </c>
      <c r="H215" s="1">
        <v>43011.899305555555</v>
      </c>
      <c r="I215" t="s">
        <v>1432</v>
      </c>
      <c r="N215">
        <v>32.553298949999999</v>
      </c>
      <c r="O215">
        <v>-92.193702700000003</v>
      </c>
      <c r="P215" t="s">
        <v>179</v>
      </c>
      <c r="Q215" t="s">
        <v>180</v>
      </c>
      <c r="R215" t="s">
        <v>181</v>
      </c>
      <c r="S215" t="s">
        <v>182</v>
      </c>
      <c r="T215" t="s">
        <v>183</v>
      </c>
      <c r="U215" t="s">
        <v>184</v>
      </c>
      <c r="V215" t="s">
        <v>185</v>
      </c>
      <c r="W215">
        <v>47</v>
      </c>
      <c r="X215" t="s">
        <v>186</v>
      </c>
      <c r="Y215" t="s">
        <v>195</v>
      </c>
      <c r="Z215">
        <v>33</v>
      </c>
      <c r="AA215" t="s">
        <v>233</v>
      </c>
      <c r="AB215" t="s">
        <v>197</v>
      </c>
      <c r="AC215" t="s">
        <v>290</v>
      </c>
      <c r="AD215" t="s">
        <v>234</v>
      </c>
      <c r="AE215" t="s">
        <v>200</v>
      </c>
      <c r="AF215">
        <v>30345</v>
      </c>
      <c r="AO215">
        <v>1.88</v>
      </c>
      <c r="AP215">
        <v>1.88</v>
      </c>
      <c r="AQ215">
        <v>962.19299999999998</v>
      </c>
      <c r="AR215">
        <v>1</v>
      </c>
      <c r="BA215" t="s">
        <v>201</v>
      </c>
      <c r="BB215">
        <v>3</v>
      </c>
      <c r="BC215" t="s">
        <v>202</v>
      </c>
      <c r="BD215" t="s">
        <v>202</v>
      </c>
      <c r="BM215" s="7" t="s">
        <v>1433</v>
      </c>
      <c r="BN215" s="3" t="s">
        <v>204</v>
      </c>
      <c r="BO215" t="s">
        <v>238</v>
      </c>
      <c r="BP215" t="s">
        <v>202</v>
      </c>
    </row>
    <row r="216" spans="1:69" x14ac:dyDescent="0.2">
      <c r="A216" s="4">
        <v>43012.581250000003</v>
      </c>
      <c r="B216" s="4">
        <v>43012.59652777778</v>
      </c>
      <c r="C216" t="s">
        <v>65</v>
      </c>
      <c r="D216" t="s">
        <v>1490</v>
      </c>
      <c r="E216">
        <v>100</v>
      </c>
      <c r="F216">
        <v>1291</v>
      </c>
      <c r="G216" t="b">
        <v>1</v>
      </c>
      <c r="H216" s="1">
        <v>43012.59652777778</v>
      </c>
      <c r="I216" t="s">
        <v>1491</v>
      </c>
      <c r="N216">
        <v>42.77049255</v>
      </c>
      <c r="O216">
        <v>-83.746696470000003</v>
      </c>
      <c r="P216" t="s">
        <v>179</v>
      </c>
      <c r="Q216" t="s">
        <v>180</v>
      </c>
      <c r="R216" t="s">
        <v>181</v>
      </c>
      <c r="S216" t="s">
        <v>695</v>
      </c>
      <c r="T216">
        <v>14.143929999999999</v>
      </c>
      <c r="U216" t="s">
        <v>184</v>
      </c>
      <c r="V216" t="s">
        <v>185</v>
      </c>
      <c r="W216">
        <v>47</v>
      </c>
      <c r="X216" t="s">
        <v>186</v>
      </c>
      <c r="Y216" t="s">
        <v>216</v>
      </c>
      <c r="Z216">
        <v>36</v>
      </c>
      <c r="AA216" t="s">
        <v>196</v>
      </c>
      <c r="AB216" t="s">
        <v>197</v>
      </c>
      <c r="AC216" t="s">
        <v>245</v>
      </c>
      <c r="AD216" t="s">
        <v>217</v>
      </c>
      <c r="AE216" t="s">
        <v>223</v>
      </c>
      <c r="AF216">
        <v>48430</v>
      </c>
      <c r="AO216">
        <v>571.44100000000003</v>
      </c>
      <c r="AP216">
        <v>572.66999999999996</v>
      </c>
      <c r="AQ216">
        <v>960.13599999999997</v>
      </c>
      <c r="AR216">
        <v>2</v>
      </c>
      <c r="BA216" t="s">
        <v>201</v>
      </c>
      <c r="BB216">
        <v>3</v>
      </c>
      <c r="BC216" t="s">
        <v>202</v>
      </c>
      <c r="BD216" t="s">
        <v>202</v>
      </c>
      <c r="BM216" s="7" t="s">
        <v>1492</v>
      </c>
      <c r="BO216" t="s">
        <v>202</v>
      </c>
      <c r="BP216" t="s">
        <v>202</v>
      </c>
    </row>
    <row r="217" spans="1:69" x14ac:dyDescent="0.2">
      <c r="A217" s="4">
        <v>43013.065972222219</v>
      </c>
      <c r="B217" s="4">
        <v>43013.081944444442</v>
      </c>
      <c r="C217" t="s">
        <v>65</v>
      </c>
      <c r="D217" t="s">
        <v>1510</v>
      </c>
      <c r="E217">
        <v>100</v>
      </c>
      <c r="F217">
        <v>1366</v>
      </c>
      <c r="G217" t="b">
        <v>1</v>
      </c>
      <c r="H217" s="1">
        <v>43013.081944444442</v>
      </c>
      <c r="I217" t="s">
        <v>1511</v>
      </c>
      <c r="N217">
        <v>33.408294679999997</v>
      </c>
      <c r="O217">
        <v>-84.304199220000001</v>
      </c>
      <c r="P217" t="s">
        <v>179</v>
      </c>
      <c r="Q217" t="s">
        <v>180</v>
      </c>
      <c r="R217" t="s">
        <v>181</v>
      </c>
      <c r="S217" t="s">
        <v>182</v>
      </c>
      <c r="T217" t="s">
        <v>183</v>
      </c>
      <c r="U217" t="s">
        <v>184</v>
      </c>
      <c r="V217" t="s">
        <v>185</v>
      </c>
      <c r="W217">
        <v>47</v>
      </c>
      <c r="X217" t="s">
        <v>186</v>
      </c>
      <c r="Y217" t="s">
        <v>216</v>
      </c>
      <c r="Z217">
        <v>31</v>
      </c>
      <c r="AA217" t="s">
        <v>233</v>
      </c>
      <c r="AB217" t="s">
        <v>197</v>
      </c>
      <c r="AC217" t="s">
        <v>198</v>
      </c>
      <c r="AD217" t="s">
        <v>199</v>
      </c>
      <c r="AE217" t="s">
        <v>200</v>
      </c>
      <c r="AF217">
        <v>30214</v>
      </c>
      <c r="AO217">
        <v>0</v>
      </c>
      <c r="AP217">
        <v>0</v>
      </c>
      <c r="AQ217">
        <v>1065.2819999999999</v>
      </c>
      <c r="AR217">
        <v>0</v>
      </c>
      <c r="BA217" t="s">
        <v>201</v>
      </c>
      <c r="BB217">
        <v>3</v>
      </c>
      <c r="BC217" t="s">
        <v>202</v>
      </c>
      <c r="BD217" t="s">
        <v>202</v>
      </c>
      <c r="BM217" s="7" t="s">
        <v>1512</v>
      </c>
      <c r="BN217" s="3" t="s">
        <v>204</v>
      </c>
      <c r="BO217" t="s">
        <v>238</v>
      </c>
      <c r="BP217" t="s">
        <v>202</v>
      </c>
    </row>
    <row r="218" spans="1:69" x14ac:dyDescent="0.2">
      <c r="A218" s="4">
        <v>43013.526388888888</v>
      </c>
      <c r="B218" s="4">
        <v>43013.540277777778</v>
      </c>
      <c r="C218" t="s">
        <v>65</v>
      </c>
      <c r="D218" t="s">
        <v>1537</v>
      </c>
      <c r="E218">
        <v>100</v>
      </c>
      <c r="F218">
        <v>1151</v>
      </c>
      <c r="G218" t="b">
        <v>1</v>
      </c>
      <c r="H218" s="1">
        <v>43013.540277777778</v>
      </c>
      <c r="I218" t="s">
        <v>1538</v>
      </c>
      <c r="N218">
        <v>42.463195800000001</v>
      </c>
      <c r="O218">
        <v>-96.321998600000001</v>
      </c>
      <c r="P218" t="s">
        <v>179</v>
      </c>
      <c r="Q218" t="s">
        <v>180</v>
      </c>
      <c r="R218" t="s">
        <v>181</v>
      </c>
      <c r="S218" t="s">
        <v>182</v>
      </c>
      <c r="T218" t="s">
        <v>183</v>
      </c>
      <c r="U218" t="s">
        <v>184</v>
      </c>
      <c r="V218" t="s">
        <v>252</v>
      </c>
      <c r="W218">
        <v>47</v>
      </c>
      <c r="X218" t="s">
        <v>186</v>
      </c>
      <c r="Y218" t="s">
        <v>216</v>
      </c>
      <c r="Z218">
        <v>51</v>
      </c>
      <c r="AA218" t="s">
        <v>233</v>
      </c>
      <c r="AB218" t="s">
        <v>197</v>
      </c>
      <c r="AC218" t="s">
        <v>290</v>
      </c>
      <c r="AD218" t="s">
        <v>217</v>
      </c>
      <c r="AE218" t="s">
        <v>211</v>
      </c>
      <c r="AF218">
        <v>27525</v>
      </c>
      <c r="AO218">
        <v>0</v>
      </c>
      <c r="AP218">
        <v>0</v>
      </c>
      <c r="AQ218">
        <v>962.84299999999996</v>
      </c>
      <c r="AR218">
        <v>0</v>
      </c>
      <c r="BA218" t="s">
        <v>201</v>
      </c>
      <c r="BB218">
        <v>3</v>
      </c>
      <c r="BC218" t="s">
        <v>202</v>
      </c>
      <c r="BD218" t="s">
        <v>202</v>
      </c>
      <c r="BM218" s="7" t="s">
        <v>1539</v>
      </c>
      <c r="BN218" s="3" t="s">
        <v>204</v>
      </c>
      <c r="BO218" t="s">
        <v>202</v>
      </c>
      <c r="BP218" t="s">
        <v>202</v>
      </c>
    </row>
    <row r="219" spans="1:69" x14ac:dyDescent="0.2">
      <c r="A219" s="4">
        <v>43013.726388888892</v>
      </c>
      <c r="B219" s="4">
        <v>43013.734722222223</v>
      </c>
      <c r="C219" t="s">
        <v>65</v>
      </c>
      <c r="D219" t="s">
        <v>1559</v>
      </c>
      <c r="E219">
        <v>100</v>
      </c>
      <c r="F219">
        <v>696</v>
      </c>
      <c r="G219" t="b">
        <v>1</v>
      </c>
      <c r="H219" s="1">
        <v>43013.734722222223</v>
      </c>
      <c r="I219" t="s">
        <v>1560</v>
      </c>
      <c r="N219">
        <v>38.104095460000003</v>
      </c>
      <c r="O219">
        <v>-122.2565994</v>
      </c>
      <c r="P219" t="s">
        <v>179</v>
      </c>
      <c r="Q219" t="s">
        <v>180</v>
      </c>
      <c r="R219" t="s">
        <v>181</v>
      </c>
      <c r="S219" t="s">
        <v>182</v>
      </c>
      <c r="T219" t="s">
        <v>183</v>
      </c>
      <c r="U219" t="s">
        <v>184</v>
      </c>
      <c r="V219" t="s">
        <v>265</v>
      </c>
      <c r="W219">
        <v>47</v>
      </c>
      <c r="X219" t="s">
        <v>186</v>
      </c>
      <c r="Y219" t="s">
        <v>216</v>
      </c>
      <c r="Z219">
        <v>27</v>
      </c>
      <c r="AA219" t="s">
        <v>269</v>
      </c>
      <c r="AB219" t="s">
        <v>197</v>
      </c>
      <c r="AC219" t="s">
        <v>290</v>
      </c>
      <c r="AD219" t="s">
        <v>217</v>
      </c>
      <c r="AE219" t="s">
        <v>211</v>
      </c>
      <c r="AF219">
        <v>94591</v>
      </c>
      <c r="AO219">
        <v>20.675000000000001</v>
      </c>
      <c r="AP219">
        <v>29.588000000000001</v>
      </c>
      <c r="AQ219">
        <v>31.209</v>
      </c>
      <c r="AR219">
        <v>3</v>
      </c>
      <c r="BA219" t="s">
        <v>201</v>
      </c>
      <c r="BB219">
        <v>3</v>
      </c>
      <c r="BC219" t="s">
        <v>202</v>
      </c>
      <c r="BD219" t="s">
        <v>202</v>
      </c>
      <c r="BM219" s="7" t="s">
        <v>1561</v>
      </c>
      <c r="BN219" s="3" t="s">
        <v>204</v>
      </c>
      <c r="BO219" t="s">
        <v>238</v>
      </c>
      <c r="BP219" t="s">
        <v>238</v>
      </c>
      <c r="BQ219" t="s">
        <v>1562</v>
      </c>
    </row>
    <row r="220" spans="1:69" x14ac:dyDescent="0.2">
      <c r="A220" s="4">
        <v>43013.723611111112</v>
      </c>
      <c r="B220" s="4">
        <v>43013.736111111109</v>
      </c>
      <c r="C220" t="s">
        <v>65</v>
      </c>
      <c r="D220" t="s">
        <v>1579</v>
      </c>
      <c r="E220">
        <v>100</v>
      </c>
      <c r="F220">
        <v>1100</v>
      </c>
      <c r="G220" t="b">
        <v>1</v>
      </c>
      <c r="H220" s="1">
        <v>43013.736111111109</v>
      </c>
      <c r="I220" t="s">
        <v>1580</v>
      </c>
      <c r="N220">
        <v>39.846801759999998</v>
      </c>
      <c r="O220">
        <v>-75.711601259999995</v>
      </c>
      <c r="P220" t="s">
        <v>179</v>
      </c>
      <c r="Q220" t="s">
        <v>180</v>
      </c>
      <c r="R220" t="s">
        <v>181</v>
      </c>
      <c r="S220" t="s">
        <v>182</v>
      </c>
      <c r="T220" t="s">
        <v>183</v>
      </c>
      <c r="U220" t="s">
        <v>184</v>
      </c>
      <c r="V220" t="s">
        <v>194</v>
      </c>
      <c r="W220">
        <v>47</v>
      </c>
      <c r="X220" t="s">
        <v>186</v>
      </c>
      <c r="Y220" t="s">
        <v>216</v>
      </c>
      <c r="Z220">
        <v>22</v>
      </c>
      <c r="AA220" t="s">
        <v>243</v>
      </c>
      <c r="AB220" t="s">
        <v>197</v>
      </c>
      <c r="AC220" t="s">
        <v>210</v>
      </c>
      <c r="AD220" t="s">
        <v>217</v>
      </c>
      <c r="AE220" t="s">
        <v>229</v>
      </c>
      <c r="AF220">
        <v>19348</v>
      </c>
      <c r="AO220">
        <v>0</v>
      </c>
      <c r="AP220">
        <v>0</v>
      </c>
      <c r="AQ220">
        <v>955.71100000000001</v>
      </c>
      <c r="AR220">
        <v>0</v>
      </c>
      <c r="BA220" t="s">
        <v>201</v>
      </c>
      <c r="BB220">
        <v>3</v>
      </c>
      <c r="BC220" t="s">
        <v>202</v>
      </c>
      <c r="BD220" t="s">
        <v>202</v>
      </c>
      <c r="BM220" s="7" t="s">
        <v>1581</v>
      </c>
      <c r="BO220" t="s">
        <v>202</v>
      </c>
      <c r="BP220" t="s">
        <v>202</v>
      </c>
    </row>
    <row r="221" spans="1:69" x14ac:dyDescent="0.2">
      <c r="A221" s="4">
        <v>43013.724999999999</v>
      </c>
      <c r="B221" s="4">
        <v>43013.737500000003</v>
      </c>
      <c r="C221" t="s">
        <v>65</v>
      </c>
      <c r="D221" t="s">
        <v>1665</v>
      </c>
      <c r="E221">
        <v>100</v>
      </c>
      <c r="F221">
        <v>1098</v>
      </c>
      <c r="G221" t="b">
        <v>1</v>
      </c>
      <c r="H221" s="1">
        <v>43013.737500000003</v>
      </c>
      <c r="I221" t="s">
        <v>1666</v>
      </c>
      <c r="N221">
        <v>28.538299559999999</v>
      </c>
      <c r="O221">
        <v>-81.379203799999999</v>
      </c>
      <c r="P221" t="s">
        <v>179</v>
      </c>
      <c r="Q221" t="s">
        <v>180</v>
      </c>
      <c r="R221" t="s">
        <v>181</v>
      </c>
      <c r="S221" t="s">
        <v>208</v>
      </c>
      <c r="T221">
        <v>56</v>
      </c>
      <c r="U221" t="s">
        <v>184</v>
      </c>
      <c r="V221" t="s">
        <v>185</v>
      </c>
      <c r="W221">
        <v>47</v>
      </c>
      <c r="X221" t="s">
        <v>186</v>
      </c>
      <c r="Y221" t="s">
        <v>195</v>
      </c>
      <c r="Z221">
        <v>31</v>
      </c>
      <c r="AA221" t="s">
        <v>196</v>
      </c>
      <c r="AB221" t="s">
        <v>197</v>
      </c>
      <c r="AC221" t="s">
        <v>290</v>
      </c>
      <c r="AD221" t="s">
        <v>234</v>
      </c>
      <c r="AE221" t="s">
        <v>211</v>
      </c>
      <c r="AF221">
        <v>34434</v>
      </c>
      <c r="AO221">
        <v>0</v>
      </c>
      <c r="AP221">
        <v>0</v>
      </c>
      <c r="AQ221">
        <v>963.39099999999996</v>
      </c>
      <c r="AR221">
        <v>0</v>
      </c>
      <c r="BA221" t="s">
        <v>201</v>
      </c>
      <c r="BB221">
        <v>3</v>
      </c>
      <c r="BC221" t="s">
        <v>202</v>
      </c>
      <c r="BD221" t="s">
        <v>202</v>
      </c>
      <c r="BM221" s="7" t="s">
        <v>1667</v>
      </c>
      <c r="BN221" s="3" t="s">
        <v>204</v>
      </c>
      <c r="BO221" t="s">
        <v>202</v>
      </c>
      <c r="BP221" t="s">
        <v>202</v>
      </c>
    </row>
    <row r="222" spans="1:69" x14ac:dyDescent="0.2">
      <c r="A222" s="4">
        <v>43013.727083333331</v>
      </c>
      <c r="B222" s="4">
        <v>43013.740277777775</v>
      </c>
      <c r="C222" t="s">
        <v>65</v>
      </c>
      <c r="D222" t="s">
        <v>1833</v>
      </c>
      <c r="E222">
        <v>100</v>
      </c>
      <c r="F222">
        <v>1114</v>
      </c>
      <c r="G222" t="b">
        <v>1</v>
      </c>
      <c r="H222" s="1">
        <v>43013.740277777775</v>
      </c>
      <c r="I222" t="s">
        <v>1834</v>
      </c>
      <c r="N222">
        <v>44.923202510000003</v>
      </c>
      <c r="O222">
        <v>-72.304100039999994</v>
      </c>
      <c r="P222" t="s">
        <v>179</v>
      </c>
      <c r="Q222" t="s">
        <v>180</v>
      </c>
      <c r="R222" t="s">
        <v>181</v>
      </c>
      <c r="S222" t="s">
        <v>604</v>
      </c>
      <c r="T222" t="s">
        <v>1797</v>
      </c>
      <c r="U222" t="s">
        <v>251</v>
      </c>
      <c r="V222" t="s">
        <v>209</v>
      </c>
      <c r="W222">
        <v>47</v>
      </c>
      <c r="X222" t="s">
        <v>186</v>
      </c>
      <c r="Y222" t="s">
        <v>195</v>
      </c>
      <c r="Z222">
        <v>35</v>
      </c>
      <c r="AA222" t="s">
        <v>196</v>
      </c>
      <c r="AB222" t="s">
        <v>197</v>
      </c>
      <c r="AC222" t="s">
        <v>245</v>
      </c>
      <c r="AD222" t="s">
        <v>234</v>
      </c>
      <c r="AE222" t="s">
        <v>200</v>
      </c>
      <c r="AF222">
        <v>5464</v>
      </c>
      <c r="AO222">
        <v>0</v>
      </c>
      <c r="AP222">
        <v>0</v>
      </c>
      <c r="AQ222">
        <v>956.48500000000001</v>
      </c>
      <c r="AR222">
        <v>0</v>
      </c>
      <c r="BA222" t="s">
        <v>201</v>
      </c>
      <c r="BB222">
        <v>3</v>
      </c>
      <c r="BC222" t="s">
        <v>202</v>
      </c>
      <c r="BD222" t="s">
        <v>202</v>
      </c>
      <c r="BM222" s="7" t="s">
        <v>1835</v>
      </c>
      <c r="BN222" s="3" t="s">
        <v>204</v>
      </c>
      <c r="BO222" t="s">
        <v>202</v>
      </c>
      <c r="BP222" t="s">
        <v>202</v>
      </c>
    </row>
    <row r="223" spans="1:69" x14ac:dyDescent="0.2">
      <c r="A223" s="4">
        <v>43013.727777777778</v>
      </c>
      <c r="B223" s="4">
        <v>43013.740972222222</v>
      </c>
      <c r="C223" t="s">
        <v>65</v>
      </c>
      <c r="D223" t="s">
        <v>1917</v>
      </c>
      <c r="E223">
        <v>100</v>
      </c>
      <c r="F223">
        <v>1170</v>
      </c>
      <c r="G223" t="b">
        <v>1</v>
      </c>
      <c r="H223" s="1">
        <v>43013.740972222222</v>
      </c>
      <c r="I223" t="s">
        <v>1918</v>
      </c>
      <c r="N223">
        <v>40.650100709999997</v>
      </c>
      <c r="O223">
        <v>-73.949600219999994</v>
      </c>
      <c r="P223" t="s">
        <v>179</v>
      </c>
      <c r="Q223" t="s">
        <v>180</v>
      </c>
      <c r="R223" t="s">
        <v>181</v>
      </c>
      <c r="S223" t="s">
        <v>208</v>
      </c>
      <c r="T223">
        <v>55</v>
      </c>
      <c r="U223" t="s">
        <v>184</v>
      </c>
      <c r="V223" t="s">
        <v>1919</v>
      </c>
      <c r="W223">
        <v>47</v>
      </c>
      <c r="X223" t="s">
        <v>186</v>
      </c>
      <c r="Y223" t="s">
        <v>216</v>
      </c>
      <c r="Z223">
        <v>72</v>
      </c>
      <c r="AA223" t="s">
        <v>196</v>
      </c>
      <c r="AB223" t="s">
        <v>197</v>
      </c>
      <c r="AC223" t="s">
        <v>210</v>
      </c>
      <c r="AD223" t="s">
        <v>199</v>
      </c>
      <c r="AE223" t="s">
        <v>211</v>
      </c>
      <c r="AF223">
        <v>5673</v>
      </c>
      <c r="AO223">
        <v>0</v>
      </c>
      <c r="AP223">
        <v>0</v>
      </c>
      <c r="AQ223">
        <v>957.87</v>
      </c>
      <c r="AR223">
        <v>0</v>
      </c>
      <c r="BA223" t="s">
        <v>201</v>
      </c>
      <c r="BB223">
        <v>3</v>
      </c>
      <c r="BC223" t="s">
        <v>202</v>
      </c>
      <c r="BD223" t="s">
        <v>202</v>
      </c>
      <c r="BM223" s="7" t="s">
        <v>1920</v>
      </c>
      <c r="BN223" s="3" t="s">
        <v>204</v>
      </c>
      <c r="BO223" t="s">
        <v>202</v>
      </c>
      <c r="BP223" t="s">
        <v>202</v>
      </c>
    </row>
    <row r="224" spans="1:69" x14ac:dyDescent="0.2">
      <c r="A224" s="4">
        <v>43013.728472222225</v>
      </c>
      <c r="B224" s="4">
        <v>43013.743750000001</v>
      </c>
      <c r="C224" t="s">
        <v>65</v>
      </c>
      <c r="D224" t="s">
        <v>2081</v>
      </c>
      <c r="E224">
        <v>100</v>
      </c>
      <c r="F224">
        <v>1330</v>
      </c>
      <c r="G224" t="b">
        <v>1</v>
      </c>
      <c r="H224" s="1">
        <v>43013.743750000001</v>
      </c>
      <c r="I224" t="s">
        <v>2082</v>
      </c>
      <c r="N224">
        <v>35.351196289999997</v>
      </c>
      <c r="O224">
        <v>-86.183799739999998</v>
      </c>
      <c r="P224" t="s">
        <v>179</v>
      </c>
      <c r="Q224" t="s">
        <v>180</v>
      </c>
      <c r="R224" t="s">
        <v>181</v>
      </c>
      <c r="S224" t="s">
        <v>182</v>
      </c>
      <c r="T224" t="s">
        <v>183</v>
      </c>
      <c r="U224" t="s">
        <v>184</v>
      </c>
      <c r="V224" t="s">
        <v>185</v>
      </c>
      <c r="W224">
        <v>47</v>
      </c>
      <c r="X224" t="s">
        <v>186</v>
      </c>
      <c r="Y224" t="s">
        <v>195</v>
      </c>
      <c r="Z224">
        <v>25</v>
      </c>
      <c r="AA224" t="s">
        <v>196</v>
      </c>
      <c r="AB224" t="s">
        <v>197</v>
      </c>
      <c r="AC224" t="s">
        <v>210</v>
      </c>
      <c r="AD224" t="s">
        <v>234</v>
      </c>
      <c r="AE224" t="s">
        <v>211</v>
      </c>
      <c r="AF224">
        <v>37388</v>
      </c>
      <c r="AO224">
        <v>0</v>
      </c>
      <c r="AP224">
        <v>0</v>
      </c>
      <c r="AQ224">
        <v>966.57</v>
      </c>
      <c r="AR224">
        <v>0</v>
      </c>
      <c r="BA224" t="s">
        <v>201</v>
      </c>
      <c r="BB224">
        <v>3</v>
      </c>
      <c r="BC224" t="s">
        <v>202</v>
      </c>
      <c r="BD224" t="s">
        <v>202</v>
      </c>
      <c r="BM224" s="7" t="s">
        <v>2083</v>
      </c>
      <c r="BN224" s="3" t="s">
        <v>204</v>
      </c>
      <c r="BO224" t="s">
        <v>202</v>
      </c>
      <c r="BP224" t="s">
        <v>202</v>
      </c>
    </row>
    <row r="225" spans="1:68" x14ac:dyDescent="0.2">
      <c r="A225" s="4">
        <v>43013.729166666664</v>
      </c>
      <c r="B225" s="4">
        <v>43013.744444444441</v>
      </c>
      <c r="C225" t="s">
        <v>65</v>
      </c>
      <c r="D225" t="s">
        <v>2137</v>
      </c>
      <c r="E225">
        <v>100</v>
      </c>
      <c r="F225">
        <v>1303</v>
      </c>
      <c r="G225" t="b">
        <v>1</v>
      </c>
      <c r="H225" s="1">
        <v>43013.744444444441</v>
      </c>
      <c r="I225" t="s">
        <v>2138</v>
      </c>
      <c r="N225">
        <v>28.0821991</v>
      </c>
      <c r="O225">
        <v>-82.523902890000002</v>
      </c>
      <c r="P225" t="s">
        <v>179</v>
      </c>
      <c r="Q225" t="s">
        <v>180</v>
      </c>
      <c r="R225" t="s">
        <v>181</v>
      </c>
      <c r="S225" t="s">
        <v>208</v>
      </c>
      <c r="T225">
        <v>55</v>
      </c>
      <c r="U225" t="s">
        <v>184</v>
      </c>
      <c r="V225" t="s">
        <v>2139</v>
      </c>
      <c r="W225">
        <v>47</v>
      </c>
      <c r="X225" t="s">
        <v>186</v>
      </c>
      <c r="Y225" t="s">
        <v>195</v>
      </c>
      <c r="Z225">
        <v>44</v>
      </c>
      <c r="AA225" t="s">
        <v>196</v>
      </c>
      <c r="AB225" t="s">
        <v>197</v>
      </c>
      <c r="AC225" t="s">
        <v>245</v>
      </c>
      <c r="AD225" t="s">
        <v>234</v>
      </c>
      <c r="AE225" t="s">
        <v>200</v>
      </c>
      <c r="AF225">
        <v>33558</v>
      </c>
      <c r="AO225">
        <v>3.5779999999999998</v>
      </c>
      <c r="AP225">
        <v>962.48199999999997</v>
      </c>
      <c r="AQ225">
        <v>965.81799999999998</v>
      </c>
      <c r="AR225">
        <v>7</v>
      </c>
      <c r="BA225" t="s">
        <v>201</v>
      </c>
      <c r="BB225">
        <v>3</v>
      </c>
      <c r="BC225" t="s">
        <v>202</v>
      </c>
      <c r="BD225" t="s">
        <v>202</v>
      </c>
      <c r="BM225" s="7" t="s">
        <v>2140</v>
      </c>
      <c r="BN225" s="3" t="s">
        <v>204</v>
      </c>
      <c r="BO225" t="s">
        <v>202</v>
      </c>
      <c r="BP225" t="s">
        <v>202</v>
      </c>
    </row>
    <row r="226" spans="1:68" x14ac:dyDescent="0.2">
      <c r="A226" s="4">
        <v>43013.727777777778</v>
      </c>
      <c r="B226" s="4">
        <v>43013.745138888888</v>
      </c>
      <c r="C226" t="s">
        <v>65</v>
      </c>
      <c r="D226" t="s">
        <v>2187</v>
      </c>
      <c r="E226">
        <v>100</v>
      </c>
      <c r="F226">
        <v>1489</v>
      </c>
      <c r="G226" t="b">
        <v>1</v>
      </c>
      <c r="H226" s="1">
        <v>43013.745138888888</v>
      </c>
      <c r="I226" t="s">
        <v>2188</v>
      </c>
      <c r="N226">
        <v>26.71530151</v>
      </c>
      <c r="O226">
        <v>-80.053398130000005</v>
      </c>
      <c r="P226" t="s">
        <v>179</v>
      </c>
      <c r="Q226" t="s">
        <v>180</v>
      </c>
      <c r="R226" t="s">
        <v>181</v>
      </c>
      <c r="S226" t="s">
        <v>208</v>
      </c>
      <c r="T226">
        <v>52</v>
      </c>
      <c r="U226" t="s">
        <v>281</v>
      </c>
      <c r="V226" t="s">
        <v>1027</v>
      </c>
      <c r="W226">
        <v>47</v>
      </c>
      <c r="X226" t="s">
        <v>186</v>
      </c>
      <c r="Y226" t="s">
        <v>216</v>
      </c>
      <c r="Z226">
        <v>26</v>
      </c>
      <c r="AA226" t="s">
        <v>233</v>
      </c>
      <c r="AB226" t="s">
        <v>197</v>
      </c>
      <c r="AC226" t="s">
        <v>198</v>
      </c>
      <c r="AD226" t="s">
        <v>199</v>
      </c>
      <c r="AE226" t="s">
        <v>211</v>
      </c>
      <c r="AF226">
        <v>33404</v>
      </c>
      <c r="AO226">
        <v>15.946999999999999</v>
      </c>
      <c r="AP226">
        <v>15.946999999999999</v>
      </c>
      <c r="AQ226">
        <v>960.13800000000003</v>
      </c>
      <c r="AR226">
        <v>1</v>
      </c>
      <c r="BA226" t="s">
        <v>201</v>
      </c>
      <c r="BB226">
        <v>3</v>
      </c>
      <c r="BC226" t="s">
        <v>202</v>
      </c>
      <c r="BD226" t="s">
        <v>202</v>
      </c>
      <c r="BM226" s="7" t="s">
        <v>2189</v>
      </c>
      <c r="BN226" s="3" t="s">
        <v>204</v>
      </c>
      <c r="BO226" t="s">
        <v>238</v>
      </c>
      <c r="BP226" t="s">
        <v>202</v>
      </c>
    </row>
    <row r="227" spans="1:68" x14ac:dyDescent="0.2">
      <c r="A227" s="4">
        <v>43013.731249999997</v>
      </c>
      <c r="B227" s="4">
        <v>43013.745833333334</v>
      </c>
      <c r="C227" t="s">
        <v>65</v>
      </c>
      <c r="D227" t="s">
        <v>2240</v>
      </c>
      <c r="E227">
        <v>100</v>
      </c>
      <c r="F227">
        <v>1238</v>
      </c>
      <c r="G227" t="b">
        <v>1</v>
      </c>
      <c r="H227" s="1">
        <v>43013.745833333334</v>
      </c>
      <c r="I227" t="s">
        <v>2241</v>
      </c>
      <c r="N227">
        <v>33.524200440000001</v>
      </c>
      <c r="O227">
        <v>-82.092597960000006</v>
      </c>
      <c r="P227" t="s">
        <v>179</v>
      </c>
      <c r="Q227" t="s">
        <v>180</v>
      </c>
      <c r="R227" t="s">
        <v>181</v>
      </c>
      <c r="S227" t="s">
        <v>182</v>
      </c>
      <c r="T227" t="s">
        <v>183</v>
      </c>
      <c r="U227" t="s">
        <v>251</v>
      </c>
      <c r="V227" t="s">
        <v>194</v>
      </c>
      <c r="W227">
        <v>47</v>
      </c>
      <c r="X227" t="s">
        <v>186</v>
      </c>
      <c r="Y227" t="s">
        <v>195</v>
      </c>
      <c r="Z227">
        <v>51</v>
      </c>
      <c r="AA227" t="s">
        <v>196</v>
      </c>
      <c r="AB227" t="s">
        <v>197</v>
      </c>
      <c r="AC227" t="s">
        <v>290</v>
      </c>
      <c r="AD227" t="s">
        <v>217</v>
      </c>
      <c r="AE227" t="s">
        <v>303</v>
      </c>
      <c r="AF227">
        <v>30809</v>
      </c>
      <c r="AO227">
        <v>0</v>
      </c>
      <c r="AP227">
        <v>0</v>
      </c>
      <c r="AQ227">
        <v>957.89</v>
      </c>
      <c r="AR227">
        <v>0</v>
      </c>
      <c r="BA227" t="s">
        <v>201</v>
      </c>
      <c r="BB227">
        <v>3</v>
      </c>
      <c r="BC227" t="s">
        <v>202</v>
      </c>
      <c r="BD227" t="s">
        <v>202</v>
      </c>
      <c r="BM227" s="7" t="s">
        <v>2242</v>
      </c>
      <c r="BN227" s="3" t="s">
        <v>204</v>
      </c>
      <c r="BO227" t="s">
        <v>202</v>
      </c>
      <c r="BP227" t="s">
        <v>202</v>
      </c>
    </row>
    <row r="228" spans="1:68" x14ac:dyDescent="0.2">
      <c r="A228" s="4">
        <v>43013.731249999997</v>
      </c>
      <c r="B228" s="4">
        <v>43013.745833333334</v>
      </c>
      <c r="C228" t="s">
        <v>65</v>
      </c>
      <c r="D228" t="s">
        <v>2246</v>
      </c>
      <c r="E228">
        <v>100</v>
      </c>
      <c r="F228">
        <v>1233</v>
      </c>
      <c r="G228" t="b">
        <v>1</v>
      </c>
      <c r="H228" s="1">
        <v>43013.745833333334</v>
      </c>
      <c r="I228" t="s">
        <v>2247</v>
      </c>
      <c r="N228">
        <v>40.050598139999998</v>
      </c>
      <c r="O228">
        <v>-77.52030182</v>
      </c>
      <c r="P228" t="s">
        <v>179</v>
      </c>
      <c r="Q228" t="s">
        <v>180</v>
      </c>
      <c r="R228" t="s">
        <v>181</v>
      </c>
      <c r="S228" t="s">
        <v>182</v>
      </c>
      <c r="T228" t="s">
        <v>183</v>
      </c>
      <c r="U228" t="s">
        <v>184</v>
      </c>
      <c r="V228" t="s">
        <v>1273</v>
      </c>
      <c r="W228">
        <v>47</v>
      </c>
      <c r="X228" t="s">
        <v>186</v>
      </c>
      <c r="Y228" t="s">
        <v>216</v>
      </c>
      <c r="Z228">
        <v>43</v>
      </c>
      <c r="AA228" t="s">
        <v>196</v>
      </c>
      <c r="AB228" t="s">
        <v>197</v>
      </c>
      <c r="AC228" t="s">
        <v>198</v>
      </c>
      <c r="AD228" t="s">
        <v>234</v>
      </c>
      <c r="AE228" t="s">
        <v>229</v>
      </c>
      <c r="AF228">
        <v>17022</v>
      </c>
      <c r="AO228">
        <v>113.059</v>
      </c>
      <c r="AP228">
        <v>118.626</v>
      </c>
      <c r="AQ228">
        <v>1041.576</v>
      </c>
      <c r="AR228">
        <v>2</v>
      </c>
      <c r="BA228" t="s">
        <v>201</v>
      </c>
      <c r="BB228">
        <v>3</v>
      </c>
      <c r="BC228" t="s">
        <v>202</v>
      </c>
      <c r="BD228" t="s">
        <v>202</v>
      </c>
      <c r="BM228" s="7" t="s">
        <v>2248</v>
      </c>
      <c r="BN228" s="3" t="s">
        <v>204</v>
      </c>
      <c r="BO228" t="s">
        <v>202</v>
      </c>
      <c r="BP228" t="s">
        <v>202</v>
      </c>
    </row>
    <row r="229" spans="1:68" x14ac:dyDescent="0.2">
      <c r="A229" s="4">
        <v>43013.726388888892</v>
      </c>
      <c r="B229" s="4">
        <v>43013.745833333334</v>
      </c>
      <c r="C229" t="s">
        <v>65</v>
      </c>
      <c r="D229" t="s">
        <v>2288</v>
      </c>
      <c r="E229">
        <v>100</v>
      </c>
      <c r="F229">
        <v>1716</v>
      </c>
      <c r="G229" t="b">
        <v>1</v>
      </c>
      <c r="H229" s="1">
        <v>43013.745833333334</v>
      </c>
      <c r="I229" t="s">
        <v>2289</v>
      </c>
      <c r="N229">
        <v>43.084594729999999</v>
      </c>
      <c r="O229">
        <v>-87.888000489999996</v>
      </c>
      <c r="P229" t="s">
        <v>179</v>
      </c>
      <c r="Q229" t="s">
        <v>180</v>
      </c>
      <c r="R229" t="s">
        <v>181</v>
      </c>
      <c r="S229" t="s">
        <v>182</v>
      </c>
      <c r="T229" t="s">
        <v>183</v>
      </c>
      <c r="U229" t="s">
        <v>184</v>
      </c>
      <c r="V229" t="s">
        <v>194</v>
      </c>
      <c r="W229">
        <v>47</v>
      </c>
      <c r="X229" t="s">
        <v>186</v>
      </c>
      <c r="Y229" t="s">
        <v>216</v>
      </c>
      <c r="Z229">
        <v>29</v>
      </c>
      <c r="AA229" t="s">
        <v>196</v>
      </c>
      <c r="AB229" t="s">
        <v>197</v>
      </c>
      <c r="AC229" t="s">
        <v>210</v>
      </c>
      <c r="AD229" t="s">
        <v>234</v>
      </c>
      <c r="AE229" t="s">
        <v>229</v>
      </c>
      <c r="AF229">
        <v>53211</v>
      </c>
      <c r="AO229">
        <v>0</v>
      </c>
      <c r="AP229">
        <v>0</v>
      </c>
      <c r="AQ229">
        <v>968.05799999999999</v>
      </c>
      <c r="AR229">
        <v>0</v>
      </c>
      <c r="BA229" t="s">
        <v>201</v>
      </c>
      <c r="BB229">
        <v>3</v>
      </c>
      <c r="BC229" t="s">
        <v>202</v>
      </c>
      <c r="BD229" t="s">
        <v>202</v>
      </c>
      <c r="BM229" s="7" t="s">
        <v>2290</v>
      </c>
      <c r="BN229" s="3" t="s">
        <v>204</v>
      </c>
      <c r="BO229" t="s">
        <v>202</v>
      </c>
      <c r="BP229" t="s">
        <v>202</v>
      </c>
    </row>
    <row r="230" spans="1:68" x14ac:dyDescent="0.2">
      <c r="A230" s="4">
        <v>43013.731944444444</v>
      </c>
      <c r="B230" s="4">
        <v>43013.74722222222</v>
      </c>
      <c r="C230" t="s">
        <v>65</v>
      </c>
      <c r="D230" t="s">
        <v>2329</v>
      </c>
      <c r="E230">
        <v>100</v>
      </c>
      <c r="F230">
        <v>1266</v>
      </c>
      <c r="G230" t="b">
        <v>1</v>
      </c>
      <c r="H230" s="1">
        <v>43013.74722222222</v>
      </c>
      <c r="I230" t="s">
        <v>2330</v>
      </c>
      <c r="N230">
        <v>37.580902100000003</v>
      </c>
      <c r="O230">
        <v>-77.415298460000002</v>
      </c>
      <c r="P230" t="s">
        <v>179</v>
      </c>
      <c r="Q230" t="s">
        <v>180</v>
      </c>
      <c r="R230" t="s">
        <v>181</v>
      </c>
      <c r="S230" t="s">
        <v>182</v>
      </c>
      <c r="T230" t="s">
        <v>183</v>
      </c>
      <c r="U230" t="s">
        <v>184</v>
      </c>
      <c r="V230" t="s">
        <v>194</v>
      </c>
      <c r="W230">
        <v>47</v>
      </c>
      <c r="X230" t="s">
        <v>186</v>
      </c>
      <c r="Y230" t="s">
        <v>216</v>
      </c>
      <c r="Z230">
        <v>26</v>
      </c>
      <c r="AA230" t="s">
        <v>196</v>
      </c>
      <c r="AB230" t="s">
        <v>197</v>
      </c>
      <c r="AC230" t="s">
        <v>210</v>
      </c>
      <c r="AD230" t="s">
        <v>199</v>
      </c>
      <c r="AE230" t="s">
        <v>229</v>
      </c>
      <c r="AF230">
        <v>23227</v>
      </c>
      <c r="AO230">
        <v>9.5820000000000007</v>
      </c>
      <c r="AP230">
        <v>9.5820000000000007</v>
      </c>
      <c r="AQ230">
        <v>1136.077</v>
      </c>
      <c r="AR230">
        <v>1</v>
      </c>
      <c r="BA230" t="s">
        <v>201</v>
      </c>
      <c r="BB230">
        <v>3</v>
      </c>
      <c r="BC230" t="s">
        <v>202</v>
      </c>
      <c r="BD230" t="s">
        <v>202</v>
      </c>
      <c r="BM230" s="7" t="s">
        <v>2331</v>
      </c>
      <c r="BN230" s="3" t="s">
        <v>204</v>
      </c>
      <c r="BO230" t="s">
        <v>202</v>
      </c>
      <c r="BP230" t="s">
        <v>202</v>
      </c>
    </row>
    <row r="231" spans="1:68" x14ac:dyDescent="0.2">
      <c r="A231" s="4">
        <v>43013.736111111109</v>
      </c>
      <c r="B231" s="4">
        <v>43013.747916666667</v>
      </c>
      <c r="C231" t="s">
        <v>65</v>
      </c>
      <c r="D231" t="s">
        <v>2408</v>
      </c>
      <c r="E231">
        <v>100</v>
      </c>
      <c r="F231">
        <v>1060</v>
      </c>
      <c r="G231" t="b">
        <v>1</v>
      </c>
      <c r="H231" s="1">
        <v>43013.747916666667</v>
      </c>
      <c r="I231" t="s">
        <v>2409</v>
      </c>
      <c r="N231">
        <v>28.451705929999999</v>
      </c>
      <c r="O231">
        <v>-81.465301510000003</v>
      </c>
      <c r="P231" t="s">
        <v>179</v>
      </c>
      <c r="Q231" t="s">
        <v>180</v>
      </c>
      <c r="R231" t="s">
        <v>181</v>
      </c>
      <c r="S231" t="s">
        <v>182</v>
      </c>
      <c r="T231" t="s">
        <v>183</v>
      </c>
      <c r="U231" t="s">
        <v>184</v>
      </c>
      <c r="V231" t="s">
        <v>265</v>
      </c>
      <c r="W231">
        <v>47</v>
      </c>
      <c r="X231" t="s">
        <v>186</v>
      </c>
      <c r="Y231" t="s">
        <v>195</v>
      </c>
      <c r="Z231">
        <v>21</v>
      </c>
      <c r="AA231" t="s">
        <v>196</v>
      </c>
      <c r="AB231" t="s">
        <v>197</v>
      </c>
      <c r="AC231" t="s">
        <v>258</v>
      </c>
      <c r="AD231" t="s">
        <v>234</v>
      </c>
      <c r="AE231" t="s">
        <v>211</v>
      </c>
      <c r="AF231">
        <v>32812</v>
      </c>
      <c r="AO231">
        <v>0</v>
      </c>
      <c r="AP231">
        <v>0</v>
      </c>
      <c r="AQ231">
        <v>959.61900000000003</v>
      </c>
      <c r="AR231">
        <v>0</v>
      </c>
      <c r="BA231" t="s">
        <v>201</v>
      </c>
      <c r="BB231">
        <v>3</v>
      </c>
      <c r="BC231" t="s">
        <v>202</v>
      </c>
      <c r="BD231" t="s">
        <v>202</v>
      </c>
      <c r="BM231" s="7" t="s">
        <v>2410</v>
      </c>
      <c r="BN231" s="3" t="s">
        <v>225</v>
      </c>
      <c r="BO231" t="s">
        <v>202</v>
      </c>
      <c r="BP231" t="s">
        <v>202</v>
      </c>
    </row>
    <row r="232" spans="1:68" x14ac:dyDescent="0.2">
      <c r="A232" s="4">
        <v>43013.734027777777</v>
      </c>
      <c r="B232" s="4">
        <v>43013.748611111114</v>
      </c>
      <c r="C232" t="s">
        <v>65</v>
      </c>
      <c r="D232" t="s">
        <v>2434</v>
      </c>
      <c r="E232">
        <v>100</v>
      </c>
      <c r="F232">
        <v>1272</v>
      </c>
      <c r="G232" t="b">
        <v>1</v>
      </c>
      <c r="H232" s="1">
        <v>43013.748611111114</v>
      </c>
      <c r="I232" t="s">
        <v>2435</v>
      </c>
      <c r="N232">
        <v>38.112899779999999</v>
      </c>
      <c r="O232">
        <v>-122.1331024</v>
      </c>
      <c r="P232" t="s">
        <v>179</v>
      </c>
      <c r="Q232" t="s">
        <v>180</v>
      </c>
      <c r="R232" t="s">
        <v>181</v>
      </c>
      <c r="S232" t="s">
        <v>182</v>
      </c>
      <c r="T232" t="s">
        <v>183</v>
      </c>
      <c r="U232" t="s">
        <v>184</v>
      </c>
      <c r="V232" t="s">
        <v>531</v>
      </c>
      <c r="W232">
        <v>47</v>
      </c>
      <c r="X232" t="s">
        <v>186</v>
      </c>
      <c r="Y232" t="s">
        <v>195</v>
      </c>
      <c r="Z232">
        <v>34</v>
      </c>
      <c r="AA232" t="s">
        <v>196</v>
      </c>
      <c r="AB232" t="s">
        <v>197</v>
      </c>
      <c r="AC232" t="s">
        <v>210</v>
      </c>
      <c r="AD232" t="s">
        <v>234</v>
      </c>
      <c r="AE232" t="s">
        <v>229</v>
      </c>
      <c r="AF232">
        <v>94510</v>
      </c>
      <c r="AO232">
        <v>0</v>
      </c>
      <c r="AP232">
        <v>0</v>
      </c>
      <c r="AQ232">
        <v>961.43799999999999</v>
      </c>
      <c r="AR232">
        <v>0</v>
      </c>
      <c r="BA232" t="s">
        <v>201</v>
      </c>
      <c r="BB232">
        <v>3</v>
      </c>
      <c r="BC232" t="s">
        <v>202</v>
      </c>
      <c r="BD232" t="s">
        <v>202</v>
      </c>
      <c r="BM232" s="7" t="s">
        <v>2436</v>
      </c>
      <c r="BN232" s="3" t="s">
        <v>204</v>
      </c>
      <c r="BO232" t="s">
        <v>202</v>
      </c>
      <c r="BP232" t="s">
        <v>202</v>
      </c>
    </row>
    <row r="233" spans="1:68" x14ac:dyDescent="0.2">
      <c r="A233" s="4">
        <v>43013.73333333333</v>
      </c>
      <c r="B233" s="4">
        <v>43013.748611111114</v>
      </c>
      <c r="C233" t="s">
        <v>65</v>
      </c>
      <c r="D233" t="s">
        <v>2444</v>
      </c>
      <c r="E233">
        <v>100</v>
      </c>
      <c r="F233">
        <v>1352</v>
      </c>
      <c r="G233" t="b">
        <v>1</v>
      </c>
      <c r="H233" s="1">
        <v>43013.748611111114</v>
      </c>
      <c r="I233" t="s">
        <v>2445</v>
      </c>
      <c r="N233">
        <v>41.10339355</v>
      </c>
      <c r="O233">
        <v>-104.90589900000001</v>
      </c>
      <c r="P233" t="s">
        <v>179</v>
      </c>
      <c r="Q233" t="s">
        <v>180</v>
      </c>
      <c r="R233" t="s">
        <v>181</v>
      </c>
      <c r="S233" t="s">
        <v>208</v>
      </c>
      <c r="T233">
        <v>55</v>
      </c>
      <c r="U233" t="s">
        <v>281</v>
      </c>
      <c r="V233" t="s">
        <v>221</v>
      </c>
      <c r="W233">
        <v>47</v>
      </c>
      <c r="X233" t="s">
        <v>186</v>
      </c>
      <c r="Y233" t="s">
        <v>195</v>
      </c>
      <c r="Z233">
        <v>47</v>
      </c>
      <c r="AA233" t="s">
        <v>196</v>
      </c>
      <c r="AB233" t="s">
        <v>197</v>
      </c>
      <c r="AC233" t="s">
        <v>210</v>
      </c>
      <c r="AD233" t="s">
        <v>217</v>
      </c>
      <c r="AE233" t="s">
        <v>223</v>
      </c>
      <c r="AF233">
        <v>82001</v>
      </c>
      <c r="AO233">
        <v>0</v>
      </c>
      <c r="AP233">
        <v>0</v>
      </c>
      <c r="AQ233">
        <v>991.85500000000002</v>
      </c>
      <c r="AR233">
        <v>0</v>
      </c>
      <c r="BA233" t="s">
        <v>201</v>
      </c>
      <c r="BB233">
        <v>3</v>
      </c>
      <c r="BC233" t="s">
        <v>202</v>
      </c>
      <c r="BD233" t="s">
        <v>202</v>
      </c>
      <c r="BM233" s="7" t="s">
        <v>2446</v>
      </c>
      <c r="BN233" s="3" t="s">
        <v>225</v>
      </c>
      <c r="BO233" t="s">
        <v>238</v>
      </c>
      <c r="BP233" t="s">
        <v>202</v>
      </c>
    </row>
    <row r="234" spans="1:68" x14ac:dyDescent="0.2">
      <c r="A234" s="4">
        <v>43013.73333333333</v>
      </c>
      <c r="B234" s="4">
        <v>43013.749305555553</v>
      </c>
      <c r="C234" t="s">
        <v>65</v>
      </c>
      <c r="D234" t="s">
        <v>2471</v>
      </c>
      <c r="E234">
        <v>100</v>
      </c>
      <c r="F234">
        <v>1385</v>
      </c>
      <c r="G234" t="b">
        <v>1</v>
      </c>
      <c r="H234" s="1">
        <v>43013.749305555553</v>
      </c>
      <c r="I234" t="s">
        <v>2472</v>
      </c>
      <c r="N234">
        <v>40.091796879999997</v>
      </c>
      <c r="O234">
        <v>-75.256202700000003</v>
      </c>
      <c r="P234" t="s">
        <v>179</v>
      </c>
      <c r="Q234" t="s">
        <v>180</v>
      </c>
      <c r="R234" t="s">
        <v>181</v>
      </c>
      <c r="S234" t="s">
        <v>182</v>
      </c>
      <c r="T234" t="s">
        <v>183</v>
      </c>
      <c r="U234" t="s">
        <v>184</v>
      </c>
      <c r="V234" t="s">
        <v>302</v>
      </c>
      <c r="W234">
        <v>47</v>
      </c>
      <c r="X234" t="s">
        <v>186</v>
      </c>
      <c r="Y234" t="s">
        <v>195</v>
      </c>
      <c r="Z234">
        <v>58</v>
      </c>
      <c r="AA234" t="s">
        <v>196</v>
      </c>
      <c r="AB234" t="s">
        <v>197</v>
      </c>
      <c r="AC234" t="s">
        <v>210</v>
      </c>
      <c r="AD234" t="s">
        <v>199</v>
      </c>
      <c r="AE234" t="s">
        <v>303</v>
      </c>
      <c r="AF234">
        <v>19038</v>
      </c>
      <c r="AO234">
        <v>0</v>
      </c>
      <c r="AP234">
        <v>0</v>
      </c>
      <c r="AQ234">
        <v>958.88499999999999</v>
      </c>
      <c r="AR234">
        <v>0</v>
      </c>
      <c r="BA234" t="s">
        <v>201</v>
      </c>
      <c r="BB234">
        <v>3</v>
      </c>
      <c r="BC234" t="s">
        <v>202</v>
      </c>
      <c r="BD234" t="s">
        <v>202</v>
      </c>
      <c r="BM234" s="7" t="s">
        <v>2473</v>
      </c>
      <c r="BN234" s="3" t="s">
        <v>204</v>
      </c>
      <c r="BO234" t="s">
        <v>202</v>
      </c>
      <c r="BP234" t="s">
        <v>202</v>
      </c>
    </row>
    <row r="235" spans="1:68" x14ac:dyDescent="0.2">
      <c r="A235" s="4">
        <v>43013.737500000003</v>
      </c>
      <c r="B235" s="4">
        <v>43013.752083333333</v>
      </c>
      <c r="C235" t="s">
        <v>65</v>
      </c>
      <c r="D235" t="s">
        <v>2576</v>
      </c>
      <c r="E235">
        <v>100</v>
      </c>
      <c r="F235">
        <v>1220</v>
      </c>
      <c r="G235" t="b">
        <v>1</v>
      </c>
      <c r="H235" s="1">
        <v>43013.752083333333</v>
      </c>
      <c r="I235" t="s">
        <v>2577</v>
      </c>
      <c r="N235">
        <v>42.48669434</v>
      </c>
      <c r="O235">
        <v>-75.039703369999998</v>
      </c>
      <c r="P235" t="s">
        <v>179</v>
      </c>
      <c r="Q235" t="s">
        <v>180</v>
      </c>
      <c r="R235" t="s">
        <v>181</v>
      </c>
      <c r="S235" t="s">
        <v>720</v>
      </c>
      <c r="T235">
        <v>10</v>
      </c>
      <c r="U235" t="s">
        <v>721</v>
      </c>
      <c r="V235" t="s">
        <v>722</v>
      </c>
      <c r="W235">
        <v>47</v>
      </c>
      <c r="X235" t="s">
        <v>186</v>
      </c>
      <c r="Y235" t="s">
        <v>195</v>
      </c>
      <c r="Z235">
        <v>32</v>
      </c>
      <c r="AA235" t="s">
        <v>196</v>
      </c>
      <c r="AB235" t="s">
        <v>197</v>
      </c>
      <c r="AC235" t="s">
        <v>245</v>
      </c>
      <c r="AD235" t="s">
        <v>329</v>
      </c>
      <c r="AE235" t="s">
        <v>303</v>
      </c>
      <c r="AF235">
        <v>13861</v>
      </c>
      <c r="AO235">
        <v>504.363</v>
      </c>
      <c r="AP235">
        <v>648.81899999999996</v>
      </c>
      <c r="AQ235">
        <v>957.50599999999997</v>
      </c>
      <c r="AR235">
        <v>3</v>
      </c>
      <c r="BA235" t="s">
        <v>201</v>
      </c>
      <c r="BB235">
        <v>3</v>
      </c>
      <c r="BC235" t="s">
        <v>202</v>
      </c>
      <c r="BD235" t="s">
        <v>202</v>
      </c>
      <c r="BM235" s="7" t="s">
        <v>2578</v>
      </c>
      <c r="BN235" s="3" t="s">
        <v>204</v>
      </c>
      <c r="BO235" t="s">
        <v>202</v>
      </c>
      <c r="BP235" t="s">
        <v>202</v>
      </c>
    </row>
    <row r="236" spans="1:68" x14ac:dyDescent="0.2">
      <c r="A236" s="4">
        <v>43013.739583333336</v>
      </c>
      <c r="B236" s="4">
        <v>43013.752083333333</v>
      </c>
      <c r="C236" t="s">
        <v>65</v>
      </c>
      <c r="D236" t="s">
        <v>2582</v>
      </c>
      <c r="E236">
        <v>100</v>
      </c>
      <c r="F236">
        <v>1090</v>
      </c>
      <c r="G236" t="b">
        <v>1</v>
      </c>
      <c r="H236" s="1">
        <v>43013.752083333333</v>
      </c>
      <c r="I236" t="s">
        <v>2583</v>
      </c>
      <c r="N236">
        <v>37.751007080000001</v>
      </c>
      <c r="O236">
        <v>-97.821998600000001</v>
      </c>
      <c r="P236" t="s">
        <v>179</v>
      </c>
      <c r="Q236" t="s">
        <v>180</v>
      </c>
      <c r="R236" t="s">
        <v>181</v>
      </c>
      <c r="S236" t="s">
        <v>182</v>
      </c>
      <c r="T236" t="s">
        <v>183</v>
      </c>
      <c r="U236" t="s">
        <v>184</v>
      </c>
      <c r="V236" t="s">
        <v>194</v>
      </c>
      <c r="W236">
        <v>47</v>
      </c>
      <c r="X236" t="s">
        <v>186</v>
      </c>
      <c r="Y236" t="s">
        <v>216</v>
      </c>
      <c r="Z236">
        <v>36</v>
      </c>
      <c r="AA236" t="s">
        <v>196</v>
      </c>
      <c r="AB236" t="s">
        <v>197</v>
      </c>
      <c r="AC236" t="s">
        <v>290</v>
      </c>
      <c r="AD236" t="s">
        <v>234</v>
      </c>
      <c r="AE236" t="s">
        <v>229</v>
      </c>
      <c r="AF236">
        <v>77399</v>
      </c>
      <c r="AO236">
        <v>0</v>
      </c>
      <c r="AP236">
        <v>0</v>
      </c>
      <c r="AQ236">
        <v>961.23199999999997</v>
      </c>
      <c r="AR236">
        <v>0</v>
      </c>
      <c r="BA236" t="s">
        <v>201</v>
      </c>
      <c r="BB236">
        <v>3</v>
      </c>
      <c r="BC236" t="s">
        <v>202</v>
      </c>
      <c r="BD236" t="s">
        <v>202</v>
      </c>
      <c r="BM236" s="7" t="s">
        <v>2584</v>
      </c>
      <c r="BN236" s="3" t="s">
        <v>204</v>
      </c>
      <c r="BO236" t="s">
        <v>238</v>
      </c>
      <c r="BP236" t="s">
        <v>202</v>
      </c>
    </row>
    <row r="237" spans="1:68" x14ac:dyDescent="0.2">
      <c r="A237" s="4">
        <v>43013.744444444441</v>
      </c>
      <c r="B237" s="4">
        <v>43013.758333333331</v>
      </c>
      <c r="C237" t="s">
        <v>65</v>
      </c>
      <c r="D237" t="s">
        <v>2806</v>
      </c>
      <c r="E237">
        <v>100</v>
      </c>
      <c r="F237">
        <v>1212</v>
      </c>
      <c r="G237" t="b">
        <v>1</v>
      </c>
      <c r="H237" s="1">
        <v>43013.758333333331</v>
      </c>
      <c r="I237" t="s">
        <v>2807</v>
      </c>
      <c r="N237">
        <v>35.326995850000003</v>
      </c>
      <c r="O237">
        <v>-97.555099490000003</v>
      </c>
      <c r="P237" t="s">
        <v>179</v>
      </c>
      <c r="Q237" t="s">
        <v>180</v>
      </c>
      <c r="R237" t="s">
        <v>181</v>
      </c>
      <c r="S237" t="s">
        <v>695</v>
      </c>
      <c r="T237">
        <v>15.15063</v>
      </c>
      <c r="U237" t="s">
        <v>184</v>
      </c>
      <c r="V237" t="s">
        <v>2808</v>
      </c>
      <c r="W237">
        <v>47</v>
      </c>
      <c r="X237" t="s">
        <v>186</v>
      </c>
      <c r="Y237" t="s">
        <v>216</v>
      </c>
      <c r="Z237">
        <v>53</v>
      </c>
      <c r="AA237" t="s">
        <v>196</v>
      </c>
      <c r="AB237" t="s">
        <v>197</v>
      </c>
      <c r="AC237" t="s">
        <v>210</v>
      </c>
      <c r="AD237" t="s">
        <v>217</v>
      </c>
      <c r="AE237" t="s">
        <v>223</v>
      </c>
      <c r="AF237">
        <v>73139</v>
      </c>
      <c r="AO237">
        <v>23.928000000000001</v>
      </c>
      <c r="AP237">
        <v>23.928000000000001</v>
      </c>
      <c r="AQ237">
        <v>970.46699999999998</v>
      </c>
      <c r="AR237">
        <v>1</v>
      </c>
      <c r="BA237" t="s">
        <v>201</v>
      </c>
      <c r="BB237">
        <v>3</v>
      </c>
      <c r="BC237" t="s">
        <v>202</v>
      </c>
      <c r="BD237" t="s">
        <v>202</v>
      </c>
      <c r="BM237" s="7" t="s">
        <v>2809</v>
      </c>
      <c r="BN237" s="3" t="s">
        <v>204</v>
      </c>
      <c r="BO237" t="s">
        <v>202</v>
      </c>
      <c r="BP237" t="s">
        <v>202</v>
      </c>
    </row>
    <row r="238" spans="1:68" x14ac:dyDescent="0.2">
      <c r="A238" s="4">
        <v>43013.742361111108</v>
      </c>
      <c r="B238" s="4">
        <v>43013.759722222225</v>
      </c>
      <c r="C238" t="s">
        <v>65</v>
      </c>
      <c r="D238" t="s">
        <v>2854</v>
      </c>
      <c r="E238">
        <v>100</v>
      </c>
      <c r="F238">
        <v>1490</v>
      </c>
      <c r="G238" t="b">
        <v>1</v>
      </c>
      <c r="H238" s="1">
        <v>43013.759722222225</v>
      </c>
      <c r="I238" t="s">
        <v>2855</v>
      </c>
      <c r="N238">
        <v>39.671707150000003</v>
      </c>
      <c r="O238">
        <v>-104.9271011</v>
      </c>
      <c r="P238" t="s">
        <v>179</v>
      </c>
      <c r="Q238" t="s">
        <v>180</v>
      </c>
      <c r="R238" t="s">
        <v>181</v>
      </c>
      <c r="S238" t="s">
        <v>208</v>
      </c>
      <c r="T238">
        <v>55</v>
      </c>
      <c r="U238" t="s">
        <v>184</v>
      </c>
      <c r="V238" t="s">
        <v>185</v>
      </c>
      <c r="W238">
        <v>47</v>
      </c>
      <c r="X238" t="s">
        <v>186</v>
      </c>
      <c r="Y238" t="s">
        <v>195</v>
      </c>
      <c r="Z238">
        <v>30</v>
      </c>
      <c r="AA238" t="s">
        <v>196</v>
      </c>
      <c r="AB238" t="s">
        <v>197</v>
      </c>
      <c r="AC238" t="s">
        <v>290</v>
      </c>
      <c r="AD238" t="s">
        <v>234</v>
      </c>
      <c r="AE238" t="s">
        <v>229</v>
      </c>
      <c r="AF238">
        <v>80003</v>
      </c>
      <c r="AO238">
        <v>0</v>
      </c>
      <c r="AP238">
        <v>0</v>
      </c>
      <c r="AQ238">
        <v>1076.72</v>
      </c>
      <c r="AR238">
        <v>0</v>
      </c>
      <c r="BA238" t="s">
        <v>201</v>
      </c>
      <c r="BB238">
        <v>3</v>
      </c>
      <c r="BC238" t="s">
        <v>202</v>
      </c>
      <c r="BD238" t="s">
        <v>202</v>
      </c>
      <c r="BM238" s="7" t="s">
        <v>2856</v>
      </c>
      <c r="BN238" s="3" t="s">
        <v>204</v>
      </c>
      <c r="BO238" t="s">
        <v>202</v>
      </c>
      <c r="BP238" t="s">
        <v>202</v>
      </c>
    </row>
    <row r="239" spans="1:68" x14ac:dyDescent="0.2">
      <c r="A239" s="4">
        <v>43013.75</v>
      </c>
      <c r="B239" s="4">
        <v>43013.76458333333</v>
      </c>
      <c r="C239" t="s">
        <v>65</v>
      </c>
      <c r="D239" t="s">
        <v>3020</v>
      </c>
      <c r="E239">
        <v>100</v>
      </c>
      <c r="F239">
        <v>1207</v>
      </c>
      <c r="G239" t="b">
        <v>1</v>
      </c>
      <c r="H239" s="1">
        <v>43013.76458333333</v>
      </c>
      <c r="I239" t="s">
        <v>3021</v>
      </c>
      <c r="N239">
        <v>33.93479919</v>
      </c>
      <c r="O239">
        <v>-81.144401549999998</v>
      </c>
      <c r="P239" t="s">
        <v>179</v>
      </c>
      <c r="Q239" t="s">
        <v>180</v>
      </c>
      <c r="R239" t="s">
        <v>181</v>
      </c>
      <c r="S239" t="s">
        <v>182</v>
      </c>
      <c r="T239" t="s">
        <v>183</v>
      </c>
      <c r="U239" t="s">
        <v>184</v>
      </c>
      <c r="V239" t="s">
        <v>209</v>
      </c>
      <c r="W239">
        <v>47</v>
      </c>
      <c r="X239" t="s">
        <v>186</v>
      </c>
      <c r="Y239" t="s">
        <v>216</v>
      </c>
      <c r="Z239">
        <v>44</v>
      </c>
      <c r="AA239" t="s">
        <v>196</v>
      </c>
      <c r="AB239" t="s">
        <v>197</v>
      </c>
      <c r="AC239" t="s">
        <v>198</v>
      </c>
      <c r="AD239" t="s">
        <v>234</v>
      </c>
      <c r="AE239" t="s">
        <v>303</v>
      </c>
      <c r="AF239">
        <v>29033</v>
      </c>
      <c r="AO239">
        <v>0</v>
      </c>
      <c r="AP239">
        <v>0</v>
      </c>
      <c r="AQ239">
        <v>956.37900000000002</v>
      </c>
      <c r="AR239">
        <v>0</v>
      </c>
      <c r="BA239" t="s">
        <v>201</v>
      </c>
      <c r="BB239">
        <v>3</v>
      </c>
      <c r="BC239" t="s">
        <v>202</v>
      </c>
      <c r="BD239" t="s">
        <v>202</v>
      </c>
      <c r="BM239" s="7" t="s">
        <v>3022</v>
      </c>
      <c r="BN239" s="3" t="s">
        <v>225</v>
      </c>
      <c r="BO239" t="s">
        <v>202</v>
      </c>
      <c r="BP239" t="s">
        <v>202</v>
      </c>
    </row>
    <row r="240" spans="1:68" x14ac:dyDescent="0.2">
      <c r="A240" s="4">
        <v>43013.750694444447</v>
      </c>
      <c r="B240" s="4">
        <v>43013.76458333333</v>
      </c>
      <c r="C240" t="s">
        <v>65</v>
      </c>
      <c r="D240" t="s">
        <v>3033</v>
      </c>
      <c r="E240">
        <v>100</v>
      </c>
      <c r="F240">
        <v>1202</v>
      </c>
      <c r="G240" t="b">
        <v>1</v>
      </c>
      <c r="H240" s="1">
        <v>43013.76458333333</v>
      </c>
      <c r="I240" t="s">
        <v>3034</v>
      </c>
      <c r="N240">
        <v>35.772094729999999</v>
      </c>
      <c r="O240">
        <v>-78.638603209999999</v>
      </c>
      <c r="P240" t="s">
        <v>179</v>
      </c>
      <c r="Q240" t="s">
        <v>180</v>
      </c>
      <c r="R240" t="s">
        <v>181</v>
      </c>
      <c r="S240" t="s">
        <v>1969</v>
      </c>
      <c r="T240">
        <v>11</v>
      </c>
      <c r="U240" t="s">
        <v>1970</v>
      </c>
      <c r="V240" t="s">
        <v>1971</v>
      </c>
      <c r="W240">
        <v>47</v>
      </c>
      <c r="X240" t="s">
        <v>186</v>
      </c>
      <c r="Y240" t="s">
        <v>216</v>
      </c>
      <c r="Z240">
        <v>47</v>
      </c>
      <c r="AA240" t="s">
        <v>196</v>
      </c>
      <c r="AB240" t="s">
        <v>197</v>
      </c>
      <c r="AC240" t="s">
        <v>210</v>
      </c>
      <c r="AD240" t="s">
        <v>217</v>
      </c>
      <c r="AE240" t="s">
        <v>200</v>
      </c>
      <c r="AF240">
        <v>29072</v>
      </c>
      <c r="AO240">
        <v>0</v>
      </c>
      <c r="AP240">
        <v>0</v>
      </c>
      <c r="AQ240">
        <v>979.68700000000001</v>
      </c>
      <c r="AR240">
        <v>0</v>
      </c>
      <c r="BA240" t="s">
        <v>201</v>
      </c>
      <c r="BB240">
        <v>3</v>
      </c>
      <c r="BC240" t="s">
        <v>202</v>
      </c>
      <c r="BD240" t="s">
        <v>202</v>
      </c>
      <c r="BM240" s="7" t="s">
        <v>3035</v>
      </c>
      <c r="BN240" s="3" t="s">
        <v>204</v>
      </c>
      <c r="BO240" t="s">
        <v>202</v>
      </c>
      <c r="BP240" t="s">
        <v>202</v>
      </c>
    </row>
    <row r="241" spans="1:71" x14ac:dyDescent="0.2">
      <c r="A241" s="4">
        <v>43013.75277777778</v>
      </c>
      <c r="B241" s="4">
        <v>43013.76666666667</v>
      </c>
      <c r="C241" t="s">
        <v>65</v>
      </c>
      <c r="D241" t="s">
        <v>3094</v>
      </c>
      <c r="E241">
        <v>100</v>
      </c>
      <c r="F241">
        <v>1229</v>
      </c>
      <c r="G241" t="b">
        <v>1</v>
      </c>
      <c r="H241" s="1">
        <v>43013.76666666667</v>
      </c>
      <c r="I241" t="s">
        <v>3095</v>
      </c>
      <c r="N241">
        <v>35.680206300000002</v>
      </c>
      <c r="O241">
        <v>-101.4309998</v>
      </c>
      <c r="P241" t="s">
        <v>179</v>
      </c>
      <c r="Q241" t="s">
        <v>180</v>
      </c>
      <c r="R241" t="s">
        <v>181</v>
      </c>
      <c r="S241" t="s">
        <v>182</v>
      </c>
      <c r="T241" t="s">
        <v>183</v>
      </c>
      <c r="U241" t="s">
        <v>184</v>
      </c>
      <c r="V241" t="s">
        <v>194</v>
      </c>
      <c r="W241">
        <v>47</v>
      </c>
      <c r="X241" t="s">
        <v>186</v>
      </c>
      <c r="Y241" t="s">
        <v>195</v>
      </c>
      <c r="Z241">
        <v>43</v>
      </c>
      <c r="AA241" t="s">
        <v>196</v>
      </c>
      <c r="AB241" t="s">
        <v>197</v>
      </c>
      <c r="AC241" t="s">
        <v>290</v>
      </c>
      <c r="AD241" t="s">
        <v>217</v>
      </c>
      <c r="AE241" t="s">
        <v>223</v>
      </c>
      <c r="AF241">
        <v>79036</v>
      </c>
      <c r="AO241">
        <v>0</v>
      </c>
      <c r="AP241">
        <v>0</v>
      </c>
      <c r="AQ241">
        <v>999.17200000000003</v>
      </c>
      <c r="AR241">
        <v>0</v>
      </c>
      <c r="BA241" t="s">
        <v>201</v>
      </c>
      <c r="BB241">
        <v>3</v>
      </c>
      <c r="BC241" t="s">
        <v>202</v>
      </c>
      <c r="BD241" t="s">
        <v>202</v>
      </c>
      <c r="BM241" s="7" t="s">
        <v>3096</v>
      </c>
      <c r="BN241" s="3" t="s">
        <v>204</v>
      </c>
      <c r="BO241" t="s">
        <v>202</v>
      </c>
      <c r="BP241" t="s">
        <v>202</v>
      </c>
    </row>
    <row r="242" spans="1:71" x14ac:dyDescent="0.2">
      <c r="A242" s="4">
        <v>43013.752083333333</v>
      </c>
      <c r="B242" s="4">
        <v>43013.767361111109</v>
      </c>
      <c r="C242" t="s">
        <v>65</v>
      </c>
      <c r="D242" t="s">
        <v>3097</v>
      </c>
      <c r="E242">
        <v>100</v>
      </c>
      <c r="F242">
        <v>1274</v>
      </c>
      <c r="G242" t="b">
        <v>1</v>
      </c>
      <c r="H242" s="1">
        <v>43013.767361111109</v>
      </c>
      <c r="I242" t="s">
        <v>3098</v>
      </c>
      <c r="N242">
        <v>36.16319275</v>
      </c>
      <c r="O242">
        <v>-82.831001279999995</v>
      </c>
      <c r="P242" t="s">
        <v>179</v>
      </c>
      <c r="Q242" t="s">
        <v>180</v>
      </c>
      <c r="R242" t="s">
        <v>181</v>
      </c>
      <c r="S242" t="s">
        <v>182</v>
      </c>
      <c r="T242" t="s">
        <v>183</v>
      </c>
      <c r="U242" t="s">
        <v>251</v>
      </c>
      <c r="V242" t="s">
        <v>194</v>
      </c>
      <c r="W242">
        <v>47</v>
      </c>
      <c r="X242" t="s">
        <v>186</v>
      </c>
      <c r="Y242" t="s">
        <v>195</v>
      </c>
      <c r="Z242">
        <v>33</v>
      </c>
      <c r="AA242" t="s">
        <v>196</v>
      </c>
      <c r="AB242" t="s">
        <v>197</v>
      </c>
      <c r="AC242" t="s">
        <v>210</v>
      </c>
      <c r="AD242" t="s">
        <v>234</v>
      </c>
      <c r="AE242" t="s">
        <v>303</v>
      </c>
      <c r="AF242">
        <v>32726</v>
      </c>
      <c r="AO242">
        <v>561.30200000000002</v>
      </c>
      <c r="AP242">
        <v>561.30200000000002</v>
      </c>
      <c r="AQ242">
        <v>949.5</v>
      </c>
      <c r="AR242">
        <v>1</v>
      </c>
      <c r="BA242" t="s">
        <v>201</v>
      </c>
      <c r="BB242">
        <v>3</v>
      </c>
      <c r="BC242" t="s">
        <v>202</v>
      </c>
      <c r="BD242" t="s">
        <v>202</v>
      </c>
      <c r="BM242" s="7" t="s">
        <v>3099</v>
      </c>
      <c r="BN242" s="3" t="s">
        <v>204</v>
      </c>
      <c r="BO242" t="s">
        <v>202</v>
      </c>
      <c r="BP242" t="s">
        <v>202</v>
      </c>
    </row>
    <row r="243" spans="1:71" x14ac:dyDescent="0.2">
      <c r="A243" s="4">
        <v>43013.752083333333</v>
      </c>
      <c r="B243" s="4">
        <v>43013.769444444442</v>
      </c>
      <c r="C243" t="s">
        <v>65</v>
      </c>
      <c r="D243" t="s">
        <v>3164</v>
      </c>
      <c r="E243">
        <v>100</v>
      </c>
      <c r="F243">
        <v>1511</v>
      </c>
      <c r="G243" t="b">
        <v>1</v>
      </c>
      <c r="H243" s="1">
        <v>43013.769444444442</v>
      </c>
      <c r="I243" t="s">
        <v>3165</v>
      </c>
      <c r="N243">
        <v>37.953598020000001</v>
      </c>
      <c r="O243">
        <v>-122.0780029</v>
      </c>
      <c r="P243" t="s">
        <v>179</v>
      </c>
      <c r="Q243" t="s">
        <v>180</v>
      </c>
      <c r="R243" t="s">
        <v>181</v>
      </c>
      <c r="S243" t="s">
        <v>208</v>
      </c>
      <c r="T243">
        <v>56</v>
      </c>
      <c r="U243" t="s">
        <v>184</v>
      </c>
      <c r="V243" t="s">
        <v>185</v>
      </c>
      <c r="W243">
        <v>47</v>
      </c>
      <c r="X243" t="s">
        <v>186</v>
      </c>
      <c r="Y243" t="s">
        <v>216</v>
      </c>
      <c r="Z243">
        <v>51</v>
      </c>
      <c r="AA243" t="s">
        <v>196</v>
      </c>
      <c r="AB243" t="s">
        <v>197</v>
      </c>
      <c r="AC243" t="s">
        <v>245</v>
      </c>
      <c r="AD243" t="s">
        <v>483</v>
      </c>
      <c r="AE243" t="s">
        <v>211</v>
      </c>
      <c r="AF243">
        <v>94598</v>
      </c>
      <c r="AO243">
        <v>587.55100000000004</v>
      </c>
      <c r="AP243">
        <v>1046.223</v>
      </c>
      <c r="AQ243">
        <v>1048.972</v>
      </c>
      <c r="AR243">
        <v>7</v>
      </c>
      <c r="BA243" t="s">
        <v>201</v>
      </c>
      <c r="BB243">
        <v>3</v>
      </c>
      <c r="BC243" t="s">
        <v>202</v>
      </c>
      <c r="BD243" t="s">
        <v>202</v>
      </c>
      <c r="BM243" s="7" t="s">
        <v>3166</v>
      </c>
      <c r="BN243" s="3" t="s">
        <v>204</v>
      </c>
      <c r="BO243" t="s">
        <v>202</v>
      </c>
      <c r="BP243" t="s">
        <v>202</v>
      </c>
    </row>
    <row r="244" spans="1:71" x14ac:dyDescent="0.2">
      <c r="A244" s="4">
        <v>43013.759027777778</v>
      </c>
      <c r="B244" s="4">
        <v>43013.773611111108</v>
      </c>
      <c r="C244" t="s">
        <v>65</v>
      </c>
      <c r="D244" t="s">
        <v>3269</v>
      </c>
      <c r="E244">
        <v>100</v>
      </c>
      <c r="F244">
        <v>1254</v>
      </c>
      <c r="G244" t="b">
        <v>1</v>
      </c>
      <c r="H244" s="1">
        <v>43013.773611111108</v>
      </c>
      <c r="I244" t="s">
        <v>3270</v>
      </c>
      <c r="N244">
        <v>38.580505369999997</v>
      </c>
      <c r="O244">
        <v>-90.2743988</v>
      </c>
      <c r="P244" t="s">
        <v>179</v>
      </c>
      <c r="Q244" t="s">
        <v>180</v>
      </c>
      <c r="R244" t="s">
        <v>181</v>
      </c>
      <c r="S244" t="s">
        <v>182</v>
      </c>
      <c r="T244" t="s">
        <v>183</v>
      </c>
      <c r="U244" t="s">
        <v>193</v>
      </c>
      <c r="V244" t="s">
        <v>185</v>
      </c>
      <c r="W244">
        <v>47</v>
      </c>
      <c r="X244" t="s">
        <v>186</v>
      </c>
      <c r="Y244" t="s">
        <v>195</v>
      </c>
      <c r="Z244">
        <v>25</v>
      </c>
      <c r="AA244" t="s">
        <v>196</v>
      </c>
      <c r="AB244" t="s">
        <v>197</v>
      </c>
      <c r="AC244" t="s">
        <v>210</v>
      </c>
      <c r="AD244" t="s">
        <v>234</v>
      </c>
      <c r="AE244" t="s">
        <v>211</v>
      </c>
      <c r="AF244">
        <v>63109</v>
      </c>
      <c r="AO244">
        <v>907.13199999999995</v>
      </c>
      <c r="AP244">
        <v>907.13199999999995</v>
      </c>
      <c r="AQ244">
        <v>961.37199999999996</v>
      </c>
      <c r="AR244">
        <v>1</v>
      </c>
      <c r="BA244" t="s">
        <v>201</v>
      </c>
      <c r="BB244">
        <v>3</v>
      </c>
      <c r="BC244" t="s">
        <v>202</v>
      </c>
      <c r="BD244" t="s">
        <v>202</v>
      </c>
      <c r="BM244" s="7" t="s">
        <v>3271</v>
      </c>
      <c r="BN244" s="3" t="s">
        <v>204</v>
      </c>
      <c r="BO244" t="s">
        <v>202</v>
      </c>
      <c r="BP244" t="s">
        <v>202</v>
      </c>
    </row>
    <row r="245" spans="1:71" x14ac:dyDescent="0.2">
      <c r="A245" s="4">
        <v>43013.761111111111</v>
      </c>
      <c r="B245" s="4">
        <v>43013.773611111108</v>
      </c>
      <c r="C245" t="s">
        <v>65</v>
      </c>
      <c r="D245" t="s">
        <v>3285</v>
      </c>
      <c r="E245">
        <v>100</v>
      </c>
      <c r="F245">
        <v>1094</v>
      </c>
      <c r="G245" t="b">
        <v>1</v>
      </c>
      <c r="H245" s="1">
        <v>43013.773611111108</v>
      </c>
      <c r="I245" t="s">
        <v>3286</v>
      </c>
      <c r="N245">
        <v>30.167205809999999</v>
      </c>
      <c r="O245">
        <v>-81.771499629999994</v>
      </c>
      <c r="P245" t="s">
        <v>179</v>
      </c>
      <c r="Q245" t="s">
        <v>180</v>
      </c>
      <c r="R245" t="s">
        <v>181</v>
      </c>
      <c r="S245" t="s">
        <v>182</v>
      </c>
      <c r="T245" t="s">
        <v>183</v>
      </c>
      <c r="U245" t="s">
        <v>281</v>
      </c>
      <c r="V245" t="s">
        <v>265</v>
      </c>
      <c r="W245">
        <v>47</v>
      </c>
      <c r="X245" t="s">
        <v>186</v>
      </c>
      <c r="Y245" t="s">
        <v>195</v>
      </c>
      <c r="Z245">
        <v>34</v>
      </c>
      <c r="AA245" t="s">
        <v>196</v>
      </c>
      <c r="AB245" t="s">
        <v>197</v>
      </c>
      <c r="AC245" t="s">
        <v>258</v>
      </c>
      <c r="AD245" t="s">
        <v>329</v>
      </c>
      <c r="AE245" t="s">
        <v>200</v>
      </c>
      <c r="AF245">
        <v>32073</v>
      </c>
      <c r="AO245">
        <v>0</v>
      </c>
      <c r="AP245">
        <v>0</v>
      </c>
      <c r="AQ245">
        <v>960.44299999999998</v>
      </c>
      <c r="AR245">
        <v>0</v>
      </c>
      <c r="BA245" t="s">
        <v>201</v>
      </c>
      <c r="BB245">
        <v>3</v>
      </c>
      <c r="BC245" t="s">
        <v>202</v>
      </c>
      <c r="BD245" t="s">
        <v>202</v>
      </c>
      <c r="BM245" s="7" t="s">
        <v>3287</v>
      </c>
      <c r="BN245" s="3" t="s">
        <v>204</v>
      </c>
      <c r="BO245" t="s">
        <v>202</v>
      </c>
      <c r="BP245" t="s">
        <v>202</v>
      </c>
    </row>
    <row r="246" spans="1:71" x14ac:dyDescent="0.2">
      <c r="A246" s="4">
        <v>43013.763888888891</v>
      </c>
      <c r="B246" s="4">
        <v>43013.776388888888</v>
      </c>
      <c r="C246" t="s">
        <v>65</v>
      </c>
      <c r="D246" t="s">
        <v>2993</v>
      </c>
      <c r="E246">
        <v>100</v>
      </c>
      <c r="F246">
        <v>1101</v>
      </c>
      <c r="G246" t="b">
        <v>1</v>
      </c>
      <c r="H246" s="1">
        <v>43013.776388888888</v>
      </c>
      <c r="I246" t="s">
        <v>3333</v>
      </c>
      <c r="N246">
        <v>32.09919739</v>
      </c>
      <c r="O246">
        <v>-90.116699220000001</v>
      </c>
      <c r="P246" t="s">
        <v>179</v>
      </c>
      <c r="Q246" t="s">
        <v>180</v>
      </c>
      <c r="R246" t="s">
        <v>181</v>
      </c>
      <c r="S246" t="s">
        <v>208</v>
      </c>
      <c r="T246">
        <v>55</v>
      </c>
      <c r="U246" t="s">
        <v>184</v>
      </c>
      <c r="V246" t="s">
        <v>265</v>
      </c>
      <c r="W246">
        <v>47</v>
      </c>
      <c r="X246" t="s">
        <v>186</v>
      </c>
      <c r="Y246" t="s">
        <v>195</v>
      </c>
      <c r="Z246">
        <v>43</v>
      </c>
      <c r="AA246" t="s">
        <v>196</v>
      </c>
      <c r="AB246" t="s">
        <v>197</v>
      </c>
      <c r="AC246" t="s">
        <v>1928</v>
      </c>
      <c r="AD246" t="s">
        <v>329</v>
      </c>
      <c r="AE246" t="s">
        <v>303</v>
      </c>
      <c r="AF246">
        <v>39073</v>
      </c>
      <c r="AO246">
        <v>0</v>
      </c>
      <c r="AP246">
        <v>0</v>
      </c>
      <c r="AQ246">
        <v>956.50900000000001</v>
      </c>
      <c r="AR246">
        <v>0</v>
      </c>
      <c r="BA246" t="s">
        <v>201</v>
      </c>
      <c r="BB246">
        <v>3</v>
      </c>
      <c r="BC246" t="s">
        <v>202</v>
      </c>
      <c r="BD246" t="s">
        <v>202</v>
      </c>
      <c r="BM246" s="7" t="s">
        <v>3334</v>
      </c>
      <c r="BN246" s="3" t="s">
        <v>204</v>
      </c>
      <c r="BO246" t="s">
        <v>202</v>
      </c>
      <c r="BP246" t="s">
        <v>202</v>
      </c>
    </row>
    <row r="247" spans="1:71" x14ac:dyDescent="0.2">
      <c r="A247" s="4">
        <v>43013.765972222223</v>
      </c>
      <c r="B247" s="4">
        <v>43013.780555555553</v>
      </c>
      <c r="C247" t="s">
        <v>65</v>
      </c>
      <c r="D247" t="s">
        <v>3445</v>
      </c>
      <c r="E247">
        <v>100</v>
      </c>
      <c r="F247">
        <v>1270</v>
      </c>
      <c r="G247" t="b">
        <v>1</v>
      </c>
      <c r="H247" s="1">
        <v>43013.780555555553</v>
      </c>
      <c r="I247" t="s">
        <v>3446</v>
      </c>
      <c r="N247">
        <v>33.837905880000001</v>
      </c>
      <c r="O247">
        <v>-84.384597780000007</v>
      </c>
      <c r="P247" t="s">
        <v>179</v>
      </c>
      <c r="Q247" t="s">
        <v>180</v>
      </c>
      <c r="R247" t="s">
        <v>181</v>
      </c>
      <c r="S247" t="s">
        <v>182</v>
      </c>
      <c r="T247" t="s">
        <v>183</v>
      </c>
      <c r="U247" t="s">
        <v>184</v>
      </c>
      <c r="V247" t="s">
        <v>265</v>
      </c>
      <c r="W247">
        <v>47</v>
      </c>
      <c r="X247" t="s">
        <v>186</v>
      </c>
      <c r="Y247" t="s">
        <v>216</v>
      </c>
      <c r="Z247">
        <v>21</v>
      </c>
      <c r="AA247" t="s">
        <v>196</v>
      </c>
      <c r="AB247" t="s">
        <v>197</v>
      </c>
      <c r="AC247" t="s">
        <v>290</v>
      </c>
      <c r="AD247" t="s">
        <v>329</v>
      </c>
      <c r="AE247" t="s">
        <v>200</v>
      </c>
      <c r="AF247">
        <v>39110</v>
      </c>
      <c r="AO247">
        <v>0</v>
      </c>
      <c r="AP247">
        <v>0</v>
      </c>
      <c r="AQ247">
        <v>964.68299999999999</v>
      </c>
      <c r="AR247">
        <v>0</v>
      </c>
      <c r="BA247" t="s">
        <v>201</v>
      </c>
      <c r="BB247">
        <v>3</v>
      </c>
      <c r="BC247" t="s">
        <v>202</v>
      </c>
      <c r="BD247" t="s">
        <v>202</v>
      </c>
      <c r="BM247" s="7" t="s">
        <v>3447</v>
      </c>
      <c r="BN247" s="3" t="s">
        <v>225</v>
      </c>
      <c r="BO247" t="s">
        <v>202</v>
      </c>
      <c r="BP247" t="s">
        <v>202</v>
      </c>
    </row>
    <row r="248" spans="1:71" x14ac:dyDescent="0.2">
      <c r="A248" s="4">
        <v>43013.76666666667</v>
      </c>
      <c r="B248" s="4">
        <v>43013.780555555553</v>
      </c>
      <c r="C248" t="s">
        <v>65</v>
      </c>
      <c r="D248" t="s">
        <v>3451</v>
      </c>
      <c r="E248">
        <v>100</v>
      </c>
      <c r="F248">
        <v>1214</v>
      </c>
      <c r="G248" t="b">
        <v>1</v>
      </c>
      <c r="H248" s="1">
        <v>43013.780555555553</v>
      </c>
      <c r="I248" t="s">
        <v>3452</v>
      </c>
      <c r="N248">
        <v>44.069000240000001</v>
      </c>
      <c r="O248">
        <v>-123.0825043</v>
      </c>
      <c r="P248" t="s">
        <v>179</v>
      </c>
      <c r="Q248" t="s">
        <v>180</v>
      </c>
      <c r="R248" t="s">
        <v>181</v>
      </c>
      <c r="S248" t="s">
        <v>182</v>
      </c>
      <c r="T248" t="s">
        <v>183</v>
      </c>
      <c r="U248" t="s">
        <v>193</v>
      </c>
      <c r="V248" t="s">
        <v>194</v>
      </c>
      <c r="W248">
        <v>47</v>
      </c>
      <c r="X248" t="s">
        <v>186</v>
      </c>
      <c r="Y248" t="s">
        <v>216</v>
      </c>
      <c r="Z248">
        <v>41</v>
      </c>
      <c r="AA248" t="s">
        <v>196</v>
      </c>
      <c r="AB248" t="s">
        <v>197</v>
      </c>
      <c r="AC248" t="s">
        <v>210</v>
      </c>
      <c r="AD248" t="s">
        <v>222</v>
      </c>
      <c r="AE248" t="s">
        <v>303</v>
      </c>
      <c r="AF248">
        <v>97405</v>
      </c>
      <c r="AO248">
        <v>0</v>
      </c>
      <c r="AP248">
        <v>0</v>
      </c>
      <c r="AQ248">
        <v>957.40300000000002</v>
      </c>
      <c r="AR248">
        <v>0</v>
      </c>
      <c r="BA248" t="s">
        <v>201</v>
      </c>
      <c r="BB248">
        <v>3</v>
      </c>
      <c r="BC248" t="s">
        <v>202</v>
      </c>
      <c r="BD248" t="s">
        <v>202</v>
      </c>
      <c r="BM248" s="7" t="s">
        <v>3453</v>
      </c>
      <c r="BN248" s="3" t="s">
        <v>225</v>
      </c>
      <c r="BO248" t="s">
        <v>202</v>
      </c>
      <c r="BP248" t="s">
        <v>202</v>
      </c>
    </row>
    <row r="249" spans="1:71" x14ac:dyDescent="0.2">
      <c r="A249" s="4">
        <v>43013.763194444444</v>
      </c>
      <c r="B249" s="4">
        <v>43013.787499999999</v>
      </c>
      <c r="C249" t="s">
        <v>65</v>
      </c>
      <c r="D249" t="s">
        <v>3530</v>
      </c>
      <c r="E249">
        <v>100</v>
      </c>
      <c r="F249">
        <v>2124</v>
      </c>
      <c r="G249" t="b">
        <v>1</v>
      </c>
      <c r="H249" s="1">
        <v>43013.787499999999</v>
      </c>
      <c r="I249" t="s">
        <v>3531</v>
      </c>
      <c r="N249">
        <v>43.49440002</v>
      </c>
      <c r="O249">
        <v>-116.6179047</v>
      </c>
      <c r="P249" t="s">
        <v>179</v>
      </c>
      <c r="Q249" t="s">
        <v>180</v>
      </c>
      <c r="R249" t="s">
        <v>181</v>
      </c>
      <c r="S249" t="s">
        <v>208</v>
      </c>
      <c r="T249">
        <v>56</v>
      </c>
      <c r="U249" t="s">
        <v>281</v>
      </c>
      <c r="V249" t="s">
        <v>252</v>
      </c>
      <c r="W249">
        <v>47</v>
      </c>
      <c r="X249" t="s">
        <v>186</v>
      </c>
      <c r="Y249" t="s">
        <v>195</v>
      </c>
      <c r="Z249">
        <v>36</v>
      </c>
      <c r="AA249" t="s">
        <v>196</v>
      </c>
      <c r="AB249" t="s">
        <v>244</v>
      </c>
      <c r="AC249" t="s">
        <v>258</v>
      </c>
      <c r="AD249" t="s">
        <v>234</v>
      </c>
      <c r="AE249" t="s">
        <v>200</v>
      </c>
      <c r="AF249">
        <v>83686</v>
      </c>
      <c r="AO249">
        <v>0</v>
      </c>
      <c r="AP249">
        <v>0</v>
      </c>
      <c r="AQ249">
        <v>958.50099999999998</v>
      </c>
      <c r="AR249">
        <v>0</v>
      </c>
      <c r="BA249" t="s">
        <v>201</v>
      </c>
      <c r="BB249">
        <v>3</v>
      </c>
      <c r="BC249" t="s">
        <v>202</v>
      </c>
      <c r="BD249" t="s">
        <v>202</v>
      </c>
      <c r="BM249" s="7" t="s">
        <v>3532</v>
      </c>
      <c r="BN249" s="3" t="s">
        <v>204</v>
      </c>
      <c r="BO249" t="s">
        <v>202</v>
      </c>
      <c r="BP249" t="s">
        <v>202</v>
      </c>
    </row>
    <row r="250" spans="1:71" x14ac:dyDescent="0.2">
      <c r="A250" s="4">
        <v>43013.779166666667</v>
      </c>
      <c r="B250" s="4">
        <v>43013.791666666664</v>
      </c>
      <c r="C250" t="s">
        <v>65</v>
      </c>
      <c r="D250" t="s">
        <v>3548</v>
      </c>
      <c r="E250">
        <v>100</v>
      </c>
      <c r="F250">
        <v>1089</v>
      </c>
      <c r="G250" t="b">
        <v>1</v>
      </c>
      <c r="H250" s="1">
        <v>43013.791666666664</v>
      </c>
      <c r="I250" t="s">
        <v>3549</v>
      </c>
      <c r="N250">
        <v>45.440704349999997</v>
      </c>
      <c r="O250">
        <v>-122.6156998</v>
      </c>
      <c r="P250" t="s">
        <v>179</v>
      </c>
      <c r="Q250" t="s">
        <v>180</v>
      </c>
      <c r="R250" t="s">
        <v>181</v>
      </c>
      <c r="S250" t="s">
        <v>182</v>
      </c>
      <c r="T250" t="s">
        <v>183</v>
      </c>
      <c r="U250" t="s">
        <v>184</v>
      </c>
      <c r="V250" t="s">
        <v>265</v>
      </c>
      <c r="W250">
        <v>47</v>
      </c>
      <c r="X250" t="s">
        <v>186</v>
      </c>
      <c r="Y250" t="s">
        <v>195</v>
      </c>
      <c r="Z250">
        <v>33</v>
      </c>
      <c r="AA250" t="s">
        <v>269</v>
      </c>
      <c r="AB250" t="s">
        <v>197</v>
      </c>
      <c r="AC250" t="s">
        <v>210</v>
      </c>
      <c r="AD250" t="s">
        <v>217</v>
      </c>
      <c r="AE250" t="s">
        <v>200</v>
      </c>
      <c r="AF250">
        <v>97233</v>
      </c>
      <c r="AO250">
        <v>0</v>
      </c>
      <c r="AP250">
        <v>0</v>
      </c>
      <c r="AQ250">
        <v>955.79200000000003</v>
      </c>
      <c r="AR250">
        <v>0</v>
      </c>
      <c r="BA250" t="s">
        <v>201</v>
      </c>
      <c r="BB250">
        <v>3</v>
      </c>
      <c r="BC250" t="s">
        <v>202</v>
      </c>
      <c r="BD250" t="s">
        <v>202</v>
      </c>
      <c r="BM250" s="7" t="s">
        <v>3550</v>
      </c>
      <c r="BN250" s="3" t="s">
        <v>204</v>
      </c>
      <c r="BO250" t="s">
        <v>202</v>
      </c>
      <c r="BP250" t="s">
        <v>202</v>
      </c>
    </row>
    <row r="251" spans="1:71" x14ac:dyDescent="0.2">
      <c r="A251" s="4">
        <v>43007.581944444442</v>
      </c>
      <c r="B251" s="4">
        <v>43007.595833333333</v>
      </c>
      <c r="C251" t="s">
        <v>65</v>
      </c>
      <c r="D251" t="s">
        <v>206</v>
      </c>
      <c r="E251">
        <v>100</v>
      </c>
      <c r="F251">
        <v>1209</v>
      </c>
      <c r="G251" t="b">
        <v>1</v>
      </c>
      <c r="H251" s="1">
        <v>43007.595833333333</v>
      </c>
      <c r="I251" t="s">
        <v>207</v>
      </c>
      <c r="N251">
        <v>42.13310242</v>
      </c>
      <c r="O251">
        <v>-83.218200679999995</v>
      </c>
      <c r="P251" t="s">
        <v>179</v>
      </c>
      <c r="Q251" t="s">
        <v>180</v>
      </c>
      <c r="R251" t="s">
        <v>181</v>
      </c>
      <c r="S251" t="s">
        <v>208</v>
      </c>
      <c r="T251">
        <v>55</v>
      </c>
      <c r="U251" t="s">
        <v>184</v>
      </c>
      <c r="V251" t="s">
        <v>209</v>
      </c>
      <c r="W251">
        <v>47</v>
      </c>
      <c r="X251" t="s">
        <v>186</v>
      </c>
      <c r="Y251" t="s">
        <v>195</v>
      </c>
      <c r="Z251">
        <v>42</v>
      </c>
      <c r="AA251" t="s">
        <v>196</v>
      </c>
      <c r="AB251" t="s">
        <v>197</v>
      </c>
      <c r="AC251" t="s">
        <v>210</v>
      </c>
      <c r="AD251" t="s">
        <v>199</v>
      </c>
      <c r="AE251" t="s">
        <v>211</v>
      </c>
      <c r="AF251">
        <v>48183</v>
      </c>
      <c r="AS251">
        <v>0</v>
      </c>
      <c r="AT251">
        <v>0</v>
      </c>
      <c r="AU251">
        <v>989.58199999999999</v>
      </c>
      <c r="AV251">
        <v>0</v>
      </c>
      <c r="BA251" t="s">
        <v>201</v>
      </c>
      <c r="BB251">
        <v>4</v>
      </c>
      <c r="BC251" t="s">
        <v>202</v>
      </c>
      <c r="BD251" t="s">
        <v>202</v>
      </c>
      <c r="BM251" s="7" t="s">
        <v>212</v>
      </c>
      <c r="BO251" t="s">
        <v>202</v>
      </c>
      <c r="BP251" t="s">
        <v>202</v>
      </c>
      <c r="BS251" t="s">
        <v>205</v>
      </c>
    </row>
    <row r="252" spans="1:71" x14ac:dyDescent="0.2">
      <c r="A252" s="4">
        <v>43007.588194444441</v>
      </c>
      <c r="B252" s="4">
        <v>43007.603472222225</v>
      </c>
      <c r="C252" t="s">
        <v>65</v>
      </c>
      <c r="D252" t="s">
        <v>363</v>
      </c>
      <c r="E252">
        <v>100</v>
      </c>
      <c r="F252">
        <v>1287</v>
      </c>
      <c r="G252" t="b">
        <v>1</v>
      </c>
      <c r="H252" s="1">
        <v>43007.603472222225</v>
      </c>
      <c r="I252" t="s">
        <v>364</v>
      </c>
      <c r="N252">
        <v>40.753005979999998</v>
      </c>
      <c r="O252">
        <v>-75.306198120000005</v>
      </c>
      <c r="P252" t="s">
        <v>179</v>
      </c>
      <c r="Q252" t="s">
        <v>180</v>
      </c>
      <c r="R252" t="s">
        <v>181</v>
      </c>
      <c r="S252" t="s">
        <v>182</v>
      </c>
      <c r="T252" t="s">
        <v>183</v>
      </c>
      <c r="U252" t="s">
        <v>281</v>
      </c>
      <c r="V252" t="s">
        <v>194</v>
      </c>
      <c r="W252">
        <v>47</v>
      </c>
      <c r="X252" t="s">
        <v>186</v>
      </c>
      <c r="Y252" t="s">
        <v>216</v>
      </c>
      <c r="Z252">
        <v>33</v>
      </c>
      <c r="AA252" t="s">
        <v>196</v>
      </c>
      <c r="AB252" t="s">
        <v>197</v>
      </c>
      <c r="AC252" t="s">
        <v>290</v>
      </c>
      <c r="AD252" t="s">
        <v>234</v>
      </c>
      <c r="AE252" t="s">
        <v>223</v>
      </c>
      <c r="AF252">
        <v>18080</v>
      </c>
      <c r="AS252">
        <v>7.6210000000000004</v>
      </c>
      <c r="AT252">
        <v>16.484999999999999</v>
      </c>
      <c r="AU252">
        <v>988.24400000000003</v>
      </c>
      <c r="AV252">
        <v>3</v>
      </c>
      <c r="BA252" t="s">
        <v>201</v>
      </c>
      <c r="BB252">
        <v>4</v>
      </c>
      <c r="BC252" t="s">
        <v>202</v>
      </c>
      <c r="BD252" t="s">
        <v>202</v>
      </c>
      <c r="BM252" s="7" t="s">
        <v>365</v>
      </c>
      <c r="BN252" s="3" t="s">
        <v>204</v>
      </c>
      <c r="BO252" t="s">
        <v>202</v>
      </c>
      <c r="BP252" t="s">
        <v>202</v>
      </c>
      <c r="BS252" t="s">
        <v>205</v>
      </c>
    </row>
    <row r="253" spans="1:71" x14ac:dyDescent="0.2">
      <c r="A253" s="4">
        <v>43007.597916666666</v>
      </c>
      <c r="B253" s="4">
        <v>43007.613194444442</v>
      </c>
      <c r="C253" t="s">
        <v>65</v>
      </c>
      <c r="D253" t="s">
        <v>429</v>
      </c>
      <c r="E253">
        <v>100</v>
      </c>
      <c r="F253">
        <v>1302</v>
      </c>
      <c r="G253" t="b">
        <v>1</v>
      </c>
      <c r="H253" s="1">
        <v>43007.613194444442</v>
      </c>
      <c r="I253" t="s">
        <v>430</v>
      </c>
      <c r="N253">
        <v>33.880798339999998</v>
      </c>
      <c r="O253">
        <v>-80.353599549999998</v>
      </c>
      <c r="P253" t="s">
        <v>179</v>
      </c>
      <c r="Q253" t="s">
        <v>180</v>
      </c>
      <c r="R253" t="s">
        <v>181</v>
      </c>
      <c r="S253" t="s">
        <v>182</v>
      </c>
      <c r="T253" t="s">
        <v>183</v>
      </c>
      <c r="U253" t="s">
        <v>184</v>
      </c>
      <c r="V253" t="s">
        <v>302</v>
      </c>
      <c r="W253">
        <v>47</v>
      </c>
      <c r="X253" t="s">
        <v>186</v>
      </c>
      <c r="Y253" t="s">
        <v>195</v>
      </c>
      <c r="Z253">
        <v>24</v>
      </c>
      <c r="AA253" t="s">
        <v>233</v>
      </c>
      <c r="AB253" t="s">
        <v>197</v>
      </c>
      <c r="AC253" t="s">
        <v>258</v>
      </c>
      <c r="AD253" t="s">
        <v>199</v>
      </c>
      <c r="AE253" t="s">
        <v>200</v>
      </c>
      <c r="AF253">
        <v>29080</v>
      </c>
      <c r="AS253">
        <v>7.343</v>
      </c>
      <c r="AT253">
        <v>7.343</v>
      </c>
      <c r="AU253">
        <v>999.28200000000004</v>
      </c>
      <c r="AV253">
        <v>1</v>
      </c>
      <c r="BA253" t="s">
        <v>201</v>
      </c>
      <c r="BB253">
        <v>4</v>
      </c>
      <c r="BC253" t="s">
        <v>202</v>
      </c>
      <c r="BD253" t="s">
        <v>202</v>
      </c>
      <c r="BM253" s="7" t="s">
        <v>431</v>
      </c>
      <c r="BO253" t="s">
        <v>202</v>
      </c>
      <c r="BP253" t="s">
        <v>202</v>
      </c>
      <c r="BS253" t="s">
        <v>205</v>
      </c>
    </row>
    <row r="254" spans="1:71" x14ac:dyDescent="0.2">
      <c r="A254" s="4">
        <v>43007.618055555555</v>
      </c>
      <c r="B254" s="4">
        <v>43007.634722222225</v>
      </c>
      <c r="C254" t="s">
        <v>65</v>
      </c>
      <c r="D254" t="s">
        <v>469</v>
      </c>
      <c r="E254">
        <v>100</v>
      </c>
      <c r="F254">
        <v>1404</v>
      </c>
      <c r="G254" t="b">
        <v>1</v>
      </c>
      <c r="H254" s="1">
        <v>43007.634722222225</v>
      </c>
      <c r="I254" t="s">
        <v>470</v>
      </c>
      <c r="N254">
        <v>44.127197270000003</v>
      </c>
      <c r="O254">
        <v>-69.133598329999998</v>
      </c>
      <c r="P254" t="s">
        <v>179</v>
      </c>
      <c r="Q254" t="s">
        <v>180</v>
      </c>
      <c r="R254" t="s">
        <v>181</v>
      </c>
      <c r="S254" t="s">
        <v>208</v>
      </c>
      <c r="T254">
        <v>55</v>
      </c>
      <c r="U254" t="s">
        <v>184</v>
      </c>
      <c r="V254" t="s">
        <v>185</v>
      </c>
      <c r="W254">
        <v>47</v>
      </c>
      <c r="X254" t="s">
        <v>186</v>
      </c>
      <c r="Y254" t="s">
        <v>195</v>
      </c>
      <c r="Z254">
        <v>54</v>
      </c>
      <c r="AA254" t="s">
        <v>196</v>
      </c>
      <c r="AB254" t="s">
        <v>197</v>
      </c>
      <c r="AC254" t="s">
        <v>290</v>
      </c>
      <c r="AD254" t="s">
        <v>199</v>
      </c>
      <c r="AE254" t="s">
        <v>211</v>
      </c>
      <c r="AF254">
        <v>4101</v>
      </c>
      <c r="AS254">
        <v>0</v>
      </c>
      <c r="AT254">
        <v>0</v>
      </c>
      <c r="AU254">
        <v>991.61300000000006</v>
      </c>
      <c r="AV254">
        <v>0</v>
      </c>
      <c r="BA254" t="s">
        <v>201</v>
      </c>
      <c r="BB254">
        <v>4</v>
      </c>
      <c r="BC254" t="s">
        <v>202</v>
      </c>
      <c r="BD254" t="s">
        <v>202</v>
      </c>
      <c r="BM254" s="7" t="s">
        <v>471</v>
      </c>
      <c r="BN254" s="3" t="s">
        <v>204</v>
      </c>
      <c r="BO254" t="s">
        <v>202</v>
      </c>
      <c r="BP254" t="s">
        <v>202</v>
      </c>
      <c r="BS254" t="s">
        <v>205</v>
      </c>
    </row>
    <row r="255" spans="1:71" x14ac:dyDescent="0.2">
      <c r="A255" s="4">
        <v>43007.765972222223</v>
      </c>
      <c r="B255" s="4">
        <v>43007.780555555553</v>
      </c>
      <c r="C255" t="s">
        <v>65</v>
      </c>
      <c r="D255" t="s">
        <v>563</v>
      </c>
      <c r="E255">
        <v>100</v>
      </c>
      <c r="F255">
        <v>1239</v>
      </c>
      <c r="G255" t="b">
        <v>1</v>
      </c>
      <c r="H255" s="1">
        <v>43007.780555555553</v>
      </c>
      <c r="I255" t="s">
        <v>564</v>
      </c>
      <c r="N255">
        <v>38.015899660000002</v>
      </c>
      <c r="O255">
        <v>-84.484703060000001</v>
      </c>
      <c r="P255" t="s">
        <v>179</v>
      </c>
      <c r="Q255" t="s">
        <v>180</v>
      </c>
      <c r="R255" t="s">
        <v>181</v>
      </c>
      <c r="S255" t="s">
        <v>182</v>
      </c>
      <c r="T255" t="s">
        <v>183</v>
      </c>
      <c r="U255" t="s">
        <v>184</v>
      </c>
      <c r="V255" t="s">
        <v>302</v>
      </c>
      <c r="W255">
        <v>47</v>
      </c>
      <c r="X255" t="s">
        <v>186</v>
      </c>
      <c r="Y255" t="s">
        <v>216</v>
      </c>
      <c r="Z255">
        <v>40</v>
      </c>
      <c r="AA255" t="s">
        <v>196</v>
      </c>
      <c r="AB255" t="s">
        <v>197</v>
      </c>
      <c r="AC255" t="s">
        <v>210</v>
      </c>
      <c r="AD255" t="s">
        <v>234</v>
      </c>
      <c r="AE255" t="s">
        <v>223</v>
      </c>
      <c r="AF255">
        <v>40514</v>
      </c>
      <c r="AS255">
        <v>0</v>
      </c>
      <c r="AT255">
        <v>0</v>
      </c>
      <c r="AU255">
        <v>989.07399999999996</v>
      </c>
      <c r="AV255">
        <v>0</v>
      </c>
      <c r="BA255" t="s">
        <v>201</v>
      </c>
      <c r="BB255">
        <v>4</v>
      </c>
      <c r="BC255" t="s">
        <v>202</v>
      </c>
      <c r="BD255" t="s">
        <v>202</v>
      </c>
      <c r="BM255" s="7" t="s">
        <v>565</v>
      </c>
      <c r="BN255" s="3" t="s">
        <v>204</v>
      </c>
      <c r="BO255" t="s">
        <v>202</v>
      </c>
      <c r="BP255" t="s">
        <v>202</v>
      </c>
      <c r="BS255" t="s">
        <v>205</v>
      </c>
    </row>
    <row r="256" spans="1:71" x14ac:dyDescent="0.2">
      <c r="A256" s="4">
        <v>43008.482638888891</v>
      </c>
      <c r="B256" s="4">
        <v>43008.499305555553</v>
      </c>
      <c r="C256" t="s">
        <v>65</v>
      </c>
      <c r="D256" t="s">
        <v>626</v>
      </c>
      <c r="E256">
        <v>100</v>
      </c>
      <c r="F256">
        <v>1436</v>
      </c>
      <c r="G256" t="b">
        <v>1</v>
      </c>
      <c r="H256" s="1">
        <v>43008.499305555553</v>
      </c>
      <c r="I256" t="s">
        <v>627</v>
      </c>
      <c r="N256">
        <v>42.622604369999998</v>
      </c>
      <c r="O256">
        <v>-87.83000183</v>
      </c>
      <c r="P256" t="s">
        <v>179</v>
      </c>
      <c r="Q256" t="s">
        <v>180</v>
      </c>
      <c r="R256" t="s">
        <v>181</v>
      </c>
      <c r="S256" t="s">
        <v>182</v>
      </c>
      <c r="T256" t="s">
        <v>355</v>
      </c>
      <c r="U256" t="s">
        <v>184</v>
      </c>
      <c r="V256" t="s">
        <v>185</v>
      </c>
      <c r="W256">
        <v>47</v>
      </c>
      <c r="X256" t="s">
        <v>186</v>
      </c>
      <c r="Y256" t="s">
        <v>195</v>
      </c>
      <c r="Z256">
        <v>35</v>
      </c>
      <c r="AA256" t="s">
        <v>196</v>
      </c>
      <c r="AB256" t="s">
        <v>197</v>
      </c>
      <c r="AC256" t="s">
        <v>290</v>
      </c>
      <c r="AD256" t="s">
        <v>234</v>
      </c>
      <c r="AE256" t="s">
        <v>303</v>
      </c>
      <c r="AF256">
        <v>53143</v>
      </c>
      <c r="AS256">
        <v>0</v>
      </c>
      <c r="AT256">
        <v>0</v>
      </c>
      <c r="AU256">
        <v>1015.801</v>
      </c>
      <c r="AV256">
        <v>0</v>
      </c>
      <c r="BA256" t="s">
        <v>201</v>
      </c>
      <c r="BB256">
        <v>4</v>
      </c>
      <c r="BC256" t="s">
        <v>202</v>
      </c>
      <c r="BD256" t="s">
        <v>202</v>
      </c>
      <c r="BM256" s="7" t="s">
        <v>628</v>
      </c>
      <c r="BN256" s="3" t="s">
        <v>204</v>
      </c>
      <c r="BO256" t="s">
        <v>238</v>
      </c>
      <c r="BP256" t="s">
        <v>202</v>
      </c>
      <c r="BS256" t="s">
        <v>205</v>
      </c>
    </row>
    <row r="257" spans="1:71" x14ac:dyDescent="0.2">
      <c r="A257" s="4">
        <v>43008.488194444442</v>
      </c>
      <c r="B257" s="4">
        <v>43008.501388888886</v>
      </c>
      <c r="C257" t="s">
        <v>65</v>
      </c>
      <c r="D257" t="s">
        <v>632</v>
      </c>
      <c r="E257">
        <v>100</v>
      </c>
      <c r="F257">
        <v>1137</v>
      </c>
      <c r="G257" t="b">
        <v>1</v>
      </c>
      <c r="H257" s="1">
        <v>43008.501388888886</v>
      </c>
      <c r="I257" t="s">
        <v>633</v>
      </c>
      <c r="N257">
        <v>44.863494869999997</v>
      </c>
      <c r="O257">
        <v>-68.840202329999997</v>
      </c>
      <c r="P257" t="s">
        <v>179</v>
      </c>
      <c r="Q257" t="s">
        <v>180</v>
      </c>
      <c r="R257" t="s">
        <v>181</v>
      </c>
      <c r="S257" t="s">
        <v>182</v>
      </c>
      <c r="T257" t="s">
        <v>183</v>
      </c>
      <c r="U257" t="s">
        <v>314</v>
      </c>
      <c r="V257" t="s">
        <v>209</v>
      </c>
      <c r="W257">
        <v>47</v>
      </c>
      <c r="X257" t="s">
        <v>186</v>
      </c>
      <c r="Y257" t="s">
        <v>216</v>
      </c>
      <c r="Z257">
        <v>31</v>
      </c>
      <c r="AA257" t="s">
        <v>196</v>
      </c>
      <c r="AB257" t="s">
        <v>197</v>
      </c>
      <c r="AC257" t="s">
        <v>210</v>
      </c>
      <c r="AD257" t="s">
        <v>234</v>
      </c>
      <c r="AE257" t="s">
        <v>223</v>
      </c>
      <c r="AF257">
        <v>4401</v>
      </c>
      <c r="AS257">
        <v>0</v>
      </c>
      <c r="AT257">
        <v>0</v>
      </c>
      <c r="AU257">
        <v>988.02</v>
      </c>
      <c r="AV257">
        <v>0</v>
      </c>
      <c r="BA257" t="s">
        <v>201</v>
      </c>
      <c r="BB257">
        <v>4</v>
      </c>
      <c r="BC257" t="s">
        <v>202</v>
      </c>
      <c r="BD257" t="s">
        <v>202</v>
      </c>
      <c r="BM257" s="7" t="s">
        <v>634</v>
      </c>
      <c r="BN257" s="3" t="s">
        <v>204</v>
      </c>
      <c r="BO257" t="s">
        <v>202</v>
      </c>
      <c r="BP257" t="s">
        <v>202</v>
      </c>
      <c r="BS257" t="s">
        <v>205</v>
      </c>
    </row>
    <row r="258" spans="1:71" x14ac:dyDescent="0.2">
      <c r="A258" s="4">
        <v>43008.513194444444</v>
      </c>
      <c r="B258" s="4">
        <v>43008.520833333336</v>
      </c>
      <c r="C258" t="s">
        <v>65</v>
      </c>
      <c r="D258" t="s">
        <v>699</v>
      </c>
      <c r="E258">
        <v>100</v>
      </c>
      <c r="F258">
        <v>642</v>
      </c>
      <c r="G258" t="b">
        <v>1</v>
      </c>
      <c r="H258" s="1">
        <v>43008.520833333336</v>
      </c>
      <c r="I258" t="s">
        <v>700</v>
      </c>
      <c r="N258">
        <v>41.487503050000001</v>
      </c>
      <c r="O258">
        <v>-81.672401429999994</v>
      </c>
      <c r="P258" t="s">
        <v>179</v>
      </c>
      <c r="Q258" t="s">
        <v>180</v>
      </c>
      <c r="R258" t="s">
        <v>181</v>
      </c>
      <c r="S258" t="s">
        <v>182</v>
      </c>
      <c r="T258" t="s">
        <v>183</v>
      </c>
      <c r="U258" t="s">
        <v>281</v>
      </c>
      <c r="V258" t="s">
        <v>302</v>
      </c>
      <c r="W258">
        <v>47</v>
      </c>
      <c r="X258" t="s">
        <v>186</v>
      </c>
      <c r="Y258" t="s">
        <v>216</v>
      </c>
      <c r="Z258">
        <v>36</v>
      </c>
      <c r="AA258" t="s">
        <v>196</v>
      </c>
      <c r="AB258" t="s">
        <v>197</v>
      </c>
      <c r="AC258" t="s">
        <v>210</v>
      </c>
      <c r="AD258" t="s">
        <v>234</v>
      </c>
      <c r="AE258" t="s">
        <v>211</v>
      </c>
      <c r="AF258">
        <v>44106</v>
      </c>
      <c r="AS258">
        <v>0</v>
      </c>
      <c r="AT258">
        <v>0</v>
      </c>
      <c r="AU258">
        <v>456.387</v>
      </c>
      <c r="AV258">
        <v>0</v>
      </c>
      <c r="BA258" t="s">
        <v>201</v>
      </c>
      <c r="BB258">
        <v>4</v>
      </c>
      <c r="BC258" t="s">
        <v>202</v>
      </c>
      <c r="BD258" t="s">
        <v>202</v>
      </c>
      <c r="BM258" s="7" t="s">
        <v>701</v>
      </c>
      <c r="BO258" t="s">
        <v>202</v>
      </c>
      <c r="BP258" t="s">
        <v>202</v>
      </c>
      <c r="BS258" t="s">
        <v>205</v>
      </c>
    </row>
    <row r="259" spans="1:71" x14ac:dyDescent="0.2">
      <c r="A259" s="4">
        <v>43008.535416666666</v>
      </c>
      <c r="B259" s="4">
        <v>43008.55</v>
      </c>
      <c r="C259" t="s">
        <v>65</v>
      </c>
      <c r="D259" t="s">
        <v>724</v>
      </c>
      <c r="E259">
        <v>100</v>
      </c>
      <c r="F259">
        <v>1237</v>
      </c>
      <c r="G259" t="b">
        <v>1</v>
      </c>
      <c r="H259" s="1">
        <v>43008.55</v>
      </c>
      <c r="I259" t="s">
        <v>725</v>
      </c>
      <c r="N259">
        <v>43.194595339999999</v>
      </c>
      <c r="O259">
        <v>-89.20249939</v>
      </c>
      <c r="P259" t="s">
        <v>179</v>
      </c>
      <c r="Q259" t="s">
        <v>180</v>
      </c>
      <c r="R259" t="s">
        <v>181</v>
      </c>
      <c r="S259" t="s">
        <v>182</v>
      </c>
      <c r="T259" t="s">
        <v>188</v>
      </c>
      <c r="U259" t="s">
        <v>189</v>
      </c>
      <c r="V259" t="s">
        <v>538</v>
      </c>
      <c r="W259">
        <v>47</v>
      </c>
      <c r="X259" t="s">
        <v>186</v>
      </c>
      <c r="Y259" t="s">
        <v>216</v>
      </c>
      <c r="Z259">
        <v>41</v>
      </c>
      <c r="AA259" t="s">
        <v>196</v>
      </c>
      <c r="AB259" t="s">
        <v>197</v>
      </c>
      <c r="AC259" t="s">
        <v>210</v>
      </c>
      <c r="AD259" t="s">
        <v>329</v>
      </c>
      <c r="AE259" t="s">
        <v>229</v>
      </c>
      <c r="AF259">
        <v>53590</v>
      </c>
      <c r="AS259">
        <v>0</v>
      </c>
      <c r="AT259">
        <v>0</v>
      </c>
      <c r="AU259">
        <v>994.69799999999998</v>
      </c>
      <c r="AV259">
        <v>0</v>
      </c>
      <c r="BA259" t="s">
        <v>201</v>
      </c>
      <c r="BB259">
        <v>4</v>
      </c>
      <c r="BC259" t="s">
        <v>202</v>
      </c>
      <c r="BD259" t="s">
        <v>202</v>
      </c>
      <c r="BM259" s="7" t="s">
        <v>726</v>
      </c>
      <c r="BN259" s="3" t="s">
        <v>204</v>
      </c>
      <c r="BO259" t="s">
        <v>202</v>
      </c>
      <c r="BP259" t="s">
        <v>202</v>
      </c>
      <c r="BS259" t="s">
        <v>205</v>
      </c>
    </row>
    <row r="260" spans="1:71" x14ac:dyDescent="0.2">
      <c r="A260" s="4">
        <v>43008.625694444447</v>
      </c>
      <c r="B260" s="4">
        <v>43008.63958333333</v>
      </c>
      <c r="C260" t="s">
        <v>65</v>
      </c>
      <c r="D260" t="s">
        <v>774</v>
      </c>
      <c r="E260">
        <v>100</v>
      </c>
      <c r="F260">
        <v>1231</v>
      </c>
      <c r="G260" t="b">
        <v>1</v>
      </c>
      <c r="H260" s="1">
        <v>43008.63958333333</v>
      </c>
      <c r="I260" t="s">
        <v>775</v>
      </c>
      <c r="N260">
        <v>37.391006470000001</v>
      </c>
      <c r="O260">
        <v>-81.041702270000002</v>
      </c>
      <c r="P260" t="s">
        <v>179</v>
      </c>
      <c r="Q260" t="s">
        <v>180</v>
      </c>
      <c r="R260" t="s">
        <v>181</v>
      </c>
      <c r="S260" t="s">
        <v>182</v>
      </c>
      <c r="T260" t="s">
        <v>183</v>
      </c>
      <c r="U260" t="s">
        <v>184</v>
      </c>
      <c r="V260" t="s">
        <v>302</v>
      </c>
      <c r="W260">
        <v>47</v>
      </c>
      <c r="X260" t="s">
        <v>186</v>
      </c>
      <c r="Y260" t="s">
        <v>195</v>
      </c>
      <c r="Z260">
        <v>40</v>
      </c>
      <c r="AA260" t="s">
        <v>196</v>
      </c>
      <c r="AB260" t="s">
        <v>197</v>
      </c>
      <c r="AC260" t="s">
        <v>210</v>
      </c>
      <c r="AD260" t="s">
        <v>217</v>
      </c>
      <c r="AE260" t="s">
        <v>229</v>
      </c>
      <c r="AF260">
        <v>24740</v>
      </c>
      <c r="AS260">
        <v>0</v>
      </c>
      <c r="AT260">
        <v>0</v>
      </c>
      <c r="AU260">
        <v>1019.152</v>
      </c>
      <c r="AV260">
        <v>0</v>
      </c>
      <c r="BA260" t="s">
        <v>201</v>
      </c>
      <c r="BB260">
        <v>4</v>
      </c>
      <c r="BC260" t="s">
        <v>202</v>
      </c>
      <c r="BD260" t="s">
        <v>202</v>
      </c>
      <c r="BM260" s="7" t="s">
        <v>776</v>
      </c>
      <c r="BN260" s="3" t="s">
        <v>204</v>
      </c>
      <c r="BO260" t="s">
        <v>202</v>
      </c>
      <c r="BP260" t="s">
        <v>202</v>
      </c>
      <c r="BS260" t="s">
        <v>205</v>
      </c>
    </row>
    <row r="261" spans="1:71" x14ac:dyDescent="0.2">
      <c r="A261" s="4">
        <v>43008.654861111114</v>
      </c>
      <c r="B261" s="4">
        <v>43008.671527777777</v>
      </c>
      <c r="C261" t="s">
        <v>65</v>
      </c>
      <c r="D261" t="s">
        <v>781</v>
      </c>
      <c r="E261">
        <v>100</v>
      </c>
      <c r="F261">
        <v>1429</v>
      </c>
      <c r="G261" t="b">
        <v>1</v>
      </c>
      <c r="H261" s="1">
        <v>43008.671527777777</v>
      </c>
      <c r="I261" t="s">
        <v>782</v>
      </c>
      <c r="N261">
        <v>37.40330505</v>
      </c>
      <c r="O261">
        <v>-119.6138</v>
      </c>
      <c r="P261" t="s">
        <v>179</v>
      </c>
      <c r="Q261" t="s">
        <v>180</v>
      </c>
      <c r="R261" t="s">
        <v>181</v>
      </c>
      <c r="S261" t="s">
        <v>182</v>
      </c>
      <c r="T261" t="s">
        <v>183</v>
      </c>
      <c r="U261" t="s">
        <v>281</v>
      </c>
      <c r="V261" t="s">
        <v>302</v>
      </c>
      <c r="W261">
        <v>47</v>
      </c>
      <c r="X261" t="s">
        <v>186</v>
      </c>
      <c r="Y261" t="s">
        <v>195</v>
      </c>
      <c r="Z261">
        <v>40</v>
      </c>
      <c r="AA261" t="s">
        <v>196</v>
      </c>
      <c r="AB261" t="s">
        <v>197</v>
      </c>
      <c r="AC261" t="s">
        <v>198</v>
      </c>
      <c r="AD261" t="s">
        <v>199</v>
      </c>
      <c r="AE261" t="s">
        <v>200</v>
      </c>
      <c r="AF261">
        <v>93644</v>
      </c>
      <c r="AS261">
        <v>0</v>
      </c>
      <c r="AT261">
        <v>0</v>
      </c>
      <c r="AU261">
        <v>1003.958</v>
      </c>
      <c r="AV261">
        <v>0</v>
      </c>
      <c r="BA261" t="s">
        <v>201</v>
      </c>
      <c r="BB261">
        <v>4</v>
      </c>
      <c r="BC261" t="s">
        <v>202</v>
      </c>
      <c r="BD261" t="s">
        <v>202</v>
      </c>
      <c r="BM261" s="7" t="s">
        <v>783</v>
      </c>
      <c r="BN261" s="3" t="s">
        <v>204</v>
      </c>
      <c r="BO261" t="s">
        <v>238</v>
      </c>
      <c r="BP261" t="s">
        <v>202</v>
      </c>
      <c r="BS261" t="s">
        <v>205</v>
      </c>
    </row>
    <row r="262" spans="1:71" x14ac:dyDescent="0.2">
      <c r="A262" s="4">
        <v>43008.695833333331</v>
      </c>
      <c r="B262" s="4">
        <v>43008.711111111108</v>
      </c>
      <c r="C262" t="s">
        <v>65</v>
      </c>
      <c r="D262" t="s">
        <v>805</v>
      </c>
      <c r="E262">
        <v>100</v>
      </c>
      <c r="F262">
        <v>1295</v>
      </c>
      <c r="G262" t="b">
        <v>1</v>
      </c>
      <c r="H262" s="1">
        <v>43008.711111111108</v>
      </c>
      <c r="I262" t="s">
        <v>806</v>
      </c>
      <c r="N262">
        <v>42.91290283</v>
      </c>
      <c r="O262">
        <v>-76.565902710000003</v>
      </c>
      <c r="P262" t="s">
        <v>179</v>
      </c>
      <c r="Q262" t="s">
        <v>180</v>
      </c>
      <c r="R262" t="s">
        <v>181</v>
      </c>
      <c r="S262" t="s">
        <v>182</v>
      </c>
      <c r="T262" t="s">
        <v>183</v>
      </c>
      <c r="U262" t="s">
        <v>184</v>
      </c>
      <c r="V262" t="s">
        <v>221</v>
      </c>
      <c r="W262">
        <v>47</v>
      </c>
      <c r="X262" t="s">
        <v>186</v>
      </c>
      <c r="Y262" t="s">
        <v>195</v>
      </c>
      <c r="Z262">
        <v>45</v>
      </c>
      <c r="AA262" t="s">
        <v>196</v>
      </c>
      <c r="AB262" t="s">
        <v>197</v>
      </c>
      <c r="AC262" t="s">
        <v>245</v>
      </c>
      <c r="AD262" t="s">
        <v>217</v>
      </c>
      <c r="AE262" t="s">
        <v>211</v>
      </c>
      <c r="AF262">
        <v>13021</v>
      </c>
      <c r="AS262">
        <v>0.96199999999999997</v>
      </c>
      <c r="AT262">
        <v>0.96199999999999997</v>
      </c>
      <c r="AU262">
        <v>1024.529</v>
      </c>
      <c r="AV262">
        <v>1</v>
      </c>
      <c r="BA262" t="s">
        <v>201</v>
      </c>
      <c r="BB262">
        <v>4</v>
      </c>
      <c r="BC262" t="s">
        <v>202</v>
      </c>
      <c r="BD262" t="s">
        <v>202</v>
      </c>
      <c r="BM262" s="7" t="s">
        <v>807</v>
      </c>
      <c r="BN262" s="3" t="s">
        <v>204</v>
      </c>
      <c r="BO262" t="s">
        <v>202</v>
      </c>
      <c r="BP262" t="s">
        <v>202</v>
      </c>
      <c r="BS262" t="s">
        <v>205</v>
      </c>
    </row>
    <row r="263" spans="1:71" x14ac:dyDescent="0.2">
      <c r="A263" s="4">
        <v>43009.433333333334</v>
      </c>
      <c r="B263" s="4">
        <v>43009.446527777778</v>
      </c>
      <c r="C263" t="s">
        <v>65</v>
      </c>
      <c r="D263" t="s">
        <v>923</v>
      </c>
      <c r="E263">
        <v>100</v>
      </c>
      <c r="F263">
        <v>1124</v>
      </c>
      <c r="G263" t="b">
        <v>1</v>
      </c>
      <c r="H263" s="1">
        <v>43009.446527777778</v>
      </c>
      <c r="I263" t="s">
        <v>924</v>
      </c>
      <c r="N263">
        <v>38.86000061</v>
      </c>
      <c r="O263">
        <v>-77.098701480000003</v>
      </c>
      <c r="P263" t="s">
        <v>179</v>
      </c>
      <c r="Q263" t="s">
        <v>180</v>
      </c>
      <c r="R263" t="s">
        <v>181</v>
      </c>
      <c r="S263" t="s">
        <v>182</v>
      </c>
      <c r="T263" t="s">
        <v>355</v>
      </c>
      <c r="U263" t="s">
        <v>184</v>
      </c>
      <c r="V263" t="s">
        <v>185</v>
      </c>
      <c r="W263">
        <v>47</v>
      </c>
      <c r="X263" t="s">
        <v>186</v>
      </c>
      <c r="Y263" t="s">
        <v>195</v>
      </c>
      <c r="Z263">
        <v>35</v>
      </c>
      <c r="AA263" t="s">
        <v>196</v>
      </c>
      <c r="AB263" t="s">
        <v>197</v>
      </c>
      <c r="AC263" t="s">
        <v>210</v>
      </c>
      <c r="AD263" t="s">
        <v>329</v>
      </c>
      <c r="AE263" t="s">
        <v>229</v>
      </c>
      <c r="AF263">
        <v>22202</v>
      </c>
      <c r="AS263">
        <v>31.873999999999999</v>
      </c>
      <c r="AT263">
        <v>31.873999999999999</v>
      </c>
      <c r="AU263">
        <v>992.59400000000005</v>
      </c>
      <c r="AV263">
        <v>1</v>
      </c>
      <c r="BA263" t="s">
        <v>201</v>
      </c>
      <c r="BB263">
        <v>4</v>
      </c>
      <c r="BC263" t="s">
        <v>202</v>
      </c>
      <c r="BD263" t="s">
        <v>202</v>
      </c>
      <c r="BM263" s="7" t="s">
        <v>925</v>
      </c>
      <c r="BO263" t="s">
        <v>202</v>
      </c>
      <c r="BP263" t="s">
        <v>202</v>
      </c>
    </row>
    <row r="264" spans="1:71" x14ac:dyDescent="0.2">
      <c r="A264" s="4">
        <v>43009.556944444441</v>
      </c>
      <c r="B264" s="4">
        <v>43009.572222222225</v>
      </c>
      <c r="C264" t="s">
        <v>65</v>
      </c>
      <c r="D264" t="s">
        <v>943</v>
      </c>
      <c r="E264">
        <v>100</v>
      </c>
      <c r="F264">
        <v>1319</v>
      </c>
      <c r="G264" t="b">
        <v>1</v>
      </c>
      <c r="H264" s="1">
        <v>43009.572222222225</v>
      </c>
      <c r="I264" t="s">
        <v>944</v>
      </c>
      <c r="N264">
        <v>42.515304569999998</v>
      </c>
      <c r="O264">
        <v>-82.984199520000004</v>
      </c>
      <c r="P264" t="s">
        <v>179</v>
      </c>
      <c r="Q264" t="s">
        <v>180</v>
      </c>
      <c r="R264" t="s">
        <v>181</v>
      </c>
      <c r="S264" t="s">
        <v>208</v>
      </c>
      <c r="T264">
        <v>55</v>
      </c>
      <c r="U264" t="s">
        <v>193</v>
      </c>
      <c r="V264" t="s">
        <v>185</v>
      </c>
      <c r="W264">
        <v>47</v>
      </c>
      <c r="X264" t="s">
        <v>186</v>
      </c>
      <c r="Y264" t="s">
        <v>216</v>
      </c>
      <c r="Z264">
        <v>28</v>
      </c>
      <c r="AA264" t="s">
        <v>196</v>
      </c>
      <c r="AB264" t="s">
        <v>197</v>
      </c>
      <c r="AC264" t="s">
        <v>210</v>
      </c>
      <c r="AD264" t="s">
        <v>217</v>
      </c>
      <c r="AE264" t="s">
        <v>303</v>
      </c>
      <c r="AF264">
        <v>48021</v>
      </c>
      <c r="AS264">
        <v>406.28300000000002</v>
      </c>
      <c r="AT264">
        <v>997.46100000000001</v>
      </c>
      <c r="AU264">
        <v>998.48099999999999</v>
      </c>
      <c r="AV264">
        <v>3</v>
      </c>
      <c r="BA264" t="s">
        <v>201</v>
      </c>
      <c r="BB264">
        <v>4</v>
      </c>
      <c r="BC264" t="s">
        <v>202</v>
      </c>
      <c r="BD264" t="s">
        <v>202</v>
      </c>
      <c r="BM264" s="7" t="s">
        <v>945</v>
      </c>
      <c r="BN264" s="3" t="s">
        <v>204</v>
      </c>
      <c r="BO264" t="s">
        <v>238</v>
      </c>
      <c r="BP264" t="s">
        <v>202</v>
      </c>
    </row>
    <row r="265" spans="1:71" x14ac:dyDescent="0.2">
      <c r="A265" s="4">
        <v>43009.830555555556</v>
      </c>
      <c r="B265" s="4">
        <v>43009.84375</v>
      </c>
      <c r="C265" t="s">
        <v>65</v>
      </c>
      <c r="D265" t="s">
        <v>987</v>
      </c>
      <c r="E265">
        <v>100</v>
      </c>
      <c r="F265">
        <v>1128</v>
      </c>
      <c r="G265" t="b">
        <v>1</v>
      </c>
      <c r="H265" s="1">
        <v>43009.84375</v>
      </c>
      <c r="I265" t="s">
        <v>988</v>
      </c>
      <c r="N265">
        <v>30.353301999999999</v>
      </c>
      <c r="O265">
        <v>-81.499000550000005</v>
      </c>
      <c r="P265" t="s">
        <v>179</v>
      </c>
      <c r="Q265" t="s">
        <v>180</v>
      </c>
      <c r="R265" t="s">
        <v>181</v>
      </c>
      <c r="S265" t="s">
        <v>182</v>
      </c>
      <c r="T265" t="s">
        <v>355</v>
      </c>
      <c r="U265" t="s">
        <v>184</v>
      </c>
      <c r="V265" t="s">
        <v>194</v>
      </c>
      <c r="W265">
        <v>47</v>
      </c>
      <c r="X265" t="s">
        <v>186</v>
      </c>
      <c r="Y265" t="s">
        <v>216</v>
      </c>
      <c r="Z265">
        <v>46</v>
      </c>
      <c r="AA265" t="s">
        <v>196</v>
      </c>
      <c r="AB265" t="s">
        <v>197</v>
      </c>
      <c r="AC265" t="s">
        <v>210</v>
      </c>
      <c r="AD265" t="s">
        <v>217</v>
      </c>
      <c r="AE265" t="s">
        <v>211</v>
      </c>
      <c r="AF265">
        <v>32225</v>
      </c>
      <c r="AS265">
        <v>5.0060000000000002</v>
      </c>
      <c r="AT265">
        <v>108.178</v>
      </c>
      <c r="AU265">
        <v>992.779</v>
      </c>
      <c r="AV265">
        <v>2</v>
      </c>
      <c r="BA265" t="s">
        <v>201</v>
      </c>
      <c r="BB265">
        <v>4</v>
      </c>
      <c r="BC265" t="s">
        <v>202</v>
      </c>
      <c r="BD265" t="s">
        <v>202</v>
      </c>
      <c r="BM265" s="7" t="s">
        <v>989</v>
      </c>
      <c r="BN265" s="3" t="s">
        <v>204</v>
      </c>
      <c r="BO265" t="s">
        <v>202</v>
      </c>
      <c r="BP265" t="s">
        <v>202</v>
      </c>
    </row>
    <row r="266" spans="1:71" x14ac:dyDescent="0.2">
      <c r="A266" s="4">
        <v>43009.92291666667</v>
      </c>
      <c r="B266" s="4">
        <v>43009.9375</v>
      </c>
      <c r="C266" t="s">
        <v>65</v>
      </c>
      <c r="D266" t="s">
        <v>1003</v>
      </c>
      <c r="E266">
        <v>100</v>
      </c>
      <c r="F266">
        <v>1216</v>
      </c>
      <c r="G266" t="b">
        <v>1</v>
      </c>
      <c r="H266" s="1">
        <v>43009.9375</v>
      </c>
      <c r="I266" t="s">
        <v>1004</v>
      </c>
      <c r="N266">
        <v>35.80589294</v>
      </c>
      <c r="O266">
        <v>-78.799697879999997</v>
      </c>
      <c r="P266" t="s">
        <v>179</v>
      </c>
      <c r="Q266" t="s">
        <v>180</v>
      </c>
      <c r="R266" t="s">
        <v>181</v>
      </c>
      <c r="S266" t="s">
        <v>182</v>
      </c>
      <c r="T266" t="s">
        <v>183</v>
      </c>
      <c r="U266" t="s">
        <v>184</v>
      </c>
      <c r="V266" t="s">
        <v>185</v>
      </c>
      <c r="W266">
        <v>47</v>
      </c>
      <c r="X266" t="s">
        <v>186</v>
      </c>
      <c r="Y266" t="s">
        <v>216</v>
      </c>
      <c r="Z266">
        <v>44</v>
      </c>
      <c r="AA266" t="s">
        <v>196</v>
      </c>
      <c r="AB266" t="s">
        <v>197</v>
      </c>
      <c r="AC266" t="s">
        <v>210</v>
      </c>
      <c r="AD266" t="s">
        <v>222</v>
      </c>
      <c r="AE266" t="s">
        <v>200</v>
      </c>
      <c r="AF266">
        <v>27511</v>
      </c>
      <c r="AS266">
        <v>3.8149999999999999</v>
      </c>
      <c r="AT266">
        <v>3.8149999999999999</v>
      </c>
      <c r="AU266">
        <v>992</v>
      </c>
      <c r="AV266">
        <v>1</v>
      </c>
      <c r="BA266" t="s">
        <v>201</v>
      </c>
      <c r="BB266">
        <v>4</v>
      </c>
      <c r="BC266" t="s">
        <v>202</v>
      </c>
      <c r="BD266" t="s">
        <v>202</v>
      </c>
      <c r="BM266" s="7" t="s">
        <v>1005</v>
      </c>
      <c r="BO266" t="s">
        <v>202</v>
      </c>
      <c r="BP266" t="s">
        <v>202</v>
      </c>
    </row>
    <row r="267" spans="1:71" x14ac:dyDescent="0.2">
      <c r="A267" s="4">
        <v>43010.072222222225</v>
      </c>
      <c r="B267" s="4">
        <v>43010.09097222222</v>
      </c>
      <c r="C267" t="s">
        <v>65</v>
      </c>
      <c r="D267" t="s">
        <v>1014</v>
      </c>
      <c r="E267">
        <v>100</v>
      </c>
      <c r="F267">
        <v>1642</v>
      </c>
      <c r="G267" t="b">
        <v>1</v>
      </c>
      <c r="H267" s="1">
        <v>43010.09097222222</v>
      </c>
      <c r="I267" t="s">
        <v>1017</v>
      </c>
      <c r="N267">
        <v>33.508300779999999</v>
      </c>
      <c r="O267">
        <v>-112.071701</v>
      </c>
      <c r="P267" t="s">
        <v>179</v>
      </c>
      <c r="Q267" t="s">
        <v>180</v>
      </c>
      <c r="R267" t="s">
        <v>181</v>
      </c>
      <c r="S267" t="s">
        <v>182</v>
      </c>
      <c r="T267" t="s">
        <v>355</v>
      </c>
      <c r="U267" t="s">
        <v>184</v>
      </c>
      <c r="V267" t="s">
        <v>194</v>
      </c>
      <c r="W267">
        <v>47</v>
      </c>
      <c r="X267" t="s">
        <v>186</v>
      </c>
      <c r="Y267" t="s">
        <v>195</v>
      </c>
      <c r="Z267">
        <v>26</v>
      </c>
      <c r="AA267" t="s">
        <v>196</v>
      </c>
      <c r="AB267" t="s">
        <v>197</v>
      </c>
      <c r="AC267" t="s">
        <v>198</v>
      </c>
      <c r="AD267" t="s">
        <v>217</v>
      </c>
      <c r="AE267" t="s">
        <v>303</v>
      </c>
      <c r="AF267">
        <v>98223</v>
      </c>
      <c r="AS267">
        <v>3.52</v>
      </c>
      <c r="AT267">
        <v>1475.203</v>
      </c>
      <c r="AU267">
        <v>1519.7719999999999</v>
      </c>
      <c r="AV267">
        <v>5</v>
      </c>
      <c r="BA267" t="s">
        <v>201</v>
      </c>
      <c r="BB267">
        <v>4</v>
      </c>
      <c r="BC267" t="s">
        <v>202</v>
      </c>
      <c r="BD267" t="s">
        <v>202</v>
      </c>
      <c r="BM267" s="7" t="s">
        <v>1016</v>
      </c>
      <c r="BN267" s="3" t="s">
        <v>204</v>
      </c>
      <c r="BO267" t="s">
        <v>238</v>
      </c>
      <c r="BP267" t="s">
        <v>202</v>
      </c>
    </row>
    <row r="268" spans="1:71" x14ac:dyDescent="0.2">
      <c r="A268" s="4">
        <v>43010.21597222222</v>
      </c>
      <c r="B268" s="4">
        <v>43010.231249999997</v>
      </c>
      <c r="C268" t="s">
        <v>65</v>
      </c>
      <c r="D268" t="s">
        <v>1038</v>
      </c>
      <c r="E268">
        <v>100</v>
      </c>
      <c r="F268">
        <v>1296</v>
      </c>
      <c r="G268" t="b">
        <v>1</v>
      </c>
      <c r="H268" s="1">
        <v>43010.231249999997</v>
      </c>
      <c r="I268" t="s">
        <v>1039</v>
      </c>
      <c r="N268">
        <v>41.863204959999997</v>
      </c>
      <c r="O268">
        <v>-87.619796750000006</v>
      </c>
      <c r="P268" t="s">
        <v>179</v>
      </c>
      <c r="Q268" t="s">
        <v>180</v>
      </c>
      <c r="R268" t="s">
        <v>181</v>
      </c>
      <c r="S268" t="s">
        <v>182</v>
      </c>
      <c r="T268" t="s">
        <v>183</v>
      </c>
      <c r="U268" t="s">
        <v>314</v>
      </c>
      <c r="V268" t="s">
        <v>434</v>
      </c>
      <c r="W268">
        <v>47</v>
      </c>
      <c r="X268" t="s">
        <v>186</v>
      </c>
      <c r="Y268" t="s">
        <v>216</v>
      </c>
      <c r="Z268">
        <v>47</v>
      </c>
      <c r="AA268" t="s">
        <v>196</v>
      </c>
      <c r="AB268" t="s">
        <v>197</v>
      </c>
      <c r="AC268" t="s">
        <v>258</v>
      </c>
      <c r="AD268" t="s">
        <v>217</v>
      </c>
      <c r="AE268" t="s">
        <v>223</v>
      </c>
      <c r="AF268">
        <v>47394</v>
      </c>
      <c r="AS268">
        <v>0</v>
      </c>
      <c r="AT268">
        <v>0</v>
      </c>
      <c r="AU268">
        <v>997.14099999999996</v>
      </c>
      <c r="AV268">
        <v>0</v>
      </c>
      <c r="BA268" t="s">
        <v>201</v>
      </c>
      <c r="BB268">
        <v>4</v>
      </c>
      <c r="BC268" t="s">
        <v>202</v>
      </c>
      <c r="BD268" t="s">
        <v>202</v>
      </c>
      <c r="BM268" s="7" t="s">
        <v>1040</v>
      </c>
      <c r="BN268" s="3" t="s">
        <v>204</v>
      </c>
      <c r="BO268" t="s">
        <v>202</v>
      </c>
      <c r="BP268" t="s">
        <v>202</v>
      </c>
    </row>
    <row r="269" spans="1:71" x14ac:dyDescent="0.2">
      <c r="A269" s="4">
        <v>43010.219444444447</v>
      </c>
      <c r="B269" s="4">
        <v>43010.234722222223</v>
      </c>
      <c r="C269" t="s">
        <v>65</v>
      </c>
      <c r="D269" t="s">
        <v>1042</v>
      </c>
      <c r="E269">
        <v>100</v>
      </c>
      <c r="F269">
        <v>1287</v>
      </c>
      <c r="G269" t="b">
        <v>1</v>
      </c>
      <c r="H269" s="1">
        <v>43010.234722222223</v>
      </c>
      <c r="I269" t="s">
        <v>1043</v>
      </c>
      <c r="N269">
        <v>34.925094600000001</v>
      </c>
      <c r="O269">
        <v>-83.003700260000002</v>
      </c>
      <c r="P269" t="s">
        <v>179</v>
      </c>
      <c r="Q269" t="s">
        <v>180</v>
      </c>
      <c r="R269" t="s">
        <v>181</v>
      </c>
      <c r="S269" t="s">
        <v>182</v>
      </c>
      <c r="T269" t="s">
        <v>355</v>
      </c>
      <c r="U269" t="s">
        <v>251</v>
      </c>
      <c r="V269" t="s">
        <v>252</v>
      </c>
      <c r="W269">
        <v>47</v>
      </c>
      <c r="X269" t="s">
        <v>186</v>
      </c>
      <c r="Y269" t="s">
        <v>216</v>
      </c>
      <c r="Z269">
        <v>34</v>
      </c>
      <c r="AA269" t="s">
        <v>196</v>
      </c>
      <c r="AB269" t="s">
        <v>197</v>
      </c>
      <c r="AC269" t="s">
        <v>245</v>
      </c>
      <c r="AD269" t="s">
        <v>217</v>
      </c>
      <c r="AE269" t="s">
        <v>303</v>
      </c>
      <c r="AF269">
        <v>29615</v>
      </c>
      <c r="AS269">
        <v>0</v>
      </c>
      <c r="AT269">
        <v>0</v>
      </c>
      <c r="AU269">
        <v>1030.5219999999999</v>
      </c>
      <c r="AV269">
        <v>0</v>
      </c>
      <c r="BA269" t="s">
        <v>201</v>
      </c>
      <c r="BB269">
        <v>4</v>
      </c>
      <c r="BC269" t="s">
        <v>202</v>
      </c>
      <c r="BD269" t="s">
        <v>202</v>
      </c>
      <c r="BM269" s="7" t="s">
        <v>1044</v>
      </c>
      <c r="BN269" s="3" t="s">
        <v>204</v>
      </c>
      <c r="BO269" t="s">
        <v>202</v>
      </c>
      <c r="BP269" t="s">
        <v>202</v>
      </c>
    </row>
    <row r="270" spans="1:71" x14ac:dyDescent="0.2">
      <c r="A270" s="4">
        <v>43010.301388888889</v>
      </c>
      <c r="B270" s="4">
        <v>43010.317361111112</v>
      </c>
      <c r="C270" t="s">
        <v>65</v>
      </c>
      <c r="D270" t="s">
        <v>1082</v>
      </c>
      <c r="E270">
        <v>100</v>
      </c>
      <c r="F270">
        <v>1395</v>
      </c>
      <c r="G270" t="b">
        <v>1</v>
      </c>
      <c r="H270" s="1">
        <v>43010.317361111112</v>
      </c>
      <c r="I270" t="s">
        <v>1083</v>
      </c>
      <c r="N270">
        <v>40.711105349999997</v>
      </c>
      <c r="O270">
        <v>-73.94689941</v>
      </c>
      <c r="P270" t="s">
        <v>179</v>
      </c>
      <c r="Q270" t="s">
        <v>180</v>
      </c>
      <c r="R270" t="s">
        <v>181</v>
      </c>
      <c r="S270" t="s">
        <v>182</v>
      </c>
      <c r="T270" t="s">
        <v>355</v>
      </c>
      <c r="U270" t="s">
        <v>281</v>
      </c>
      <c r="V270" t="s">
        <v>302</v>
      </c>
      <c r="W270">
        <v>47</v>
      </c>
      <c r="X270" t="s">
        <v>186</v>
      </c>
      <c r="Y270" t="s">
        <v>216</v>
      </c>
      <c r="Z270">
        <v>44</v>
      </c>
      <c r="AA270" t="s">
        <v>196</v>
      </c>
      <c r="AB270" t="s">
        <v>197</v>
      </c>
      <c r="AC270" t="s">
        <v>258</v>
      </c>
      <c r="AD270" t="s">
        <v>234</v>
      </c>
      <c r="AE270" t="s">
        <v>303</v>
      </c>
      <c r="AF270">
        <v>5403</v>
      </c>
      <c r="AS270">
        <v>0</v>
      </c>
      <c r="AT270">
        <v>0</v>
      </c>
      <c r="AU270">
        <v>1131.5250000000001</v>
      </c>
      <c r="AV270">
        <v>0</v>
      </c>
      <c r="BA270" t="s">
        <v>201</v>
      </c>
      <c r="BB270">
        <v>4</v>
      </c>
      <c r="BC270" t="s">
        <v>202</v>
      </c>
      <c r="BD270" t="s">
        <v>202</v>
      </c>
      <c r="BM270" s="7" t="s">
        <v>1084</v>
      </c>
      <c r="BN270" s="3" t="s">
        <v>204</v>
      </c>
      <c r="BO270" t="s">
        <v>202</v>
      </c>
      <c r="BP270" t="s">
        <v>202</v>
      </c>
    </row>
    <row r="271" spans="1:71" x14ac:dyDescent="0.2">
      <c r="A271" s="4">
        <v>43010.323611111111</v>
      </c>
      <c r="B271" s="4">
        <v>43010.34097222222</v>
      </c>
      <c r="C271" t="s">
        <v>65</v>
      </c>
      <c r="D271" t="s">
        <v>1108</v>
      </c>
      <c r="E271">
        <v>100</v>
      </c>
      <c r="F271">
        <v>1512</v>
      </c>
      <c r="G271" t="b">
        <v>1</v>
      </c>
      <c r="H271" s="1">
        <v>43010.34097222222</v>
      </c>
      <c r="I271" t="s">
        <v>1109</v>
      </c>
      <c r="N271">
        <v>40.862396240000002</v>
      </c>
      <c r="O271">
        <v>-78.173400880000003</v>
      </c>
      <c r="P271" t="s">
        <v>179</v>
      </c>
      <c r="Q271" t="s">
        <v>180</v>
      </c>
      <c r="R271" t="s">
        <v>181</v>
      </c>
      <c r="S271" t="s">
        <v>182</v>
      </c>
      <c r="T271" t="s">
        <v>183</v>
      </c>
      <c r="U271" t="s">
        <v>184</v>
      </c>
      <c r="V271" t="s">
        <v>265</v>
      </c>
      <c r="W271">
        <v>47</v>
      </c>
      <c r="X271" t="s">
        <v>186</v>
      </c>
      <c r="Y271" t="s">
        <v>195</v>
      </c>
      <c r="Z271">
        <v>46</v>
      </c>
      <c r="AA271" t="s">
        <v>196</v>
      </c>
      <c r="AB271" t="s">
        <v>197</v>
      </c>
      <c r="AC271" t="s">
        <v>258</v>
      </c>
      <c r="AD271" t="s">
        <v>199</v>
      </c>
      <c r="AE271" t="s">
        <v>200</v>
      </c>
      <c r="AF271">
        <v>16651</v>
      </c>
      <c r="AS271">
        <v>560.85599999999999</v>
      </c>
      <c r="AT271">
        <v>1030.6279999999999</v>
      </c>
      <c r="AU271">
        <v>1267.357</v>
      </c>
      <c r="AV271">
        <v>3</v>
      </c>
      <c r="BA271" t="s">
        <v>201</v>
      </c>
      <c r="BB271">
        <v>4</v>
      </c>
      <c r="BC271" t="s">
        <v>202</v>
      </c>
      <c r="BD271" t="s">
        <v>202</v>
      </c>
      <c r="BM271" s="7" t="s">
        <v>1110</v>
      </c>
      <c r="BN271" s="3" t="s">
        <v>204</v>
      </c>
      <c r="BO271" t="s">
        <v>238</v>
      </c>
      <c r="BP271" t="s">
        <v>202</v>
      </c>
    </row>
    <row r="272" spans="1:71" x14ac:dyDescent="0.2">
      <c r="A272" s="4">
        <v>43010.384027777778</v>
      </c>
      <c r="B272" s="4">
        <v>43010.397222222222</v>
      </c>
      <c r="C272" t="s">
        <v>65</v>
      </c>
      <c r="D272" t="s">
        <v>1140</v>
      </c>
      <c r="E272">
        <v>100</v>
      </c>
      <c r="F272">
        <v>1160</v>
      </c>
      <c r="G272" t="b">
        <v>1</v>
      </c>
      <c r="H272" s="1">
        <v>43010.397222222222</v>
      </c>
      <c r="I272" t="s">
        <v>1141</v>
      </c>
      <c r="N272">
        <v>28.776000979999999</v>
      </c>
      <c r="O272">
        <v>-81.715202329999997</v>
      </c>
      <c r="P272" t="s">
        <v>179</v>
      </c>
      <c r="Q272" t="s">
        <v>180</v>
      </c>
      <c r="R272" t="s">
        <v>181</v>
      </c>
      <c r="S272" t="s">
        <v>208</v>
      </c>
      <c r="T272">
        <v>56</v>
      </c>
      <c r="U272" t="s">
        <v>184</v>
      </c>
      <c r="V272" t="s">
        <v>194</v>
      </c>
      <c r="W272">
        <v>47</v>
      </c>
      <c r="X272" t="s">
        <v>186</v>
      </c>
      <c r="Y272" t="s">
        <v>216</v>
      </c>
      <c r="Z272">
        <v>42</v>
      </c>
      <c r="AA272" t="s">
        <v>196</v>
      </c>
      <c r="AB272" t="s">
        <v>197</v>
      </c>
      <c r="AC272" t="s">
        <v>210</v>
      </c>
      <c r="AD272" t="s">
        <v>217</v>
      </c>
      <c r="AE272" t="s">
        <v>229</v>
      </c>
      <c r="AF272">
        <v>32726</v>
      </c>
      <c r="AS272">
        <v>14.382999999999999</v>
      </c>
      <c r="AT272">
        <v>62.015000000000001</v>
      </c>
      <c r="AU272">
        <v>988.56899999999996</v>
      </c>
      <c r="AV272">
        <v>2</v>
      </c>
      <c r="BA272" t="s">
        <v>201</v>
      </c>
      <c r="BB272">
        <v>4</v>
      </c>
      <c r="BC272" t="s">
        <v>202</v>
      </c>
      <c r="BD272" t="s">
        <v>202</v>
      </c>
      <c r="BM272" s="7" t="s">
        <v>1142</v>
      </c>
      <c r="BN272" s="3" t="s">
        <v>204</v>
      </c>
      <c r="BO272" t="s">
        <v>202</v>
      </c>
      <c r="BP272" t="s">
        <v>202</v>
      </c>
    </row>
    <row r="273" spans="1:69" x14ac:dyDescent="0.2">
      <c r="A273" s="4">
        <v>43010.609027777777</v>
      </c>
      <c r="B273" s="4">
        <v>43010.622916666667</v>
      </c>
      <c r="C273" t="s">
        <v>65</v>
      </c>
      <c r="D273" t="s">
        <v>1229</v>
      </c>
      <c r="E273">
        <v>100</v>
      </c>
      <c r="F273">
        <v>1204</v>
      </c>
      <c r="G273" t="b">
        <v>1</v>
      </c>
      <c r="H273" s="1">
        <v>43010.622916666667</v>
      </c>
      <c r="I273" t="s">
        <v>1230</v>
      </c>
      <c r="N273">
        <v>44.524093630000003</v>
      </c>
      <c r="O273">
        <v>-87.905601500000003</v>
      </c>
      <c r="P273" t="s">
        <v>179</v>
      </c>
      <c r="Q273" t="s">
        <v>180</v>
      </c>
      <c r="R273" t="s">
        <v>181</v>
      </c>
      <c r="S273" t="s">
        <v>182</v>
      </c>
      <c r="T273" t="s">
        <v>250</v>
      </c>
      <c r="U273" t="s">
        <v>389</v>
      </c>
      <c r="V273" t="s">
        <v>265</v>
      </c>
      <c r="W273">
        <v>47</v>
      </c>
      <c r="X273" t="s">
        <v>186</v>
      </c>
      <c r="Y273" t="s">
        <v>216</v>
      </c>
      <c r="Z273">
        <v>66</v>
      </c>
      <c r="AA273" t="s">
        <v>196</v>
      </c>
      <c r="AB273" t="s">
        <v>197</v>
      </c>
      <c r="AC273" t="s">
        <v>245</v>
      </c>
      <c r="AD273" t="s">
        <v>329</v>
      </c>
      <c r="AE273" t="s">
        <v>303</v>
      </c>
      <c r="AF273">
        <v>54301</v>
      </c>
      <c r="AS273">
        <v>0</v>
      </c>
      <c r="AT273">
        <v>0</v>
      </c>
      <c r="AU273">
        <v>992.78800000000001</v>
      </c>
      <c r="AV273">
        <v>0</v>
      </c>
      <c r="BA273" t="s">
        <v>201</v>
      </c>
      <c r="BB273">
        <v>4</v>
      </c>
      <c r="BC273" t="s">
        <v>202</v>
      </c>
      <c r="BD273" t="s">
        <v>202</v>
      </c>
      <c r="BM273" s="7" t="s">
        <v>1231</v>
      </c>
      <c r="BN273" s="3" t="s">
        <v>204</v>
      </c>
      <c r="BO273" t="s">
        <v>202</v>
      </c>
      <c r="BP273" t="s">
        <v>202</v>
      </c>
    </row>
    <row r="274" spans="1:69" x14ac:dyDescent="0.2">
      <c r="A274" s="4">
        <v>43010.78402777778</v>
      </c>
      <c r="B274" s="4">
        <v>43010.802083333336</v>
      </c>
      <c r="C274" t="s">
        <v>65</v>
      </c>
      <c r="D274" t="s">
        <v>1247</v>
      </c>
      <c r="E274">
        <v>100</v>
      </c>
      <c r="F274">
        <v>1559</v>
      </c>
      <c r="G274" t="b">
        <v>1</v>
      </c>
      <c r="H274" s="1">
        <v>43010.802083333336</v>
      </c>
      <c r="I274" t="s">
        <v>1248</v>
      </c>
      <c r="N274">
        <v>34.209304809999999</v>
      </c>
      <c r="O274">
        <v>-118.5751953</v>
      </c>
      <c r="P274" t="s">
        <v>179</v>
      </c>
      <c r="Q274" t="s">
        <v>180</v>
      </c>
      <c r="R274" t="s">
        <v>181</v>
      </c>
      <c r="S274" t="s">
        <v>182</v>
      </c>
      <c r="T274" t="s">
        <v>1249</v>
      </c>
      <c r="U274" t="s">
        <v>184</v>
      </c>
      <c r="V274" t="s">
        <v>434</v>
      </c>
      <c r="W274">
        <v>47</v>
      </c>
      <c r="X274" t="s">
        <v>186</v>
      </c>
      <c r="Y274" t="s">
        <v>216</v>
      </c>
      <c r="Z274">
        <v>36</v>
      </c>
      <c r="AA274" t="s">
        <v>196</v>
      </c>
      <c r="AB274" t="s">
        <v>197</v>
      </c>
      <c r="AC274" t="s">
        <v>245</v>
      </c>
      <c r="AD274" t="s">
        <v>199</v>
      </c>
      <c r="AE274" t="s">
        <v>211</v>
      </c>
      <c r="AF274">
        <v>91367</v>
      </c>
      <c r="AS274">
        <v>140.161</v>
      </c>
      <c r="AT274">
        <v>140.161</v>
      </c>
      <c r="AU274">
        <v>1023.557</v>
      </c>
      <c r="AV274">
        <v>1</v>
      </c>
      <c r="BA274" t="s">
        <v>201</v>
      </c>
      <c r="BB274">
        <v>4</v>
      </c>
      <c r="BC274" t="s">
        <v>202</v>
      </c>
      <c r="BD274" t="s">
        <v>202</v>
      </c>
      <c r="BM274" s="7" t="s">
        <v>1250</v>
      </c>
      <c r="BN274" s="3" t="s">
        <v>204</v>
      </c>
      <c r="BO274" t="s">
        <v>202</v>
      </c>
      <c r="BP274" t="s">
        <v>202</v>
      </c>
    </row>
    <row r="275" spans="1:69" x14ac:dyDescent="0.2">
      <c r="A275" s="4">
        <v>43011.286805555559</v>
      </c>
      <c r="B275" s="4">
        <v>43011.3</v>
      </c>
      <c r="C275" t="s">
        <v>65</v>
      </c>
      <c r="D275" t="s">
        <v>1281</v>
      </c>
      <c r="E275">
        <v>100</v>
      </c>
      <c r="F275">
        <v>1159</v>
      </c>
      <c r="G275" t="b">
        <v>1</v>
      </c>
      <c r="H275" s="1">
        <v>43011.3</v>
      </c>
      <c r="I275" t="s">
        <v>1282</v>
      </c>
      <c r="N275">
        <v>37.338806150000003</v>
      </c>
      <c r="O275">
        <v>-121.8914032</v>
      </c>
      <c r="P275" t="s">
        <v>179</v>
      </c>
      <c r="Q275" t="s">
        <v>180</v>
      </c>
      <c r="R275" t="s">
        <v>181</v>
      </c>
      <c r="S275" t="s">
        <v>208</v>
      </c>
      <c r="T275">
        <v>55</v>
      </c>
      <c r="U275" t="s">
        <v>184</v>
      </c>
      <c r="V275" t="s">
        <v>194</v>
      </c>
      <c r="W275">
        <v>47</v>
      </c>
      <c r="X275" t="s">
        <v>186</v>
      </c>
      <c r="Y275" t="s">
        <v>216</v>
      </c>
      <c r="Z275">
        <v>29</v>
      </c>
      <c r="AA275" t="s">
        <v>196</v>
      </c>
      <c r="AB275" t="s">
        <v>197</v>
      </c>
      <c r="AC275" t="s">
        <v>290</v>
      </c>
      <c r="AD275" t="s">
        <v>234</v>
      </c>
      <c r="AE275" t="s">
        <v>200</v>
      </c>
      <c r="AF275">
        <v>91206</v>
      </c>
      <c r="AS275">
        <v>0</v>
      </c>
      <c r="AT275">
        <v>0</v>
      </c>
      <c r="AU275">
        <v>971.44299999999998</v>
      </c>
      <c r="AV275">
        <v>0</v>
      </c>
      <c r="BA275" t="s">
        <v>201</v>
      </c>
      <c r="BB275">
        <v>4</v>
      </c>
      <c r="BC275" t="s">
        <v>202</v>
      </c>
      <c r="BD275" t="s">
        <v>202</v>
      </c>
      <c r="BM275" s="7" t="s">
        <v>1283</v>
      </c>
      <c r="BN275" s="3" t="s">
        <v>204</v>
      </c>
      <c r="BO275" t="s">
        <v>202</v>
      </c>
      <c r="BP275" t="s">
        <v>202</v>
      </c>
    </row>
    <row r="276" spans="1:69" x14ac:dyDescent="0.2">
      <c r="A276" s="4">
        <v>43011.310416666667</v>
      </c>
      <c r="B276" s="4">
        <v>43011.323611111111</v>
      </c>
      <c r="C276" t="s">
        <v>65</v>
      </c>
      <c r="D276" t="s">
        <v>1298</v>
      </c>
      <c r="E276">
        <v>100</v>
      </c>
      <c r="F276">
        <v>1097</v>
      </c>
      <c r="G276" t="b">
        <v>1</v>
      </c>
      <c r="H276" s="1">
        <v>43011.323611111111</v>
      </c>
      <c r="I276" t="s">
        <v>1299</v>
      </c>
      <c r="N276">
        <v>41.034805300000002</v>
      </c>
      <c r="O276">
        <v>-74.043899539999998</v>
      </c>
      <c r="P276" t="s">
        <v>179</v>
      </c>
      <c r="Q276" t="s">
        <v>180</v>
      </c>
      <c r="R276" t="s">
        <v>181</v>
      </c>
      <c r="S276" t="s">
        <v>182</v>
      </c>
      <c r="T276" t="s">
        <v>183</v>
      </c>
      <c r="U276" t="s">
        <v>184</v>
      </c>
      <c r="V276" t="s">
        <v>221</v>
      </c>
      <c r="W276">
        <v>47</v>
      </c>
      <c r="X276" t="s">
        <v>186</v>
      </c>
      <c r="Y276" t="s">
        <v>216</v>
      </c>
      <c r="Z276">
        <v>30</v>
      </c>
      <c r="AA276" t="s">
        <v>196</v>
      </c>
      <c r="AB276" t="s">
        <v>197</v>
      </c>
      <c r="AC276" t="s">
        <v>210</v>
      </c>
      <c r="AD276" t="s">
        <v>234</v>
      </c>
      <c r="AE276" t="s">
        <v>200</v>
      </c>
      <c r="AF276">
        <v>7661</v>
      </c>
      <c r="AS276">
        <v>0</v>
      </c>
      <c r="AT276">
        <v>0</v>
      </c>
      <c r="AU276">
        <v>986.221</v>
      </c>
      <c r="AV276">
        <v>0</v>
      </c>
      <c r="BA276" t="s">
        <v>201</v>
      </c>
      <c r="BB276">
        <v>4</v>
      </c>
      <c r="BC276" t="s">
        <v>202</v>
      </c>
      <c r="BD276" t="s">
        <v>202</v>
      </c>
      <c r="BM276" s="7" t="s">
        <v>1300</v>
      </c>
      <c r="BO276" t="s">
        <v>202</v>
      </c>
      <c r="BP276" t="s">
        <v>202</v>
      </c>
    </row>
    <row r="277" spans="1:69" x14ac:dyDescent="0.2">
      <c r="A277" s="4">
        <v>43011.349305555559</v>
      </c>
      <c r="B277" s="4">
        <v>43011.365277777775</v>
      </c>
      <c r="C277" t="s">
        <v>65</v>
      </c>
      <c r="D277" t="s">
        <v>1356</v>
      </c>
      <c r="E277">
        <v>100</v>
      </c>
      <c r="F277">
        <v>1394</v>
      </c>
      <c r="G277" t="b">
        <v>1</v>
      </c>
      <c r="H277" s="1">
        <v>43011.365277777775</v>
      </c>
      <c r="I277" t="s">
        <v>1357</v>
      </c>
      <c r="N277">
        <v>27.663696290000001</v>
      </c>
      <c r="O277">
        <v>-97.360397340000006</v>
      </c>
      <c r="P277" t="s">
        <v>179</v>
      </c>
      <c r="Q277" t="s">
        <v>180</v>
      </c>
      <c r="R277" t="s">
        <v>181</v>
      </c>
      <c r="S277" t="s">
        <v>182</v>
      </c>
      <c r="T277" t="s">
        <v>183</v>
      </c>
      <c r="U277" t="s">
        <v>184</v>
      </c>
      <c r="V277" t="s">
        <v>194</v>
      </c>
      <c r="W277">
        <v>47</v>
      </c>
      <c r="X277" t="s">
        <v>186</v>
      </c>
      <c r="Y277" t="s">
        <v>216</v>
      </c>
      <c r="Z277">
        <v>41</v>
      </c>
      <c r="AA277" t="s">
        <v>196</v>
      </c>
      <c r="AB277" t="s">
        <v>197</v>
      </c>
      <c r="AC277" t="s">
        <v>290</v>
      </c>
      <c r="AD277" t="s">
        <v>199</v>
      </c>
      <c r="AE277" t="s">
        <v>303</v>
      </c>
      <c r="AF277">
        <v>78413</v>
      </c>
      <c r="AS277">
        <v>0</v>
      </c>
      <c r="AT277">
        <v>0</v>
      </c>
      <c r="AU277">
        <v>1240.6010000000001</v>
      </c>
      <c r="AV277">
        <v>0</v>
      </c>
      <c r="BA277" t="s">
        <v>201</v>
      </c>
      <c r="BB277">
        <v>4</v>
      </c>
      <c r="BC277" t="s">
        <v>202</v>
      </c>
      <c r="BD277" t="s">
        <v>202</v>
      </c>
      <c r="BM277" s="7" t="s">
        <v>1358</v>
      </c>
      <c r="BN277" s="3" t="s">
        <v>204</v>
      </c>
      <c r="BO277" t="s">
        <v>238</v>
      </c>
      <c r="BP277" t="s">
        <v>202</v>
      </c>
    </row>
    <row r="278" spans="1:69" x14ac:dyDescent="0.2">
      <c r="A278" s="4">
        <v>43011.381249999999</v>
      </c>
      <c r="B278" s="4">
        <v>43011.397222222222</v>
      </c>
      <c r="C278" t="s">
        <v>65</v>
      </c>
      <c r="D278" t="s">
        <v>1364</v>
      </c>
      <c r="E278">
        <v>100</v>
      </c>
      <c r="F278">
        <v>1402</v>
      </c>
      <c r="G278" t="b">
        <v>1</v>
      </c>
      <c r="H278" s="1">
        <v>43011.397222222222</v>
      </c>
      <c r="I278" t="s">
        <v>1365</v>
      </c>
      <c r="N278">
        <v>40.760498050000002</v>
      </c>
      <c r="O278">
        <v>-73.993301389999999</v>
      </c>
      <c r="P278" t="s">
        <v>179</v>
      </c>
      <c r="Q278" t="s">
        <v>180</v>
      </c>
      <c r="R278" t="s">
        <v>181</v>
      </c>
      <c r="S278" t="s">
        <v>182</v>
      </c>
      <c r="T278" t="s">
        <v>183</v>
      </c>
      <c r="U278" t="s">
        <v>281</v>
      </c>
      <c r="V278" t="s">
        <v>194</v>
      </c>
      <c r="W278">
        <v>47</v>
      </c>
      <c r="X278" t="s">
        <v>186</v>
      </c>
      <c r="Y278" t="s">
        <v>216</v>
      </c>
      <c r="Z278">
        <v>30</v>
      </c>
      <c r="AA278" t="s">
        <v>196</v>
      </c>
      <c r="AB278" t="s">
        <v>197</v>
      </c>
      <c r="AC278" t="s">
        <v>210</v>
      </c>
      <c r="AD278" t="s">
        <v>483</v>
      </c>
      <c r="AE278" t="s">
        <v>211</v>
      </c>
      <c r="AF278">
        <v>7302</v>
      </c>
      <c r="AS278">
        <v>1236.3219999999999</v>
      </c>
      <c r="AT278">
        <v>1236.3219999999999</v>
      </c>
      <c r="AU278">
        <v>1302.5160000000001</v>
      </c>
      <c r="AV278">
        <v>1</v>
      </c>
      <c r="BA278" t="s">
        <v>201</v>
      </c>
      <c r="BB278">
        <v>4</v>
      </c>
      <c r="BC278" t="s">
        <v>202</v>
      </c>
      <c r="BD278" t="s">
        <v>202</v>
      </c>
      <c r="BM278" s="7" t="s">
        <v>1366</v>
      </c>
      <c r="BN278" s="3" t="s">
        <v>204</v>
      </c>
      <c r="BO278" t="s">
        <v>202</v>
      </c>
      <c r="BP278" t="s">
        <v>202</v>
      </c>
    </row>
    <row r="279" spans="1:69" x14ac:dyDescent="0.2">
      <c r="A279" s="4">
        <v>43011.711111111108</v>
      </c>
      <c r="B279" s="4">
        <v>43011.725694444445</v>
      </c>
      <c r="C279" t="s">
        <v>65</v>
      </c>
      <c r="D279" t="s">
        <v>1421</v>
      </c>
      <c r="E279">
        <v>100</v>
      </c>
      <c r="F279">
        <v>1248</v>
      </c>
      <c r="G279" t="b">
        <v>1</v>
      </c>
      <c r="H279" s="1">
        <v>43011.725694444445</v>
      </c>
      <c r="I279" t="s">
        <v>1422</v>
      </c>
      <c r="N279">
        <v>35.417800900000003</v>
      </c>
      <c r="O279">
        <v>-78.500503539999997</v>
      </c>
      <c r="P279" t="s">
        <v>179</v>
      </c>
      <c r="Q279" t="s">
        <v>180</v>
      </c>
      <c r="R279" t="s">
        <v>181</v>
      </c>
      <c r="S279" t="s">
        <v>182</v>
      </c>
      <c r="T279" t="s">
        <v>183</v>
      </c>
      <c r="U279" t="s">
        <v>184</v>
      </c>
      <c r="V279" t="s">
        <v>185</v>
      </c>
      <c r="W279">
        <v>47</v>
      </c>
      <c r="X279" t="s">
        <v>186</v>
      </c>
      <c r="Y279" t="s">
        <v>195</v>
      </c>
      <c r="Z279">
        <v>49</v>
      </c>
      <c r="AA279" t="s">
        <v>243</v>
      </c>
      <c r="AB279" t="s">
        <v>197</v>
      </c>
      <c r="AC279" t="s">
        <v>290</v>
      </c>
      <c r="AD279" t="s">
        <v>217</v>
      </c>
      <c r="AE279" t="s">
        <v>229</v>
      </c>
      <c r="AF279">
        <v>27501</v>
      </c>
      <c r="AS279">
        <v>183.74</v>
      </c>
      <c r="AT279">
        <v>183.74</v>
      </c>
      <c r="AU279">
        <v>994.05499999999995</v>
      </c>
      <c r="AV279">
        <v>1</v>
      </c>
      <c r="BA279" t="s">
        <v>201</v>
      </c>
      <c r="BB279">
        <v>4</v>
      </c>
      <c r="BC279" t="s">
        <v>202</v>
      </c>
      <c r="BD279" t="s">
        <v>202</v>
      </c>
      <c r="BM279" s="7" t="s">
        <v>1423</v>
      </c>
      <c r="BN279" s="3" t="s">
        <v>204</v>
      </c>
      <c r="BO279" t="s">
        <v>202</v>
      </c>
      <c r="BP279" t="s">
        <v>202</v>
      </c>
    </row>
    <row r="280" spans="1:69" x14ac:dyDescent="0.2">
      <c r="A280" s="4">
        <v>43011.909722222219</v>
      </c>
      <c r="B280" s="4">
        <v>43011.925000000003</v>
      </c>
      <c r="C280" t="s">
        <v>65</v>
      </c>
      <c r="D280" t="s">
        <v>1436</v>
      </c>
      <c r="E280">
        <v>100</v>
      </c>
      <c r="F280">
        <v>1315</v>
      </c>
      <c r="G280" t="b">
        <v>1</v>
      </c>
      <c r="H280" s="1">
        <v>43011.925000000003</v>
      </c>
      <c r="I280" t="s">
        <v>1437</v>
      </c>
      <c r="N280">
        <v>38.15919495</v>
      </c>
      <c r="O280">
        <v>-83.773597719999998</v>
      </c>
      <c r="P280" t="s">
        <v>179</v>
      </c>
      <c r="Q280" t="s">
        <v>180</v>
      </c>
      <c r="R280" t="s">
        <v>181</v>
      </c>
      <c r="S280" t="s">
        <v>695</v>
      </c>
      <c r="T280">
        <v>15.15063</v>
      </c>
      <c r="U280" t="s">
        <v>184</v>
      </c>
      <c r="V280" t="s">
        <v>302</v>
      </c>
      <c r="W280">
        <v>47</v>
      </c>
      <c r="X280" t="s">
        <v>186</v>
      </c>
      <c r="Y280" t="s">
        <v>195</v>
      </c>
      <c r="Z280">
        <v>42</v>
      </c>
      <c r="AA280" t="s">
        <v>1189</v>
      </c>
      <c r="AB280" t="s">
        <v>197</v>
      </c>
      <c r="AC280" t="s">
        <v>210</v>
      </c>
      <c r="AD280" t="s">
        <v>234</v>
      </c>
      <c r="AE280" t="s">
        <v>229</v>
      </c>
      <c r="AF280">
        <v>41143</v>
      </c>
      <c r="AS280">
        <v>0</v>
      </c>
      <c r="AT280">
        <v>0</v>
      </c>
      <c r="AU280">
        <v>1006.388</v>
      </c>
      <c r="AV280">
        <v>0</v>
      </c>
      <c r="BA280" t="s">
        <v>201</v>
      </c>
      <c r="BB280">
        <v>4</v>
      </c>
      <c r="BC280" t="s">
        <v>202</v>
      </c>
      <c r="BD280" t="s">
        <v>202</v>
      </c>
      <c r="BM280" s="7" t="s">
        <v>1438</v>
      </c>
      <c r="BO280" t="s">
        <v>202</v>
      </c>
      <c r="BP280" t="s">
        <v>202</v>
      </c>
    </row>
    <row r="281" spans="1:69" x14ac:dyDescent="0.2">
      <c r="A281" s="4">
        <v>43012.57916666667</v>
      </c>
      <c r="B281" s="4">
        <v>43012.595138888886</v>
      </c>
      <c r="C281" t="s">
        <v>65</v>
      </c>
      <c r="D281" t="s">
        <v>1487</v>
      </c>
      <c r="E281">
        <v>100</v>
      </c>
      <c r="F281">
        <v>1381</v>
      </c>
      <c r="G281" t="b">
        <v>1</v>
      </c>
      <c r="H281" s="1">
        <v>43012.595138888886</v>
      </c>
      <c r="I281" t="s">
        <v>1488</v>
      </c>
      <c r="N281">
        <v>30.06840515</v>
      </c>
      <c r="O281">
        <v>-95.372703549999997</v>
      </c>
      <c r="P281" t="s">
        <v>179</v>
      </c>
      <c r="Q281" t="s">
        <v>180</v>
      </c>
      <c r="R281" t="s">
        <v>181</v>
      </c>
      <c r="S281" t="s">
        <v>208</v>
      </c>
      <c r="T281">
        <v>55</v>
      </c>
      <c r="U281" t="s">
        <v>184</v>
      </c>
      <c r="V281" t="s">
        <v>194</v>
      </c>
      <c r="W281">
        <v>47</v>
      </c>
      <c r="X281" t="s">
        <v>186</v>
      </c>
      <c r="Y281" t="s">
        <v>195</v>
      </c>
      <c r="Z281">
        <v>33</v>
      </c>
      <c r="AA281" t="s">
        <v>196</v>
      </c>
      <c r="AB281" t="s">
        <v>197</v>
      </c>
      <c r="AC281" t="s">
        <v>210</v>
      </c>
      <c r="AD281" t="s">
        <v>329</v>
      </c>
      <c r="AE281" t="s">
        <v>200</v>
      </c>
      <c r="AF281">
        <v>10011</v>
      </c>
      <c r="AS281">
        <v>805.19500000000005</v>
      </c>
      <c r="AT281">
        <v>1007.197</v>
      </c>
      <c r="AU281">
        <v>1008.65</v>
      </c>
      <c r="AV281">
        <v>2</v>
      </c>
      <c r="BA281" t="s">
        <v>201</v>
      </c>
      <c r="BB281">
        <v>4</v>
      </c>
      <c r="BC281" t="s">
        <v>202</v>
      </c>
      <c r="BD281" t="s">
        <v>202</v>
      </c>
      <c r="BM281" s="7" t="s">
        <v>1489</v>
      </c>
      <c r="BN281" s="3" t="s">
        <v>204</v>
      </c>
      <c r="BO281" t="s">
        <v>238</v>
      </c>
      <c r="BP281" t="s">
        <v>202</v>
      </c>
    </row>
    <row r="282" spans="1:69" x14ac:dyDescent="0.2">
      <c r="A282" s="4">
        <v>43013.722916666666</v>
      </c>
      <c r="B282" s="4">
        <v>43013.737500000003</v>
      </c>
      <c r="C282" t="s">
        <v>65</v>
      </c>
      <c r="D282" t="s">
        <v>1672</v>
      </c>
      <c r="E282">
        <v>100</v>
      </c>
      <c r="F282">
        <v>1259</v>
      </c>
      <c r="G282" t="b">
        <v>1</v>
      </c>
      <c r="H282" s="1">
        <v>43013.737500000003</v>
      </c>
      <c r="I282" t="s">
        <v>1673</v>
      </c>
      <c r="N282">
        <v>38.830398559999999</v>
      </c>
      <c r="O282">
        <v>-86.998497009999994</v>
      </c>
      <c r="P282" t="s">
        <v>179</v>
      </c>
      <c r="Q282" t="s">
        <v>180</v>
      </c>
      <c r="R282" t="s">
        <v>181</v>
      </c>
      <c r="S282" t="s">
        <v>182</v>
      </c>
      <c r="T282" t="s">
        <v>183</v>
      </c>
      <c r="U282" t="s">
        <v>184</v>
      </c>
      <c r="V282" t="s">
        <v>185</v>
      </c>
      <c r="W282">
        <v>47</v>
      </c>
      <c r="X282" t="s">
        <v>186</v>
      </c>
      <c r="Y282" t="s">
        <v>216</v>
      </c>
      <c r="Z282">
        <v>35</v>
      </c>
      <c r="AA282" t="s">
        <v>196</v>
      </c>
      <c r="AB282" t="s">
        <v>197</v>
      </c>
      <c r="AC282" t="s">
        <v>290</v>
      </c>
      <c r="AD282" t="s">
        <v>199</v>
      </c>
      <c r="AE282" t="s">
        <v>229</v>
      </c>
      <c r="AF282">
        <v>47715</v>
      </c>
      <c r="AS282">
        <v>0</v>
      </c>
      <c r="AT282">
        <v>0</v>
      </c>
      <c r="AU282">
        <v>986.6</v>
      </c>
      <c r="AV282">
        <v>0</v>
      </c>
      <c r="BA282" t="s">
        <v>201</v>
      </c>
      <c r="BB282">
        <v>4</v>
      </c>
      <c r="BC282" t="s">
        <v>202</v>
      </c>
      <c r="BD282" t="s">
        <v>202</v>
      </c>
      <c r="BM282" s="7" t="s">
        <v>1674</v>
      </c>
      <c r="BO282" t="s">
        <v>202</v>
      </c>
      <c r="BP282" t="s">
        <v>202</v>
      </c>
    </row>
    <row r="283" spans="1:69" x14ac:dyDescent="0.2">
      <c r="A283" s="4">
        <v>43013.723611111112</v>
      </c>
      <c r="B283" s="4">
        <v>43013.738194444442</v>
      </c>
      <c r="C283" t="s">
        <v>65</v>
      </c>
      <c r="D283" t="s">
        <v>1686</v>
      </c>
      <c r="E283">
        <v>100</v>
      </c>
      <c r="F283">
        <v>1247</v>
      </c>
      <c r="G283" t="b">
        <v>1</v>
      </c>
      <c r="H283" s="1">
        <v>43013.738194444442</v>
      </c>
      <c r="I283" t="s">
        <v>1687</v>
      </c>
      <c r="N283">
        <v>41.548004149999997</v>
      </c>
      <c r="O283">
        <v>-87.456398010000001</v>
      </c>
      <c r="P283" t="s">
        <v>179</v>
      </c>
      <c r="Q283" t="s">
        <v>180</v>
      </c>
      <c r="R283" t="s">
        <v>181</v>
      </c>
      <c r="S283" t="s">
        <v>182</v>
      </c>
      <c r="T283" t="s">
        <v>183</v>
      </c>
      <c r="U283" t="s">
        <v>251</v>
      </c>
      <c r="V283" t="s">
        <v>252</v>
      </c>
      <c r="W283">
        <v>47</v>
      </c>
      <c r="X283" t="s">
        <v>186</v>
      </c>
      <c r="Y283" t="s">
        <v>216</v>
      </c>
      <c r="Z283">
        <v>23</v>
      </c>
      <c r="AA283" t="s">
        <v>196</v>
      </c>
      <c r="AB283" t="s">
        <v>197</v>
      </c>
      <c r="AC283" t="s">
        <v>210</v>
      </c>
      <c r="AD283" t="s">
        <v>217</v>
      </c>
      <c r="AE283" t="s">
        <v>229</v>
      </c>
      <c r="AF283">
        <v>46321</v>
      </c>
      <c r="AS283">
        <v>73.781000000000006</v>
      </c>
      <c r="AT283">
        <v>73.781000000000006</v>
      </c>
      <c r="AU283">
        <v>985.846</v>
      </c>
      <c r="AV283">
        <v>1</v>
      </c>
      <c r="BA283" t="s">
        <v>201</v>
      </c>
      <c r="BB283">
        <v>4</v>
      </c>
      <c r="BC283" t="s">
        <v>202</v>
      </c>
      <c r="BD283" t="s">
        <v>202</v>
      </c>
      <c r="BM283" s="7" t="s">
        <v>1688</v>
      </c>
      <c r="BN283" s="3" t="s">
        <v>204</v>
      </c>
      <c r="BO283" t="s">
        <v>202</v>
      </c>
      <c r="BP283" t="s">
        <v>238</v>
      </c>
      <c r="BQ283" t="s">
        <v>1689</v>
      </c>
    </row>
    <row r="284" spans="1:69" x14ac:dyDescent="0.2">
      <c r="A284" s="4">
        <v>43013.724999999999</v>
      </c>
      <c r="B284" s="4">
        <v>43013.738194444442</v>
      </c>
      <c r="C284" t="s">
        <v>65</v>
      </c>
      <c r="D284" t="s">
        <v>1741</v>
      </c>
      <c r="E284">
        <v>100</v>
      </c>
      <c r="F284">
        <v>1167</v>
      </c>
      <c r="G284" t="b">
        <v>1</v>
      </c>
      <c r="H284" s="1">
        <v>43013.738194444442</v>
      </c>
      <c r="I284" t="s">
        <v>1742</v>
      </c>
      <c r="N284">
        <v>30.174606319999999</v>
      </c>
      <c r="O284">
        <v>-97.950302120000003</v>
      </c>
      <c r="P284" t="s">
        <v>179</v>
      </c>
      <c r="Q284" t="s">
        <v>180</v>
      </c>
      <c r="R284" t="s">
        <v>181</v>
      </c>
      <c r="S284" t="s">
        <v>182</v>
      </c>
      <c r="T284" t="s">
        <v>188</v>
      </c>
      <c r="U284" t="s">
        <v>1743</v>
      </c>
      <c r="V284" t="s">
        <v>1744</v>
      </c>
      <c r="W284">
        <v>47</v>
      </c>
      <c r="X284" t="s">
        <v>186</v>
      </c>
      <c r="Y284" t="s">
        <v>216</v>
      </c>
      <c r="Z284">
        <v>31</v>
      </c>
      <c r="AA284" t="s">
        <v>196</v>
      </c>
      <c r="AB284" t="s">
        <v>197</v>
      </c>
      <c r="AC284" t="s">
        <v>210</v>
      </c>
      <c r="AD284" t="s">
        <v>217</v>
      </c>
      <c r="AE284" t="s">
        <v>303</v>
      </c>
      <c r="AF284">
        <v>78737</v>
      </c>
      <c r="AS284">
        <v>0</v>
      </c>
      <c r="AT284">
        <v>0</v>
      </c>
      <c r="AU284">
        <v>992.12300000000005</v>
      </c>
      <c r="AV284">
        <v>0</v>
      </c>
      <c r="BA284" t="s">
        <v>201</v>
      </c>
      <c r="BB284">
        <v>4</v>
      </c>
      <c r="BC284" t="s">
        <v>202</v>
      </c>
      <c r="BD284" t="s">
        <v>202</v>
      </c>
      <c r="BM284" s="7" t="s">
        <v>1745</v>
      </c>
      <c r="BN284" s="3" t="s">
        <v>204</v>
      </c>
      <c r="BO284" t="s">
        <v>202</v>
      </c>
      <c r="BP284" t="s">
        <v>202</v>
      </c>
    </row>
    <row r="285" spans="1:69" x14ac:dyDescent="0.2">
      <c r="A285" s="4">
        <v>43013.723611111112</v>
      </c>
      <c r="B285" s="4">
        <v>43013.738888888889</v>
      </c>
      <c r="C285" t="s">
        <v>65</v>
      </c>
      <c r="D285" t="s">
        <v>1749</v>
      </c>
      <c r="E285">
        <v>100</v>
      </c>
      <c r="F285">
        <v>1307</v>
      </c>
      <c r="G285" t="b">
        <v>1</v>
      </c>
      <c r="H285" s="1">
        <v>43013.738888888889</v>
      </c>
      <c r="I285" t="s">
        <v>1750</v>
      </c>
      <c r="N285">
        <v>33.508300779999999</v>
      </c>
      <c r="O285">
        <v>-112.071701</v>
      </c>
      <c r="P285" t="s">
        <v>179</v>
      </c>
      <c r="Q285" t="s">
        <v>180</v>
      </c>
      <c r="R285" t="s">
        <v>181</v>
      </c>
      <c r="S285" t="s">
        <v>182</v>
      </c>
      <c r="T285" t="s">
        <v>183</v>
      </c>
      <c r="U285" t="s">
        <v>251</v>
      </c>
      <c r="V285" t="s">
        <v>209</v>
      </c>
      <c r="W285">
        <v>47</v>
      </c>
      <c r="X285" t="s">
        <v>186</v>
      </c>
      <c r="Y285" t="s">
        <v>216</v>
      </c>
      <c r="Z285">
        <v>41</v>
      </c>
      <c r="AA285" t="s">
        <v>196</v>
      </c>
      <c r="AB285" t="s">
        <v>197</v>
      </c>
      <c r="AC285" t="s">
        <v>210</v>
      </c>
      <c r="AD285" t="s">
        <v>234</v>
      </c>
      <c r="AE285" t="s">
        <v>223</v>
      </c>
      <c r="AF285">
        <v>85012</v>
      </c>
      <c r="AS285">
        <v>0</v>
      </c>
      <c r="AT285">
        <v>0</v>
      </c>
      <c r="AU285">
        <v>1045.4870000000001</v>
      </c>
      <c r="AV285">
        <v>0</v>
      </c>
      <c r="BA285" t="s">
        <v>201</v>
      </c>
      <c r="BB285">
        <v>4</v>
      </c>
      <c r="BC285" t="s">
        <v>202</v>
      </c>
      <c r="BD285" t="s">
        <v>202</v>
      </c>
      <c r="BM285" s="7" t="s">
        <v>1751</v>
      </c>
      <c r="BN285" s="3" t="s">
        <v>225</v>
      </c>
      <c r="BO285" t="s">
        <v>238</v>
      </c>
      <c r="BP285" t="s">
        <v>202</v>
      </c>
    </row>
    <row r="286" spans="1:69" x14ac:dyDescent="0.2">
      <c r="A286" s="4">
        <v>43013.724999999999</v>
      </c>
      <c r="B286" s="4">
        <v>43013.739583333336</v>
      </c>
      <c r="C286" t="s">
        <v>65</v>
      </c>
      <c r="D286" t="s">
        <v>1795</v>
      </c>
      <c r="E286">
        <v>100</v>
      </c>
      <c r="F286">
        <v>1227</v>
      </c>
      <c r="G286" t="b">
        <v>1</v>
      </c>
      <c r="H286" s="1">
        <v>43013.739583333336</v>
      </c>
      <c r="I286" t="s">
        <v>1796</v>
      </c>
      <c r="N286">
        <v>36.811202999999999</v>
      </c>
      <c r="O286">
        <v>-119.71289830000001</v>
      </c>
      <c r="P286" t="s">
        <v>179</v>
      </c>
      <c r="Q286" t="s">
        <v>180</v>
      </c>
      <c r="R286" t="s">
        <v>181</v>
      </c>
      <c r="S286" t="s">
        <v>604</v>
      </c>
      <c r="T286" t="s">
        <v>1797</v>
      </c>
      <c r="U286" t="s">
        <v>251</v>
      </c>
      <c r="V286" t="s">
        <v>209</v>
      </c>
      <c r="W286">
        <v>47</v>
      </c>
      <c r="X286" t="s">
        <v>186</v>
      </c>
      <c r="Y286" t="s">
        <v>195</v>
      </c>
      <c r="Z286">
        <v>35</v>
      </c>
      <c r="AA286" t="s">
        <v>196</v>
      </c>
      <c r="AB286" t="s">
        <v>197</v>
      </c>
      <c r="AC286" t="s">
        <v>210</v>
      </c>
      <c r="AD286" t="s">
        <v>329</v>
      </c>
      <c r="AE286" t="s">
        <v>303</v>
      </c>
      <c r="AF286">
        <v>93611</v>
      </c>
      <c r="AS286">
        <v>977.66</v>
      </c>
      <c r="AT286">
        <v>977.66</v>
      </c>
      <c r="AU286">
        <v>978.85599999999999</v>
      </c>
      <c r="AV286">
        <v>1</v>
      </c>
      <c r="BA286" t="s">
        <v>201</v>
      </c>
      <c r="BB286">
        <v>4</v>
      </c>
      <c r="BC286" t="s">
        <v>202</v>
      </c>
      <c r="BD286" t="s">
        <v>202</v>
      </c>
      <c r="BM286" s="7" t="s">
        <v>1798</v>
      </c>
      <c r="BO286" t="s">
        <v>202</v>
      </c>
      <c r="BP286" t="s">
        <v>202</v>
      </c>
    </row>
    <row r="287" spans="1:69" x14ac:dyDescent="0.2">
      <c r="A287" s="4">
        <v>43013.725694444445</v>
      </c>
      <c r="B287" s="4">
        <v>43013.739583333336</v>
      </c>
      <c r="C287" t="s">
        <v>65</v>
      </c>
      <c r="D287" t="s">
        <v>1805</v>
      </c>
      <c r="E287">
        <v>100</v>
      </c>
      <c r="F287">
        <v>1198</v>
      </c>
      <c r="G287" t="b">
        <v>1</v>
      </c>
      <c r="H287" s="1">
        <v>43013.739583333336</v>
      </c>
      <c r="I287" t="s">
        <v>1806</v>
      </c>
      <c r="N287">
        <v>42.824493410000002</v>
      </c>
      <c r="O287">
        <v>-91.547996519999998</v>
      </c>
      <c r="P287" t="s">
        <v>179</v>
      </c>
      <c r="Q287" t="s">
        <v>180</v>
      </c>
      <c r="R287" t="s">
        <v>181</v>
      </c>
      <c r="S287" t="s">
        <v>695</v>
      </c>
      <c r="T287">
        <v>13.10586</v>
      </c>
      <c r="U287" t="s">
        <v>184</v>
      </c>
      <c r="V287" t="s">
        <v>1451</v>
      </c>
      <c r="W287">
        <v>47</v>
      </c>
      <c r="X287" t="s">
        <v>186</v>
      </c>
      <c r="Y287" t="s">
        <v>216</v>
      </c>
      <c r="Z287">
        <v>49</v>
      </c>
      <c r="AA287" t="s">
        <v>196</v>
      </c>
      <c r="AB287" t="s">
        <v>197</v>
      </c>
      <c r="AC287" t="s">
        <v>210</v>
      </c>
      <c r="AD287" t="s">
        <v>217</v>
      </c>
      <c r="AE287" t="s">
        <v>200</v>
      </c>
      <c r="AF287">
        <v>52043</v>
      </c>
      <c r="AS287">
        <v>0</v>
      </c>
      <c r="AT287">
        <v>0</v>
      </c>
      <c r="AU287">
        <v>987.88800000000003</v>
      </c>
      <c r="AV287">
        <v>0</v>
      </c>
      <c r="BA287" t="s">
        <v>201</v>
      </c>
      <c r="BB287">
        <v>4</v>
      </c>
      <c r="BC287" t="s">
        <v>202</v>
      </c>
      <c r="BD287" t="s">
        <v>202</v>
      </c>
      <c r="BM287" s="7" t="s">
        <v>1807</v>
      </c>
      <c r="BN287" s="3" t="s">
        <v>204</v>
      </c>
      <c r="BO287" t="s">
        <v>202</v>
      </c>
      <c r="BP287" t="s">
        <v>202</v>
      </c>
    </row>
    <row r="288" spans="1:69" x14ac:dyDescent="0.2">
      <c r="A288" s="4">
        <v>43013.725694444445</v>
      </c>
      <c r="B288" s="4">
        <v>43013.739583333336</v>
      </c>
      <c r="C288" t="s">
        <v>65</v>
      </c>
      <c r="D288" t="s">
        <v>1815</v>
      </c>
      <c r="E288">
        <v>100</v>
      </c>
      <c r="F288">
        <v>1206</v>
      </c>
      <c r="G288" t="b">
        <v>1</v>
      </c>
      <c r="H288" s="1">
        <v>43013.739583333336</v>
      </c>
      <c r="I288" t="s">
        <v>1816</v>
      </c>
      <c r="N288">
        <v>40.504806520000002</v>
      </c>
      <c r="O288">
        <v>-79.913200380000006</v>
      </c>
      <c r="P288" t="s">
        <v>179</v>
      </c>
      <c r="Q288" t="s">
        <v>180</v>
      </c>
      <c r="R288" t="s">
        <v>181</v>
      </c>
      <c r="S288" t="s">
        <v>182</v>
      </c>
      <c r="T288" t="s">
        <v>183</v>
      </c>
      <c r="U288" t="s">
        <v>251</v>
      </c>
      <c r="V288" t="s">
        <v>360</v>
      </c>
      <c r="W288">
        <v>47</v>
      </c>
      <c r="X288" t="s">
        <v>186</v>
      </c>
      <c r="Y288" t="s">
        <v>216</v>
      </c>
      <c r="Z288">
        <v>28</v>
      </c>
      <c r="AA288" t="s">
        <v>196</v>
      </c>
      <c r="AB288" t="s">
        <v>197</v>
      </c>
      <c r="AC288" t="s">
        <v>210</v>
      </c>
      <c r="AD288" t="s">
        <v>217</v>
      </c>
      <c r="AE288" t="s">
        <v>211</v>
      </c>
      <c r="AF288">
        <v>15223</v>
      </c>
      <c r="AS288">
        <v>0</v>
      </c>
      <c r="AT288">
        <v>0</v>
      </c>
      <c r="AU288">
        <v>985.68600000000004</v>
      </c>
      <c r="AV288">
        <v>0</v>
      </c>
      <c r="BA288" t="s">
        <v>201</v>
      </c>
      <c r="BB288">
        <v>4</v>
      </c>
      <c r="BC288" t="s">
        <v>202</v>
      </c>
      <c r="BD288" t="s">
        <v>202</v>
      </c>
      <c r="BM288" s="7" t="s">
        <v>1817</v>
      </c>
      <c r="BN288" s="3" t="s">
        <v>204</v>
      </c>
      <c r="BO288" t="s">
        <v>202</v>
      </c>
      <c r="BP288" t="s">
        <v>202</v>
      </c>
    </row>
    <row r="289" spans="1:71" x14ac:dyDescent="0.2">
      <c r="A289" s="4">
        <v>43013.726388888892</v>
      </c>
      <c r="B289" s="4">
        <v>43013.739583333336</v>
      </c>
      <c r="C289" t="s">
        <v>65</v>
      </c>
      <c r="D289" t="s">
        <v>1827</v>
      </c>
      <c r="E289">
        <v>100</v>
      </c>
      <c r="F289">
        <v>1158</v>
      </c>
      <c r="G289" t="b">
        <v>1</v>
      </c>
      <c r="H289" s="1">
        <v>43013.739583333336</v>
      </c>
      <c r="I289" t="s">
        <v>1828</v>
      </c>
      <c r="N289">
        <v>40.825393679999998</v>
      </c>
      <c r="O289">
        <v>-96.674896239999995</v>
      </c>
      <c r="P289" t="s">
        <v>179</v>
      </c>
      <c r="Q289" t="s">
        <v>180</v>
      </c>
      <c r="R289" t="s">
        <v>181</v>
      </c>
      <c r="S289" t="s">
        <v>208</v>
      </c>
      <c r="T289">
        <v>55</v>
      </c>
      <c r="U289" t="s">
        <v>193</v>
      </c>
      <c r="V289" t="s">
        <v>302</v>
      </c>
      <c r="W289">
        <v>47</v>
      </c>
      <c r="X289" t="s">
        <v>186</v>
      </c>
      <c r="Y289" t="s">
        <v>195</v>
      </c>
      <c r="Z289">
        <v>30</v>
      </c>
      <c r="AA289" t="s">
        <v>196</v>
      </c>
      <c r="AB289" t="s">
        <v>197</v>
      </c>
      <c r="AC289" t="s">
        <v>290</v>
      </c>
      <c r="AD289" t="s">
        <v>217</v>
      </c>
      <c r="AE289" t="s">
        <v>303</v>
      </c>
      <c r="AF289">
        <v>68503</v>
      </c>
      <c r="AS289">
        <v>0</v>
      </c>
      <c r="AT289">
        <v>0</v>
      </c>
      <c r="AU289">
        <v>1012.412</v>
      </c>
      <c r="AV289">
        <v>0</v>
      </c>
      <c r="BA289" t="s">
        <v>201</v>
      </c>
      <c r="BB289">
        <v>4</v>
      </c>
      <c r="BC289" t="s">
        <v>202</v>
      </c>
      <c r="BD289" t="s">
        <v>202</v>
      </c>
      <c r="BM289" s="7" t="s">
        <v>1829</v>
      </c>
      <c r="BN289" s="3" t="s">
        <v>204</v>
      </c>
      <c r="BO289" t="s">
        <v>202</v>
      </c>
      <c r="BP289" t="s">
        <v>202</v>
      </c>
    </row>
    <row r="290" spans="1:71" x14ac:dyDescent="0.2">
      <c r="A290" s="4">
        <v>43013.725694444445</v>
      </c>
      <c r="B290" s="4">
        <v>43013.740277777775</v>
      </c>
      <c r="C290" t="s">
        <v>65</v>
      </c>
      <c r="D290" t="s">
        <v>1846</v>
      </c>
      <c r="E290">
        <v>100</v>
      </c>
      <c r="F290">
        <v>1256</v>
      </c>
      <c r="G290" t="b">
        <v>1</v>
      </c>
      <c r="H290" s="1">
        <v>43013.740277777775</v>
      </c>
      <c r="I290" t="s">
        <v>1847</v>
      </c>
      <c r="N290">
        <v>32.244796749999999</v>
      </c>
      <c r="O290">
        <v>-110.9232025</v>
      </c>
      <c r="P290" t="s">
        <v>179</v>
      </c>
      <c r="Q290" t="s">
        <v>180</v>
      </c>
      <c r="R290" t="s">
        <v>181</v>
      </c>
      <c r="S290" t="s">
        <v>182</v>
      </c>
      <c r="T290" t="s">
        <v>183</v>
      </c>
      <c r="U290" t="s">
        <v>184</v>
      </c>
      <c r="V290" t="s">
        <v>209</v>
      </c>
      <c r="W290">
        <v>47</v>
      </c>
      <c r="X290" t="s">
        <v>186</v>
      </c>
      <c r="Y290" t="s">
        <v>195</v>
      </c>
      <c r="Z290">
        <v>60</v>
      </c>
      <c r="AA290" t="s">
        <v>196</v>
      </c>
      <c r="AB290" t="s">
        <v>197</v>
      </c>
      <c r="AC290" t="s">
        <v>258</v>
      </c>
      <c r="AD290" t="s">
        <v>234</v>
      </c>
      <c r="AE290" t="s">
        <v>200</v>
      </c>
      <c r="AF290">
        <v>85756</v>
      </c>
      <c r="AS290">
        <v>0</v>
      </c>
      <c r="AT290">
        <v>0</v>
      </c>
      <c r="AU290">
        <v>985.82100000000003</v>
      </c>
      <c r="AV290">
        <v>0</v>
      </c>
      <c r="BA290" t="s">
        <v>201</v>
      </c>
      <c r="BB290">
        <v>4</v>
      </c>
      <c r="BC290" t="s">
        <v>202</v>
      </c>
      <c r="BD290" t="s">
        <v>202</v>
      </c>
      <c r="BM290" s="7" t="s">
        <v>1848</v>
      </c>
      <c r="BN290" s="3" t="s">
        <v>204</v>
      </c>
      <c r="BO290" t="s">
        <v>202</v>
      </c>
      <c r="BP290" t="s">
        <v>202</v>
      </c>
    </row>
    <row r="291" spans="1:71" x14ac:dyDescent="0.2">
      <c r="A291" s="4">
        <v>43013.727777777778</v>
      </c>
      <c r="B291" s="4">
        <v>43013.741666666669</v>
      </c>
      <c r="C291" t="s">
        <v>65</v>
      </c>
      <c r="D291" t="s">
        <v>1930</v>
      </c>
      <c r="E291">
        <v>100</v>
      </c>
      <c r="F291">
        <v>1194</v>
      </c>
      <c r="G291" t="b">
        <v>1</v>
      </c>
      <c r="H291" s="1">
        <v>43013.741666666669</v>
      </c>
      <c r="I291" t="s">
        <v>1931</v>
      </c>
      <c r="N291">
        <v>39.158798220000001</v>
      </c>
      <c r="O291">
        <v>-75.494102479999995</v>
      </c>
      <c r="P291" t="s">
        <v>179</v>
      </c>
      <c r="Q291" t="s">
        <v>180</v>
      </c>
      <c r="R291" t="s">
        <v>181</v>
      </c>
      <c r="S291" t="s">
        <v>182</v>
      </c>
      <c r="T291" t="s">
        <v>183</v>
      </c>
      <c r="U291" t="s">
        <v>184</v>
      </c>
      <c r="V291" t="s">
        <v>185</v>
      </c>
      <c r="W291">
        <v>47</v>
      </c>
      <c r="X291" t="s">
        <v>186</v>
      </c>
      <c r="Y291" t="s">
        <v>195</v>
      </c>
      <c r="Z291">
        <v>39</v>
      </c>
      <c r="AA291" t="s">
        <v>196</v>
      </c>
      <c r="AB291" t="s">
        <v>197</v>
      </c>
      <c r="AC291" t="s">
        <v>198</v>
      </c>
      <c r="AD291" t="s">
        <v>234</v>
      </c>
      <c r="AE291" t="s">
        <v>211</v>
      </c>
      <c r="AF291">
        <v>19901</v>
      </c>
      <c r="AS291">
        <v>0</v>
      </c>
      <c r="AT291">
        <v>0</v>
      </c>
      <c r="AU291">
        <v>1012.82</v>
      </c>
      <c r="AV291">
        <v>0</v>
      </c>
      <c r="BA291" t="s">
        <v>201</v>
      </c>
      <c r="BB291">
        <v>4</v>
      </c>
      <c r="BC291" t="s">
        <v>202</v>
      </c>
      <c r="BD291" t="s">
        <v>202</v>
      </c>
      <c r="BM291" s="7" t="s">
        <v>1932</v>
      </c>
      <c r="BN291" s="3" t="s">
        <v>204</v>
      </c>
      <c r="BO291" t="s">
        <v>202</v>
      </c>
      <c r="BP291" t="s">
        <v>202</v>
      </c>
    </row>
    <row r="292" spans="1:71" x14ac:dyDescent="0.2">
      <c r="A292" s="4">
        <v>43013.723611111112</v>
      </c>
      <c r="B292" s="4">
        <v>43013.742361111108</v>
      </c>
      <c r="C292" t="s">
        <v>65</v>
      </c>
      <c r="D292" t="s">
        <v>1980</v>
      </c>
      <c r="E292">
        <v>100</v>
      </c>
      <c r="F292">
        <v>1636</v>
      </c>
      <c r="G292" t="b">
        <v>1</v>
      </c>
      <c r="H292" s="1">
        <v>43013.742361111108</v>
      </c>
      <c r="I292" t="s">
        <v>1981</v>
      </c>
      <c r="N292">
        <v>43.179000850000001</v>
      </c>
      <c r="O292">
        <v>-77.555000309999997</v>
      </c>
      <c r="P292" t="s">
        <v>179</v>
      </c>
      <c r="Q292" t="s">
        <v>180</v>
      </c>
      <c r="R292" t="s">
        <v>181</v>
      </c>
      <c r="S292" t="s">
        <v>341</v>
      </c>
      <c r="T292">
        <v>11</v>
      </c>
      <c r="U292" t="s">
        <v>281</v>
      </c>
      <c r="V292" t="s">
        <v>1982</v>
      </c>
      <c r="W292">
        <v>47</v>
      </c>
      <c r="X292" t="s">
        <v>186</v>
      </c>
      <c r="Y292" t="s">
        <v>216</v>
      </c>
      <c r="Z292">
        <v>26</v>
      </c>
      <c r="AA292" t="s">
        <v>196</v>
      </c>
      <c r="AB292" t="s">
        <v>197</v>
      </c>
      <c r="AC292" t="s">
        <v>210</v>
      </c>
      <c r="AD292" t="s">
        <v>217</v>
      </c>
      <c r="AE292" t="s">
        <v>229</v>
      </c>
      <c r="AF292">
        <v>14519</v>
      </c>
      <c r="AS292">
        <v>591.97199999999998</v>
      </c>
      <c r="AT292">
        <v>812.84299999999996</v>
      </c>
      <c r="AU292">
        <v>959.63699999999994</v>
      </c>
      <c r="AV292">
        <v>3</v>
      </c>
      <c r="BA292" t="s">
        <v>201</v>
      </c>
      <c r="BB292">
        <v>4</v>
      </c>
      <c r="BC292" t="s">
        <v>202</v>
      </c>
      <c r="BD292" t="s">
        <v>202</v>
      </c>
      <c r="BM292" s="7" t="s">
        <v>1983</v>
      </c>
      <c r="BN292" s="3" t="s">
        <v>225</v>
      </c>
      <c r="BO292" t="s">
        <v>202</v>
      </c>
      <c r="BP292" t="s">
        <v>202</v>
      </c>
    </row>
    <row r="293" spans="1:71" x14ac:dyDescent="0.2">
      <c r="A293" s="4">
        <v>43013.729166666664</v>
      </c>
      <c r="B293" s="4">
        <v>43013.743055555555</v>
      </c>
      <c r="C293" t="s">
        <v>65</v>
      </c>
      <c r="D293" t="s">
        <v>2038</v>
      </c>
      <c r="E293">
        <v>100</v>
      </c>
      <c r="F293">
        <v>1223</v>
      </c>
      <c r="G293" t="b">
        <v>1</v>
      </c>
      <c r="H293" s="1">
        <v>43013.743055555555</v>
      </c>
      <c r="I293" t="s">
        <v>2039</v>
      </c>
      <c r="N293">
        <v>32.778701779999999</v>
      </c>
      <c r="O293">
        <v>-96.821701050000001</v>
      </c>
      <c r="P293" t="s">
        <v>179</v>
      </c>
      <c r="Q293" t="s">
        <v>180</v>
      </c>
      <c r="R293" t="s">
        <v>181</v>
      </c>
      <c r="S293" t="s">
        <v>182</v>
      </c>
      <c r="T293" t="s">
        <v>183</v>
      </c>
      <c r="U293" t="s">
        <v>281</v>
      </c>
      <c r="V293" t="s">
        <v>185</v>
      </c>
      <c r="W293">
        <v>47</v>
      </c>
      <c r="X293" t="s">
        <v>186</v>
      </c>
      <c r="Y293" t="s">
        <v>195</v>
      </c>
      <c r="Z293">
        <v>30</v>
      </c>
      <c r="AA293" t="s">
        <v>233</v>
      </c>
      <c r="AB293" t="s">
        <v>197</v>
      </c>
      <c r="AC293" t="s">
        <v>258</v>
      </c>
      <c r="AD293" t="s">
        <v>222</v>
      </c>
      <c r="AE293" t="s">
        <v>211</v>
      </c>
      <c r="AF293">
        <v>43219</v>
      </c>
      <c r="AS293">
        <v>78.308000000000007</v>
      </c>
      <c r="AT293">
        <v>988.91899999999998</v>
      </c>
      <c r="AU293">
        <v>997.80899999999997</v>
      </c>
      <c r="AV293">
        <v>8</v>
      </c>
      <c r="BA293" t="s">
        <v>201</v>
      </c>
      <c r="BB293">
        <v>4</v>
      </c>
      <c r="BC293" t="s">
        <v>202</v>
      </c>
      <c r="BD293" t="s">
        <v>202</v>
      </c>
      <c r="BM293" s="7" t="s">
        <v>2040</v>
      </c>
      <c r="BN293" s="3" t="s">
        <v>225</v>
      </c>
      <c r="BO293" t="s">
        <v>202</v>
      </c>
      <c r="BP293" t="s">
        <v>202</v>
      </c>
    </row>
    <row r="294" spans="1:71" x14ac:dyDescent="0.2">
      <c r="A294" s="4">
        <v>43013.724305555559</v>
      </c>
      <c r="B294" s="4">
        <v>43013.743055555555</v>
      </c>
      <c r="C294" t="s">
        <v>65</v>
      </c>
      <c r="D294" t="s">
        <v>2057</v>
      </c>
      <c r="E294">
        <v>100</v>
      </c>
      <c r="F294">
        <v>1620</v>
      </c>
      <c r="G294" t="b">
        <v>1</v>
      </c>
      <c r="H294" s="1">
        <v>43013.743055555555</v>
      </c>
      <c r="I294" t="s">
        <v>2058</v>
      </c>
      <c r="N294">
        <v>42.42810059</v>
      </c>
      <c r="O294">
        <v>-71.054603580000006</v>
      </c>
      <c r="P294" t="s">
        <v>179</v>
      </c>
      <c r="Q294" t="s">
        <v>180</v>
      </c>
      <c r="R294" t="s">
        <v>181</v>
      </c>
      <c r="S294" t="s">
        <v>182</v>
      </c>
      <c r="T294" t="s">
        <v>183</v>
      </c>
      <c r="U294" t="s">
        <v>184</v>
      </c>
      <c r="V294" t="s">
        <v>185</v>
      </c>
      <c r="W294">
        <v>47</v>
      </c>
      <c r="X294" t="s">
        <v>186</v>
      </c>
      <c r="Y294" t="s">
        <v>216</v>
      </c>
      <c r="Z294">
        <v>52</v>
      </c>
      <c r="AA294" t="s">
        <v>196</v>
      </c>
      <c r="AB294" t="s">
        <v>197</v>
      </c>
      <c r="AC294" t="s">
        <v>245</v>
      </c>
      <c r="AD294" t="s">
        <v>217</v>
      </c>
      <c r="AE294" t="s">
        <v>229</v>
      </c>
      <c r="AF294">
        <v>2148</v>
      </c>
      <c r="AS294">
        <v>0</v>
      </c>
      <c r="AT294">
        <v>0</v>
      </c>
      <c r="AU294">
        <v>1140.6199999999999</v>
      </c>
      <c r="AV294">
        <v>0</v>
      </c>
      <c r="BA294" t="s">
        <v>201</v>
      </c>
      <c r="BB294">
        <v>4</v>
      </c>
      <c r="BC294" t="s">
        <v>202</v>
      </c>
      <c r="BD294" t="s">
        <v>202</v>
      </c>
      <c r="BM294" s="7" t="s">
        <v>2059</v>
      </c>
      <c r="BN294" s="3" t="s">
        <v>204</v>
      </c>
      <c r="BO294" t="s">
        <v>202</v>
      </c>
      <c r="BP294" t="s">
        <v>202</v>
      </c>
    </row>
    <row r="295" spans="1:71" x14ac:dyDescent="0.2">
      <c r="A295" s="4">
        <v>43013.724999999999</v>
      </c>
      <c r="B295" s="4">
        <v>43013.744444444441</v>
      </c>
      <c r="C295" t="s">
        <v>65</v>
      </c>
      <c r="D295" t="s">
        <v>2180</v>
      </c>
      <c r="E295">
        <v>100</v>
      </c>
      <c r="F295">
        <v>1679</v>
      </c>
      <c r="G295" t="b">
        <v>1</v>
      </c>
      <c r="H295" s="1">
        <v>43013.744444444441</v>
      </c>
      <c r="I295" t="s">
        <v>2181</v>
      </c>
      <c r="N295">
        <v>33.435302729999997</v>
      </c>
      <c r="O295">
        <v>-112.3582001</v>
      </c>
      <c r="P295" t="s">
        <v>179</v>
      </c>
      <c r="Q295" t="s">
        <v>180</v>
      </c>
      <c r="R295" t="s">
        <v>181</v>
      </c>
      <c r="S295" t="s">
        <v>208</v>
      </c>
      <c r="T295">
        <v>55</v>
      </c>
      <c r="U295" t="s">
        <v>184</v>
      </c>
      <c r="V295" t="s">
        <v>185</v>
      </c>
      <c r="W295">
        <v>47</v>
      </c>
      <c r="X295" t="s">
        <v>186</v>
      </c>
      <c r="Y295" t="s">
        <v>216</v>
      </c>
      <c r="Z295">
        <v>39</v>
      </c>
      <c r="AA295" t="s">
        <v>269</v>
      </c>
      <c r="AB295" t="s">
        <v>197</v>
      </c>
      <c r="AC295" t="s">
        <v>258</v>
      </c>
      <c r="AD295" t="s">
        <v>217</v>
      </c>
      <c r="AE295" t="s">
        <v>229</v>
      </c>
      <c r="AF295">
        <v>85338</v>
      </c>
      <c r="AS295">
        <v>459.20100000000002</v>
      </c>
      <c r="AT295">
        <v>631.197</v>
      </c>
      <c r="AU295">
        <v>991.17700000000002</v>
      </c>
      <c r="AV295">
        <v>2</v>
      </c>
      <c r="BA295" t="s">
        <v>201</v>
      </c>
      <c r="BB295">
        <v>4</v>
      </c>
      <c r="BC295" t="s">
        <v>202</v>
      </c>
      <c r="BD295" t="s">
        <v>202</v>
      </c>
      <c r="BM295" s="7" t="s">
        <v>2182</v>
      </c>
      <c r="BN295" s="3" t="s">
        <v>204</v>
      </c>
      <c r="BO295" t="s">
        <v>238</v>
      </c>
      <c r="BP295" t="s">
        <v>202</v>
      </c>
    </row>
    <row r="296" spans="1:71" x14ac:dyDescent="0.2">
      <c r="A296" s="4">
        <v>43013.731249999997</v>
      </c>
      <c r="B296" s="4">
        <v>43013.745833333334</v>
      </c>
      <c r="C296" t="s">
        <v>65</v>
      </c>
      <c r="D296" t="s">
        <v>2253</v>
      </c>
      <c r="E296">
        <v>100</v>
      </c>
      <c r="F296">
        <v>1230</v>
      </c>
      <c r="G296" t="b">
        <v>1</v>
      </c>
      <c r="H296" s="1">
        <v>43013.745833333334</v>
      </c>
      <c r="I296" t="s">
        <v>2254</v>
      </c>
      <c r="N296">
        <v>40.876907350000003</v>
      </c>
      <c r="O296">
        <v>-74.143302919999996</v>
      </c>
      <c r="P296" t="s">
        <v>179</v>
      </c>
      <c r="Q296" t="s">
        <v>180</v>
      </c>
      <c r="R296" t="s">
        <v>181</v>
      </c>
      <c r="S296" t="s">
        <v>604</v>
      </c>
      <c r="T296" t="s">
        <v>2255</v>
      </c>
      <c r="U296" t="s">
        <v>251</v>
      </c>
      <c r="V296" t="s">
        <v>209</v>
      </c>
      <c r="W296">
        <v>47</v>
      </c>
      <c r="X296" t="s">
        <v>186</v>
      </c>
      <c r="Y296" t="s">
        <v>195</v>
      </c>
      <c r="Z296">
        <v>23</v>
      </c>
      <c r="AA296" t="s">
        <v>269</v>
      </c>
      <c r="AB296" t="s">
        <v>197</v>
      </c>
      <c r="AC296" t="s">
        <v>210</v>
      </c>
      <c r="AD296" t="s">
        <v>483</v>
      </c>
      <c r="AE296" t="s">
        <v>303</v>
      </c>
      <c r="AF296">
        <v>7043</v>
      </c>
      <c r="AS296">
        <v>0</v>
      </c>
      <c r="AT296">
        <v>0</v>
      </c>
      <c r="AU296">
        <v>989.78499999999997</v>
      </c>
      <c r="AV296">
        <v>0</v>
      </c>
      <c r="BA296" t="s">
        <v>201</v>
      </c>
      <c r="BB296">
        <v>4</v>
      </c>
      <c r="BC296" t="s">
        <v>202</v>
      </c>
      <c r="BD296" t="s">
        <v>202</v>
      </c>
      <c r="BM296" s="7" t="s">
        <v>2256</v>
      </c>
      <c r="BN296" s="3" t="s">
        <v>225</v>
      </c>
      <c r="BO296" t="s">
        <v>202</v>
      </c>
      <c r="BP296" t="s">
        <v>202</v>
      </c>
    </row>
    <row r="297" spans="1:71" x14ac:dyDescent="0.2">
      <c r="A297" s="4">
        <v>43013.731944444444</v>
      </c>
      <c r="B297" s="4">
        <v>43013.745833333334</v>
      </c>
      <c r="C297" t="s">
        <v>65</v>
      </c>
      <c r="D297" t="s">
        <v>2262</v>
      </c>
      <c r="E297">
        <v>100</v>
      </c>
      <c r="F297">
        <v>1183</v>
      </c>
      <c r="G297" t="b">
        <v>1</v>
      </c>
      <c r="H297" s="1">
        <v>43013.745833333334</v>
      </c>
      <c r="I297" t="s">
        <v>2263</v>
      </c>
      <c r="N297">
        <v>39.010192869999997</v>
      </c>
      <c r="O297">
        <v>-78.344001770000006</v>
      </c>
      <c r="P297" t="s">
        <v>179</v>
      </c>
      <c r="Q297" t="s">
        <v>180</v>
      </c>
      <c r="R297" t="s">
        <v>181</v>
      </c>
      <c r="S297" t="s">
        <v>182</v>
      </c>
      <c r="T297" t="s">
        <v>263</v>
      </c>
      <c r="U297" t="s">
        <v>264</v>
      </c>
      <c r="V297" t="s">
        <v>265</v>
      </c>
      <c r="W297">
        <v>47</v>
      </c>
      <c r="X297" t="s">
        <v>186</v>
      </c>
      <c r="Y297" t="s">
        <v>216</v>
      </c>
      <c r="Z297">
        <v>35</v>
      </c>
      <c r="AA297" t="s">
        <v>196</v>
      </c>
      <c r="AB297" t="s">
        <v>197</v>
      </c>
      <c r="AC297" t="s">
        <v>245</v>
      </c>
      <c r="AD297" t="s">
        <v>217</v>
      </c>
      <c r="AE297" t="s">
        <v>303</v>
      </c>
      <c r="AF297">
        <v>22657</v>
      </c>
      <c r="AS297">
        <v>171.61199999999999</v>
      </c>
      <c r="AT297">
        <v>171.626</v>
      </c>
      <c r="AU297">
        <v>991.10199999999998</v>
      </c>
      <c r="AV297">
        <v>2</v>
      </c>
      <c r="BA297" t="s">
        <v>201</v>
      </c>
      <c r="BB297">
        <v>4</v>
      </c>
      <c r="BC297" t="s">
        <v>202</v>
      </c>
      <c r="BD297" t="s">
        <v>202</v>
      </c>
      <c r="BM297" s="7" t="s">
        <v>2264</v>
      </c>
      <c r="BN297" s="3" t="s">
        <v>204</v>
      </c>
      <c r="BO297" t="s">
        <v>202</v>
      </c>
      <c r="BP297" t="s">
        <v>202</v>
      </c>
    </row>
    <row r="298" spans="1:71" x14ac:dyDescent="0.2">
      <c r="A298" s="4">
        <v>43013.730555555558</v>
      </c>
      <c r="B298" s="4">
        <v>43013.746527777781</v>
      </c>
      <c r="C298" t="s">
        <v>65</v>
      </c>
      <c r="D298" t="s">
        <v>2294</v>
      </c>
      <c r="E298">
        <v>100</v>
      </c>
      <c r="F298">
        <v>1332</v>
      </c>
      <c r="G298" t="b">
        <v>1</v>
      </c>
      <c r="H298" s="1">
        <v>43013.746527777781</v>
      </c>
      <c r="I298" t="s">
        <v>2295</v>
      </c>
      <c r="N298">
        <v>40.560104369999998</v>
      </c>
      <c r="O298">
        <v>-78.548599240000001</v>
      </c>
      <c r="P298" t="s">
        <v>179</v>
      </c>
      <c r="Q298" t="s">
        <v>180</v>
      </c>
      <c r="R298" t="s">
        <v>181</v>
      </c>
      <c r="S298" t="s">
        <v>182</v>
      </c>
      <c r="T298" t="s">
        <v>183</v>
      </c>
      <c r="U298" t="s">
        <v>184</v>
      </c>
      <c r="V298" t="s">
        <v>194</v>
      </c>
      <c r="W298">
        <v>47</v>
      </c>
      <c r="X298" t="s">
        <v>186</v>
      </c>
      <c r="Y298" t="s">
        <v>216</v>
      </c>
      <c r="Z298">
        <v>50</v>
      </c>
      <c r="AA298" t="s">
        <v>196</v>
      </c>
      <c r="AB298" t="s">
        <v>467</v>
      </c>
      <c r="AC298" t="s">
        <v>210</v>
      </c>
      <c r="AD298" t="s">
        <v>199</v>
      </c>
      <c r="AE298" t="s">
        <v>223</v>
      </c>
      <c r="AF298">
        <v>44667</v>
      </c>
      <c r="AS298">
        <v>0</v>
      </c>
      <c r="AT298">
        <v>0</v>
      </c>
      <c r="AU298">
        <v>986.40099999999995</v>
      </c>
      <c r="AV298">
        <v>0</v>
      </c>
      <c r="BA298" t="s">
        <v>201</v>
      </c>
      <c r="BB298">
        <v>4</v>
      </c>
      <c r="BC298" t="s">
        <v>202</v>
      </c>
      <c r="BD298" t="s">
        <v>202</v>
      </c>
      <c r="BM298" s="7" t="s">
        <v>2296</v>
      </c>
      <c r="BN298" s="3" t="s">
        <v>204</v>
      </c>
      <c r="BO298" t="s">
        <v>238</v>
      </c>
      <c r="BP298" t="s">
        <v>202</v>
      </c>
    </row>
    <row r="299" spans="1:71" x14ac:dyDescent="0.2">
      <c r="A299" s="4">
        <v>43013.731249999997</v>
      </c>
      <c r="B299" s="4">
        <v>43013.74722222222</v>
      </c>
      <c r="C299" t="s">
        <v>65</v>
      </c>
      <c r="D299" t="s">
        <v>2350</v>
      </c>
      <c r="E299">
        <v>100</v>
      </c>
      <c r="F299">
        <v>1378</v>
      </c>
      <c r="G299" t="b">
        <v>1</v>
      </c>
      <c r="H299" s="1">
        <v>43013.74722222222</v>
      </c>
      <c r="I299" t="s">
        <v>2351</v>
      </c>
      <c r="N299">
        <v>40.236892699999999</v>
      </c>
      <c r="O299">
        <v>-85.467903140000004</v>
      </c>
      <c r="P299" t="s">
        <v>179</v>
      </c>
      <c r="Q299" t="s">
        <v>180</v>
      </c>
      <c r="R299" t="s">
        <v>181</v>
      </c>
      <c r="S299" t="s">
        <v>182</v>
      </c>
      <c r="T299" t="s">
        <v>183</v>
      </c>
      <c r="U299" t="s">
        <v>184</v>
      </c>
      <c r="V299" t="s">
        <v>194</v>
      </c>
      <c r="W299">
        <v>47</v>
      </c>
      <c r="X299" t="s">
        <v>186</v>
      </c>
      <c r="Y299" t="s">
        <v>216</v>
      </c>
      <c r="Z299">
        <v>62</v>
      </c>
      <c r="AA299" t="s">
        <v>196</v>
      </c>
      <c r="AB299" t="s">
        <v>197</v>
      </c>
      <c r="AC299" t="s">
        <v>290</v>
      </c>
      <c r="AD299" t="s">
        <v>199</v>
      </c>
      <c r="AE299" t="s">
        <v>303</v>
      </c>
      <c r="AF299">
        <v>47303</v>
      </c>
      <c r="AS299">
        <v>7.101</v>
      </c>
      <c r="AT299">
        <v>7.101</v>
      </c>
      <c r="AU299">
        <v>1008.592</v>
      </c>
      <c r="AV299">
        <v>1</v>
      </c>
      <c r="BA299" t="s">
        <v>201</v>
      </c>
      <c r="BB299">
        <v>4</v>
      </c>
      <c r="BC299" t="s">
        <v>202</v>
      </c>
      <c r="BD299" t="s">
        <v>202</v>
      </c>
      <c r="BM299" s="7" t="s">
        <v>2352</v>
      </c>
      <c r="BN299" s="3" t="s">
        <v>204</v>
      </c>
      <c r="BO299" t="s">
        <v>202</v>
      </c>
      <c r="BP299" t="s">
        <v>202</v>
      </c>
    </row>
    <row r="300" spans="1:71" x14ac:dyDescent="0.2">
      <c r="A300" s="4">
        <v>43013.734027777777</v>
      </c>
      <c r="B300" s="4">
        <v>43013.747916666667</v>
      </c>
      <c r="C300" t="s">
        <v>65</v>
      </c>
      <c r="D300" t="s">
        <v>2374</v>
      </c>
      <c r="E300">
        <v>100</v>
      </c>
      <c r="F300">
        <v>1179</v>
      </c>
      <c r="G300" t="b">
        <v>1</v>
      </c>
      <c r="H300" s="1">
        <v>43013.747916666667</v>
      </c>
      <c r="I300" t="s">
        <v>2375</v>
      </c>
      <c r="N300">
        <v>40.01499939</v>
      </c>
      <c r="O300">
        <v>-105.27059939999999</v>
      </c>
      <c r="P300" t="s">
        <v>179</v>
      </c>
      <c r="Q300" t="s">
        <v>180</v>
      </c>
      <c r="R300" t="s">
        <v>181</v>
      </c>
      <c r="S300" t="s">
        <v>208</v>
      </c>
      <c r="T300">
        <v>55</v>
      </c>
      <c r="U300" t="s">
        <v>184</v>
      </c>
      <c r="V300" t="s">
        <v>209</v>
      </c>
      <c r="W300">
        <v>47</v>
      </c>
      <c r="X300" t="s">
        <v>186</v>
      </c>
      <c r="Y300" t="s">
        <v>195</v>
      </c>
      <c r="Z300">
        <v>28</v>
      </c>
      <c r="AA300" t="s">
        <v>196</v>
      </c>
      <c r="AB300" t="s">
        <v>467</v>
      </c>
      <c r="AC300" t="s">
        <v>290</v>
      </c>
      <c r="AD300" t="s">
        <v>234</v>
      </c>
      <c r="AE300" t="s">
        <v>200</v>
      </c>
      <c r="AF300">
        <v>81601</v>
      </c>
      <c r="AS300">
        <v>225.392</v>
      </c>
      <c r="AT300">
        <v>939.76499999999999</v>
      </c>
      <c r="AU300">
        <v>991.86599999999999</v>
      </c>
      <c r="AV300">
        <v>2</v>
      </c>
      <c r="BA300" t="s">
        <v>201</v>
      </c>
      <c r="BB300">
        <v>4</v>
      </c>
      <c r="BC300" t="s">
        <v>202</v>
      </c>
      <c r="BD300" t="s">
        <v>202</v>
      </c>
      <c r="BM300" s="7" t="s">
        <v>2376</v>
      </c>
      <c r="BO300" t="s">
        <v>238</v>
      </c>
      <c r="BP300" t="s">
        <v>238</v>
      </c>
      <c r="BQ300" t="s">
        <v>2377</v>
      </c>
    </row>
    <row r="301" spans="1:71" x14ac:dyDescent="0.2">
      <c r="A301" s="4">
        <v>43013.736111111109</v>
      </c>
      <c r="B301" s="4">
        <v>43013.749305555553</v>
      </c>
      <c r="C301" t="s">
        <v>65</v>
      </c>
      <c r="D301" t="s">
        <v>2465</v>
      </c>
      <c r="E301">
        <v>100</v>
      </c>
      <c r="F301">
        <v>1155</v>
      </c>
      <c r="G301" t="b">
        <v>1</v>
      </c>
      <c r="H301" s="1">
        <v>43013.749305555553</v>
      </c>
      <c r="I301" t="s">
        <v>2466</v>
      </c>
      <c r="N301">
        <v>40.714797969999999</v>
      </c>
      <c r="O301">
        <v>-73.793899539999998</v>
      </c>
      <c r="P301" t="s">
        <v>179</v>
      </c>
      <c r="Q301" t="s">
        <v>180</v>
      </c>
      <c r="R301" t="s">
        <v>181</v>
      </c>
      <c r="S301" t="s">
        <v>182</v>
      </c>
      <c r="T301" t="s">
        <v>2460</v>
      </c>
      <c r="U301" t="s">
        <v>189</v>
      </c>
      <c r="V301" t="s">
        <v>857</v>
      </c>
      <c r="W301">
        <v>47</v>
      </c>
      <c r="X301" t="s">
        <v>186</v>
      </c>
      <c r="Y301" t="s">
        <v>216</v>
      </c>
      <c r="Z301">
        <v>28</v>
      </c>
      <c r="AA301" t="s">
        <v>196</v>
      </c>
      <c r="AB301" t="s">
        <v>197</v>
      </c>
      <c r="AC301" t="s">
        <v>258</v>
      </c>
      <c r="AD301" t="s">
        <v>199</v>
      </c>
      <c r="AE301" t="s">
        <v>200</v>
      </c>
      <c r="AF301">
        <v>23958</v>
      </c>
      <c r="AS301">
        <v>0</v>
      </c>
      <c r="AT301">
        <v>0</v>
      </c>
      <c r="AU301">
        <v>3.4470000000000001</v>
      </c>
      <c r="AV301">
        <v>0</v>
      </c>
      <c r="BA301" t="s">
        <v>201</v>
      </c>
      <c r="BB301">
        <v>4</v>
      </c>
      <c r="BC301" t="s">
        <v>202</v>
      </c>
      <c r="BD301" t="s">
        <v>202</v>
      </c>
      <c r="BM301" s="7" t="s">
        <v>2467</v>
      </c>
      <c r="BN301" s="3" t="s">
        <v>204</v>
      </c>
      <c r="BO301" t="s">
        <v>202</v>
      </c>
      <c r="BP301" t="s">
        <v>202</v>
      </c>
    </row>
    <row r="302" spans="1:71" s="6" customFormat="1" x14ac:dyDescent="0.2">
      <c r="A302" s="4">
        <v>43013.734027777777</v>
      </c>
      <c r="B302" s="4">
        <v>43013.749305555553</v>
      </c>
      <c r="C302" t="s">
        <v>65</v>
      </c>
      <c r="D302" t="s">
        <v>2482</v>
      </c>
      <c r="E302">
        <v>100</v>
      </c>
      <c r="F302">
        <v>1364</v>
      </c>
      <c r="G302" t="b">
        <v>1</v>
      </c>
      <c r="H302" s="1">
        <v>43013.749305555553</v>
      </c>
      <c r="I302" t="s">
        <v>2483</v>
      </c>
      <c r="J302"/>
      <c r="K302"/>
      <c r="L302"/>
      <c r="M302"/>
      <c r="N302">
        <v>34.088104250000001</v>
      </c>
      <c r="O302">
        <v>-117.464798</v>
      </c>
      <c r="P302" t="s">
        <v>179</v>
      </c>
      <c r="Q302" t="s">
        <v>180</v>
      </c>
      <c r="R302" t="s">
        <v>181</v>
      </c>
      <c r="S302" t="s">
        <v>695</v>
      </c>
      <c r="T302">
        <v>15.15063</v>
      </c>
      <c r="U302" t="s">
        <v>184</v>
      </c>
      <c r="V302" t="s">
        <v>185</v>
      </c>
      <c r="W302">
        <v>47</v>
      </c>
      <c r="X302" t="s">
        <v>186</v>
      </c>
      <c r="Y302" t="s">
        <v>195</v>
      </c>
      <c r="Z302">
        <v>28</v>
      </c>
      <c r="AA302" t="s">
        <v>1189</v>
      </c>
      <c r="AB302" t="s">
        <v>244</v>
      </c>
      <c r="AC302" t="s">
        <v>350</v>
      </c>
      <c r="AD302" t="s">
        <v>217</v>
      </c>
      <c r="AE302" t="s">
        <v>200</v>
      </c>
      <c r="AF302">
        <v>92376</v>
      </c>
      <c r="AG302"/>
      <c r="AH302"/>
      <c r="AI302"/>
      <c r="AJ302"/>
      <c r="AK302"/>
      <c r="AL302"/>
      <c r="AM302"/>
      <c r="AN302"/>
      <c r="AO302"/>
      <c r="AP302"/>
      <c r="AQ302"/>
      <c r="AR302"/>
      <c r="AS302">
        <v>0</v>
      </c>
      <c r="AT302">
        <v>0</v>
      </c>
      <c r="AU302">
        <v>1007.295</v>
      </c>
      <c r="AV302">
        <v>0</v>
      </c>
      <c r="AW302"/>
      <c r="AX302"/>
      <c r="AY302"/>
      <c r="AZ302"/>
      <c r="BA302" t="s">
        <v>201</v>
      </c>
      <c r="BB302">
        <v>4</v>
      </c>
      <c r="BC302" t="s">
        <v>202</v>
      </c>
      <c r="BD302" t="s">
        <v>202</v>
      </c>
      <c r="BE302" s="3"/>
      <c r="BF302"/>
      <c r="BG302"/>
      <c r="BH302"/>
      <c r="BI302"/>
      <c r="BJ302"/>
      <c r="BK302"/>
      <c r="BL302"/>
      <c r="BM302" s="7" t="s">
        <v>2484</v>
      </c>
      <c r="BN302" s="3" t="s">
        <v>204</v>
      </c>
      <c r="BO302" t="s">
        <v>238</v>
      </c>
      <c r="BP302" t="s">
        <v>202</v>
      </c>
      <c r="BQ302"/>
      <c r="BR302"/>
      <c r="BS302"/>
    </row>
    <row r="303" spans="1:71" s="6" customFormat="1" x14ac:dyDescent="0.2">
      <c r="A303" s="4">
        <v>43013.737500000003</v>
      </c>
      <c r="B303" s="4">
        <v>43013.750694444447</v>
      </c>
      <c r="C303" t="s">
        <v>65</v>
      </c>
      <c r="D303" t="s">
        <v>2525</v>
      </c>
      <c r="E303">
        <v>100</v>
      </c>
      <c r="F303">
        <v>1138</v>
      </c>
      <c r="G303" t="b">
        <v>1</v>
      </c>
      <c r="H303" s="1">
        <v>43013.750694444447</v>
      </c>
      <c r="I303" t="s">
        <v>2526</v>
      </c>
      <c r="J303"/>
      <c r="K303"/>
      <c r="L303"/>
      <c r="M303"/>
      <c r="N303">
        <v>40.198699949999998</v>
      </c>
      <c r="O303">
        <v>-74.707000730000004</v>
      </c>
      <c r="P303" t="s">
        <v>179</v>
      </c>
      <c r="Q303" t="s">
        <v>180</v>
      </c>
      <c r="R303" t="s">
        <v>181</v>
      </c>
      <c r="S303" t="s">
        <v>182</v>
      </c>
      <c r="T303" t="s">
        <v>183</v>
      </c>
      <c r="U303" t="s">
        <v>251</v>
      </c>
      <c r="V303" t="s">
        <v>209</v>
      </c>
      <c r="W303">
        <v>47</v>
      </c>
      <c r="X303" t="s">
        <v>186</v>
      </c>
      <c r="Y303" t="s">
        <v>216</v>
      </c>
      <c r="Z303">
        <v>26</v>
      </c>
      <c r="AA303" t="s">
        <v>196</v>
      </c>
      <c r="AB303" t="s">
        <v>197</v>
      </c>
      <c r="AC303" t="s">
        <v>210</v>
      </c>
      <c r="AD303" t="s">
        <v>217</v>
      </c>
      <c r="AE303" t="s">
        <v>229</v>
      </c>
      <c r="AF303">
        <v>8619</v>
      </c>
      <c r="AG303"/>
      <c r="AH303"/>
      <c r="AI303"/>
      <c r="AJ303"/>
      <c r="AK303"/>
      <c r="AL303"/>
      <c r="AM303"/>
      <c r="AN303"/>
      <c r="AO303"/>
      <c r="AP303"/>
      <c r="AQ303"/>
      <c r="AR303"/>
      <c r="AS303">
        <v>0</v>
      </c>
      <c r="AT303">
        <v>0</v>
      </c>
      <c r="AU303">
        <v>992.17899999999997</v>
      </c>
      <c r="AV303">
        <v>0</v>
      </c>
      <c r="AW303"/>
      <c r="AX303"/>
      <c r="AY303"/>
      <c r="AZ303"/>
      <c r="BA303" t="s">
        <v>201</v>
      </c>
      <c r="BB303">
        <v>4</v>
      </c>
      <c r="BC303" t="s">
        <v>202</v>
      </c>
      <c r="BD303" t="s">
        <v>202</v>
      </c>
      <c r="BE303" s="3"/>
      <c r="BF303"/>
      <c r="BG303"/>
      <c r="BH303"/>
      <c r="BI303"/>
      <c r="BJ303"/>
      <c r="BK303"/>
      <c r="BL303"/>
      <c r="BM303" s="7" t="s">
        <v>2527</v>
      </c>
      <c r="BN303" s="3" t="s">
        <v>204</v>
      </c>
      <c r="BO303" t="s">
        <v>202</v>
      </c>
      <c r="BP303" t="s">
        <v>202</v>
      </c>
      <c r="BQ303"/>
      <c r="BR303"/>
      <c r="BS303"/>
    </row>
    <row r="304" spans="1:71" x14ac:dyDescent="0.2">
      <c r="A304" s="4">
        <v>43013.736805555556</v>
      </c>
      <c r="B304" s="4">
        <v>43013.750694444447</v>
      </c>
      <c r="C304" t="s">
        <v>65</v>
      </c>
      <c r="D304" t="s">
        <v>2528</v>
      </c>
      <c r="E304">
        <v>100</v>
      </c>
      <c r="F304">
        <v>1200</v>
      </c>
      <c r="G304" t="b">
        <v>1</v>
      </c>
      <c r="H304" s="1">
        <v>43013.750694444447</v>
      </c>
      <c r="I304" t="s">
        <v>2529</v>
      </c>
      <c r="N304">
        <v>40.46609497</v>
      </c>
      <c r="O304">
        <v>-88.903396610000001</v>
      </c>
      <c r="P304" t="s">
        <v>179</v>
      </c>
      <c r="Q304" t="s">
        <v>180</v>
      </c>
      <c r="R304" t="s">
        <v>181</v>
      </c>
      <c r="S304" t="s">
        <v>182</v>
      </c>
      <c r="T304" t="s">
        <v>183</v>
      </c>
      <c r="U304" t="s">
        <v>281</v>
      </c>
      <c r="V304" t="s">
        <v>209</v>
      </c>
      <c r="W304">
        <v>47</v>
      </c>
      <c r="X304" t="s">
        <v>186</v>
      </c>
      <c r="Y304" t="s">
        <v>216</v>
      </c>
      <c r="Z304">
        <v>28</v>
      </c>
      <c r="AA304" t="s">
        <v>196</v>
      </c>
      <c r="AB304" t="s">
        <v>197</v>
      </c>
      <c r="AC304" t="s">
        <v>210</v>
      </c>
      <c r="AD304" t="s">
        <v>234</v>
      </c>
      <c r="AE304" t="s">
        <v>229</v>
      </c>
      <c r="AF304">
        <v>61704</v>
      </c>
      <c r="AS304">
        <v>0</v>
      </c>
      <c r="AT304">
        <v>0</v>
      </c>
      <c r="AU304">
        <v>987.29100000000005</v>
      </c>
      <c r="AV304">
        <v>0</v>
      </c>
      <c r="BA304" t="s">
        <v>201</v>
      </c>
      <c r="BB304">
        <v>4</v>
      </c>
      <c r="BC304" t="s">
        <v>202</v>
      </c>
      <c r="BD304" t="s">
        <v>202</v>
      </c>
      <c r="BM304" s="7" t="s">
        <v>2530</v>
      </c>
      <c r="BN304" s="3" t="s">
        <v>204</v>
      </c>
      <c r="BO304" t="s">
        <v>202</v>
      </c>
      <c r="BP304" t="s">
        <v>202</v>
      </c>
    </row>
    <row r="305" spans="1:69" x14ac:dyDescent="0.2">
      <c r="A305" s="4">
        <v>43013.73541666667</v>
      </c>
      <c r="B305" s="4">
        <v>43013.751388888886</v>
      </c>
      <c r="C305" t="s">
        <v>65</v>
      </c>
      <c r="D305" t="s">
        <v>2531</v>
      </c>
      <c r="E305">
        <v>100</v>
      </c>
      <c r="F305">
        <v>1343</v>
      </c>
      <c r="G305" t="b">
        <v>1</v>
      </c>
      <c r="H305" s="1">
        <v>43013.751388888886</v>
      </c>
      <c r="I305" t="s">
        <v>2532</v>
      </c>
      <c r="N305">
        <v>43.030807500000002</v>
      </c>
      <c r="O305">
        <v>-75.999702450000001</v>
      </c>
      <c r="P305" t="s">
        <v>179</v>
      </c>
      <c r="Q305" t="s">
        <v>180</v>
      </c>
      <c r="R305" t="s">
        <v>181</v>
      </c>
      <c r="S305" t="s">
        <v>182</v>
      </c>
      <c r="T305" t="s">
        <v>183</v>
      </c>
      <c r="U305" t="s">
        <v>184</v>
      </c>
      <c r="V305" t="s">
        <v>252</v>
      </c>
      <c r="W305">
        <v>47</v>
      </c>
      <c r="X305" t="s">
        <v>186</v>
      </c>
      <c r="Y305" t="s">
        <v>195</v>
      </c>
      <c r="Z305">
        <v>34</v>
      </c>
      <c r="AA305" t="s">
        <v>196</v>
      </c>
      <c r="AB305" t="s">
        <v>197</v>
      </c>
      <c r="AC305" t="s">
        <v>210</v>
      </c>
      <c r="AD305" t="s">
        <v>217</v>
      </c>
      <c r="AE305" t="s">
        <v>229</v>
      </c>
      <c r="AF305">
        <v>13057</v>
      </c>
      <c r="AS305">
        <v>0</v>
      </c>
      <c r="AT305">
        <v>0</v>
      </c>
      <c r="AU305">
        <v>990.34799999999996</v>
      </c>
      <c r="AV305">
        <v>0</v>
      </c>
      <c r="BA305" t="s">
        <v>201</v>
      </c>
      <c r="BB305">
        <v>4</v>
      </c>
      <c r="BC305" t="s">
        <v>202</v>
      </c>
      <c r="BD305" t="s">
        <v>202</v>
      </c>
      <c r="BM305" s="7" t="s">
        <v>2533</v>
      </c>
      <c r="BN305" s="3" t="s">
        <v>204</v>
      </c>
      <c r="BO305" t="s">
        <v>202</v>
      </c>
      <c r="BP305" t="s">
        <v>202</v>
      </c>
    </row>
    <row r="306" spans="1:69" x14ac:dyDescent="0.2">
      <c r="A306" s="4">
        <v>43013.730555555558</v>
      </c>
      <c r="B306" s="4">
        <v>43013.751388888886</v>
      </c>
      <c r="C306" t="s">
        <v>65</v>
      </c>
      <c r="D306" t="s">
        <v>2556</v>
      </c>
      <c r="E306">
        <v>100</v>
      </c>
      <c r="F306">
        <v>1809</v>
      </c>
      <c r="G306" t="b">
        <v>1</v>
      </c>
      <c r="H306" s="1">
        <v>43013.751388888886</v>
      </c>
      <c r="I306" t="s">
        <v>2557</v>
      </c>
      <c r="N306">
        <v>36.291595460000003</v>
      </c>
      <c r="O306">
        <v>-95.032302860000001</v>
      </c>
      <c r="P306" t="s">
        <v>179</v>
      </c>
      <c r="Q306" t="s">
        <v>180</v>
      </c>
      <c r="R306" t="s">
        <v>181</v>
      </c>
      <c r="S306" t="s">
        <v>182</v>
      </c>
      <c r="T306" t="s">
        <v>183</v>
      </c>
      <c r="U306" t="s">
        <v>281</v>
      </c>
      <c r="V306" t="s">
        <v>185</v>
      </c>
      <c r="W306">
        <v>47</v>
      </c>
      <c r="X306" t="s">
        <v>186</v>
      </c>
      <c r="Y306" t="s">
        <v>195</v>
      </c>
      <c r="Z306">
        <v>47</v>
      </c>
      <c r="AA306" t="s">
        <v>1189</v>
      </c>
      <c r="AB306" t="s">
        <v>197</v>
      </c>
      <c r="AC306" t="s">
        <v>198</v>
      </c>
      <c r="AD306" t="s">
        <v>329</v>
      </c>
      <c r="AE306" t="s">
        <v>223</v>
      </c>
      <c r="AF306">
        <v>74352</v>
      </c>
      <c r="AS306">
        <v>18.227</v>
      </c>
      <c r="AT306">
        <v>1111.33</v>
      </c>
      <c r="AU306">
        <v>1668.3409999999999</v>
      </c>
      <c r="AV306">
        <v>8</v>
      </c>
      <c r="BA306" t="s">
        <v>201</v>
      </c>
      <c r="BB306">
        <v>4</v>
      </c>
      <c r="BC306" t="s">
        <v>202</v>
      </c>
      <c r="BD306" t="s">
        <v>202</v>
      </c>
      <c r="BM306" s="7" t="s">
        <v>2558</v>
      </c>
      <c r="BN306" s="3" t="s">
        <v>204</v>
      </c>
      <c r="BO306" t="s">
        <v>202</v>
      </c>
      <c r="BP306" t="s">
        <v>202</v>
      </c>
    </row>
    <row r="307" spans="1:69" x14ac:dyDescent="0.2">
      <c r="A307" s="4">
        <v>43013.738194444442</v>
      </c>
      <c r="B307" s="4">
        <v>43013.75277777778</v>
      </c>
      <c r="C307" t="s">
        <v>65</v>
      </c>
      <c r="D307" t="s">
        <v>2614</v>
      </c>
      <c r="E307">
        <v>100</v>
      </c>
      <c r="F307">
        <v>1271</v>
      </c>
      <c r="G307" t="b">
        <v>1</v>
      </c>
      <c r="H307" s="1">
        <v>43013.75277777778</v>
      </c>
      <c r="I307" t="s">
        <v>2615</v>
      </c>
      <c r="N307">
        <v>40.76080322</v>
      </c>
      <c r="O307">
        <v>-111.891098</v>
      </c>
      <c r="P307" t="s">
        <v>179</v>
      </c>
      <c r="Q307" t="s">
        <v>180</v>
      </c>
      <c r="R307" t="s">
        <v>181</v>
      </c>
      <c r="S307" t="s">
        <v>182</v>
      </c>
      <c r="T307" t="s">
        <v>263</v>
      </c>
      <c r="U307" t="s">
        <v>264</v>
      </c>
      <c r="V307" t="s">
        <v>265</v>
      </c>
      <c r="W307">
        <v>47</v>
      </c>
      <c r="X307" t="s">
        <v>186</v>
      </c>
      <c r="Y307" t="s">
        <v>195</v>
      </c>
      <c r="Z307">
        <v>28</v>
      </c>
      <c r="AA307" t="s">
        <v>196</v>
      </c>
      <c r="AB307" t="s">
        <v>197</v>
      </c>
      <c r="AC307" t="s">
        <v>290</v>
      </c>
      <c r="AD307" t="s">
        <v>234</v>
      </c>
      <c r="AE307" t="s">
        <v>303</v>
      </c>
      <c r="AF307">
        <v>59859</v>
      </c>
      <c r="AS307">
        <v>0</v>
      </c>
      <c r="AT307">
        <v>0</v>
      </c>
      <c r="AU307">
        <v>991.63900000000001</v>
      </c>
      <c r="AV307">
        <v>0</v>
      </c>
      <c r="BA307" t="s">
        <v>201</v>
      </c>
      <c r="BB307">
        <v>4</v>
      </c>
      <c r="BC307" t="s">
        <v>202</v>
      </c>
      <c r="BD307" t="s">
        <v>202</v>
      </c>
      <c r="BM307" s="7" t="s">
        <v>2616</v>
      </c>
      <c r="BO307" t="s">
        <v>202</v>
      </c>
      <c r="BP307" t="s">
        <v>202</v>
      </c>
    </row>
    <row r="308" spans="1:69" x14ac:dyDescent="0.2">
      <c r="A308" s="4">
        <v>43013.740277777775</v>
      </c>
      <c r="B308" s="4">
        <v>43013.755555555559</v>
      </c>
      <c r="C308" t="s">
        <v>65</v>
      </c>
      <c r="D308" t="s">
        <v>2705</v>
      </c>
      <c r="E308">
        <v>100</v>
      </c>
      <c r="F308">
        <v>1342</v>
      </c>
      <c r="G308" t="b">
        <v>1</v>
      </c>
      <c r="H308" s="1">
        <v>43013.755555555559</v>
      </c>
      <c r="I308" t="s">
        <v>2706</v>
      </c>
      <c r="N308">
        <v>37.016998289999997</v>
      </c>
      <c r="O308">
        <v>-94.493301389999999</v>
      </c>
      <c r="P308" t="s">
        <v>179</v>
      </c>
      <c r="Q308" t="s">
        <v>180</v>
      </c>
      <c r="R308" t="s">
        <v>181</v>
      </c>
      <c r="S308" t="s">
        <v>182</v>
      </c>
      <c r="T308" t="s">
        <v>183</v>
      </c>
      <c r="U308" t="s">
        <v>184</v>
      </c>
      <c r="V308" t="s">
        <v>185</v>
      </c>
      <c r="W308">
        <v>47</v>
      </c>
      <c r="X308" t="s">
        <v>186</v>
      </c>
      <c r="Y308" t="s">
        <v>195</v>
      </c>
      <c r="Z308">
        <v>33</v>
      </c>
      <c r="AA308" t="s">
        <v>196</v>
      </c>
      <c r="AB308" t="s">
        <v>197</v>
      </c>
      <c r="AC308" t="s">
        <v>198</v>
      </c>
      <c r="AD308" t="s">
        <v>234</v>
      </c>
      <c r="AE308" t="s">
        <v>200</v>
      </c>
      <c r="AF308">
        <v>74354</v>
      </c>
      <c r="AS308">
        <v>0</v>
      </c>
      <c r="AT308">
        <v>0</v>
      </c>
      <c r="AU308">
        <v>1001.481</v>
      </c>
      <c r="AV308">
        <v>0</v>
      </c>
      <c r="BA308" t="s">
        <v>201</v>
      </c>
      <c r="BB308">
        <v>4</v>
      </c>
      <c r="BC308" t="s">
        <v>202</v>
      </c>
      <c r="BD308" t="s">
        <v>202</v>
      </c>
      <c r="BM308" s="7" t="s">
        <v>2707</v>
      </c>
      <c r="BN308" s="3" t="s">
        <v>204</v>
      </c>
      <c r="BO308" t="s">
        <v>238</v>
      </c>
      <c r="BP308" t="s">
        <v>202</v>
      </c>
    </row>
    <row r="309" spans="1:69" x14ac:dyDescent="0.2">
      <c r="A309" s="4">
        <v>43013.743055555555</v>
      </c>
      <c r="B309" s="4">
        <v>43013.756944444445</v>
      </c>
      <c r="C309" t="s">
        <v>65</v>
      </c>
      <c r="D309" t="s">
        <v>2737</v>
      </c>
      <c r="E309">
        <v>100</v>
      </c>
      <c r="F309">
        <v>1164</v>
      </c>
      <c r="G309" t="b">
        <v>1</v>
      </c>
      <c r="H309" s="1">
        <v>43013.756944444445</v>
      </c>
      <c r="I309" t="s">
        <v>2738</v>
      </c>
      <c r="N309">
        <v>25.490295410000002</v>
      </c>
      <c r="O309">
        <v>-80.418701170000006</v>
      </c>
      <c r="P309" t="s">
        <v>179</v>
      </c>
      <c r="Q309" t="s">
        <v>180</v>
      </c>
      <c r="R309" t="s">
        <v>181</v>
      </c>
      <c r="S309" t="s">
        <v>182</v>
      </c>
      <c r="T309" t="s">
        <v>183</v>
      </c>
      <c r="U309" t="s">
        <v>193</v>
      </c>
      <c r="V309" t="s">
        <v>185</v>
      </c>
      <c r="W309">
        <v>47</v>
      </c>
      <c r="X309" t="s">
        <v>186</v>
      </c>
      <c r="Y309" t="s">
        <v>216</v>
      </c>
      <c r="Z309">
        <v>40</v>
      </c>
      <c r="AA309" t="s">
        <v>243</v>
      </c>
      <c r="AB309" t="s">
        <v>816</v>
      </c>
      <c r="AC309" t="s">
        <v>290</v>
      </c>
      <c r="AD309" t="s">
        <v>222</v>
      </c>
      <c r="AE309" t="s">
        <v>303</v>
      </c>
      <c r="AF309">
        <v>33189</v>
      </c>
      <c r="AS309">
        <v>79.043000000000006</v>
      </c>
      <c r="AT309">
        <v>79.043000000000006</v>
      </c>
      <c r="AU309">
        <v>987.88900000000001</v>
      </c>
      <c r="AV309">
        <v>1</v>
      </c>
      <c r="BA309" t="s">
        <v>201</v>
      </c>
      <c r="BB309">
        <v>4</v>
      </c>
      <c r="BC309" t="s">
        <v>202</v>
      </c>
      <c r="BD309" t="s">
        <v>202</v>
      </c>
      <c r="BM309" s="7" t="s">
        <v>2739</v>
      </c>
      <c r="BN309" s="3" t="s">
        <v>204</v>
      </c>
      <c r="BO309" t="s">
        <v>202</v>
      </c>
      <c r="BP309" t="s">
        <v>202</v>
      </c>
    </row>
    <row r="310" spans="1:69" x14ac:dyDescent="0.2">
      <c r="A310" s="4">
        <v>43013.742361111108</v>
      </c>
      <c r="B310" s="4">
        <v>43013.756944444445</v>
      </c>
      <c r="C310" t="s">
        <v>65</v>
      </c>
      <c r="D310" t="s">
        <v>2749</v>
      </c>
      <c r="E310">
        <v>100</v>
      </c>
      <c r="F310">
        <v>1292</v>
      </c>
      <c r="G310" t="b">
        <v>1</v>
      </c>
      <c r="H310" s="1">
        <v>43013.756944444445</v>
      </c>
      <c r="I310" t="s">
        <v>2750</v>
      </c>
      <c r="N310">
        <v>42.667404169999998</v>
      </c>
      <c r="O310">
        <v>-88.94550323</v>
      </c>
      <c r="P310" t="s">
        <v>179</v>
      </c>
      <c r="Q310" t="s">
        <v>180</v>
      </c>
      <c r="R310" t="s">
        <v>181</v>
      </c>
      <c r="S310" t="s">
        <v>182</v>
      </c>
      <c r="T310" t="s">
        <v>183</v>
      </c>
      <c r="U310" t="s">
        <v>193</v>
      </c>
      <c r="V310" t="s">
        <v>185</v>
      </c>
      <c r="W310">
        <v>47</v>
      </c>
      <c r="X310" t="s">
        <v>186</v>
      </c>
      <c r="Y310" t="s">
        <v>195</v>
      </c>
      <c r="Z310">
        <v>43</v>
      </c>
      <c r="AA310" t="s">
        <v>196</v>
      </c>
      <c r="AB310" t="s">
        <v>197</v>
      </c>
      <c r="AC310" t="s">
        <v>290</v>
      </c>
      <c r="AD310" t="s">
        <v>234</v>
      </c>
      <c r="AE310" t="s">
        <v>229</v>
      </c>
      <c r="AF310">
        <v>53546</v>
      </c>
      <c r="AS310">
        <v>0</v>
      </c>
      <c r="AT310">
        <v>0</v>
      </c>
      <c r="AU310">
        <v>992.745</v>
      </c>
      <c r="AV310">
        <v>0</v>
      </c>
      <c r="BA310" t="s">
        <v>201</v>
      </c>
      <c r="BB310">
        <v>4</v>
      </c>
      <c r="BC310" t="s">
        <v>202</v>
      </c>
      <c r="BD310" t="s">
        <v>202</v>
      </c>
      <c r="BM310" s="7" t="s">
        <v>2751</v>
      </c>
      <c r="BN310" s="3" t="s">
        <v>204</v>
      </c>
      <c r="BO310" t="s">
        <v>238</v>
      </c>
      <c r="BP310" t="s">
        <v>202</v>
      </c>
    </row>
    <row r="311" spans="1:69" x14ac:dyDescent="0.2">
      <c r="A311" s="4">
        <v>43013.746527777781</v>
      </c>
      <c r="B311" s="4">
        <v>43013.761111111111</v>
      </c>
      <c r="C311" t="s">
        <v>65</v>
      </c>
      <c r="D311" t="s">
        <v>2934</v>
      </c>
      <c r="E311">
        <v>100</v>
      </c>
      <c r="F311">
        <v>1304</v>
      </c>
      <c r="G311" t="b">
        <v>1</v>
      </c>
      <c r="H311" s="1">
        <v>43013.761111111111</v>
      </c>
      <c r="I311" t="s">
        <v>2935</v>
      </c>
      <c r="N311">
        <v>28.580093380000001</v>
      </c>
      <c r="O311">
        <v>-81.441001889999995</v>
      </c>
      <c r="P311" t="s">
        <v>179</v>
      </c>
      <c r="Q311" t="s">
        <v>180</v>
      </c>
      <c r="R311" t="s">
        <v>181</v>
      </c>
      <c r="S311" t="s">
        <v>182</v>
      </c>
      <c r="T311" t="s">
        <v>183</v>
      </c>
      <c r="U311" t="s">
        <v>193</v>
      </c>
      <c r="V311" t="s">
        <v>302</v>
      </c>
      <c r="W311">
        <v>47</v>
      </c>
      <c r="X311" t="s">
        <v>186</v>
      </c>
      <c r="Y311" t="s">
        <v>195</v>
      </c>
      <c r="Z311">
        <v>52</v>
      </c>
      <c r="AA311" t="s">
        <v>233</v>
      </c>
      <c r="AB311" t="s">
        <v>197</v>
      </c>
      <c r="AC311" t="s">
        <v>258</v>
      </c>
      <c r="AD311" t="s">
        <v>199</v>
      </c>
      <c r="AE311" t="s">
        <v>200</v>
      </c>
      <c r="AF311">
        <v>32808</v>
      </c>
      <c r="AS311">
        <v>0</v>
      </c>
      <c r="AT311">
        <v>0</v>
      </c>
      <c r="AU311">
        <v>1002.289</v>
      </c>
      <c r="AV311">
        <v>0</v>
      </c>
      <c r="BA311" t="s">
        <v>201</v>
      </c>
      <c r="BB311">
        <v>4</v>
      </c>
      <c r="BC311" t="s">
        <v>202</v>
      </c>
      <c r="BD311" t="s">
        <v>202</v>
      </c>
      <c r="BM311" s="7" t="s">
        <v>2936</v>
      </c>
      <c r="BN311" s="3" t="s">
        <v>204</v>
      </c>
      <c r="BO311" t="s">
        <v>238</v>
      </c>
      <c r="BP311" t="s">
        <v>202</v>
      </c>
    </row>
    <row r="312" spans="1:69" x14ac:dyDescent="0.2">
      <c r="A312" s="4">
        <v>43013.750694444447</v>
      </c>
      <c r="B312" s="4">
        <v>43013.765277777777</v>
      </c>
      <c r="C312" t="s">
        <v>65</v>
      </c>
      <c r="D312" t="s">
        <v>3043</v>
      </c>
      <c r="E312">
        <v>100</v>
      </c>
      <c r="F312">
        <v>1283</v>
      </c>
      <c r="G312" t="b">
        <v>1</v>
      </c>
      <c r="H312" s="1">
        <v>43013.765277777777</v>
      </c>
      <c r="I312" t="s">
        <v>3044</v>
      </c>
      <c r="N312">
        <v>37.516006470000001</v>
      </c>
      <c r="O312">
        <v>-77.500503539999997</v>
      </c>
      <c r="P312" t="s">
        <v>179</v>
      </c>
      <c r="Q312" t="s">
        <v>180</v>
      </c>
      <c r="R312" t="s">
        <v>181</v>
      </c>
      <c r="S312" t="s">
        <v>208</v>
      </c>
      <c r="T312">
        <v>56</v>
      </c>
      <c r="U312" t="s">
        <v>281</v>
      </c>
      <c r="V312" t="s">
        <v>185</v>
      </c>
      <c r="W312">
        <v>47</v>
      </c>
      <c r="X312" t="s">
        <v>186</v>
      </c>
      <c r="Y312" t="s">
        <v>195</v>
      </c>
      <c r="Z312">
        <v>53</v>
      </c>
      <c r="AA312" t="s">
        <v>196</v>
      </c>
      <c r="AB312" t="s">
        <v>197</v>
      </c>
      <c r="AC312" t="s">
        <v>1928</v>
      </c>
      <c r="AD312" t="s">
        <v>329</v>
      </c>
      <c r="AE312" t="s">
        <v>211</v>
      </c>
      <c r="AF312">
        <v>23225</v>
      </c>
      <c r="AS312">
        <v>996.33100000000002</v>
      </c>
      <c r="AT312">
        <v>996.33100000000002</v>
      </c>
      <c r="AU312">
        <v>997.63599999999997</v>
      </c>
      <c r="AV312">
        <v>1</v>
      </c>
      <c r="BA312" t="s">
        <v>201</v>
      </c>
      <c r="BB312">
        <v>4</v>
      </c>
      <c r="BC312" t="s">
        <v>202</v>
      </c>
      <c r="BD312" t="s">
        <v>202</v>
      </c>
      <c r="BM312" s="7" t="s">
        <v>3045</v>
      </c>
      <c r="BN312" s="3" t="s">
        <v>204</v>
      </c>
      <c r="BO312" t="s">
        <v>202</v>
      </c>
      <c r="BP312" t="s">
        <v>202</v>
      </c>
    </row>
    <row r="313" spans="1:69" x14ac:dyDescent="0.2">
      <c r="A313" s="4">
        <v>43013.75277777778</v>
      </c>
      <c r="B313" s="4">
        <v>43013.765972222223</v>
      </c>
      <c r="C313" t="s">
        <v>65</v>
      </c>
      <c r="D313" t="s">
        <v>3055</v>
      </c>
      <c r="E313">
        <v>100</v>
      </c>
      <c r="F313">
        <v>1135</v>
      </c>
      <c r="G313" t="b">
        <v>1</v>
      </c>
      <c r="H313" s="1">
        <v>43013.765972222223</v>
      </c>
      <c r="I313" t="s">
        <v>3056</v>
      </c>
      <c r="N313">
        <v>34.1006012</v>
      </c>
      <c r="O313">
        <v>-118.32749939999999</v>
      </c>
      <c r="P313" t="s">
        <v>179</v>
      </c>
      <c r="Q313" t="s">
        <v>180</v>
      </c>
      <c r="R313" t="s">
        <v>181</v>
      </c>
      <c r="S313" t="s">
        <v>182</v>
      </c>
      <c r="T313" t="s">
        <v>183</v>
      </c>
      <c r="U313" t="s">
        <v>281</v>
      </c>
      <c r="V313" t="s">
        <v>194</v>
      </c>
      <c r="W313">
        <v>47</v>
      </c>
      <c r="X313" t="s">
        <v>186</v>
      </c>
      <c r="Y313" t="s">
        <v>216</v>
      </c>
      <c r="Z313">
        <v>34</v>
      </c>
      <c r="AA313" t="s">
        <v>196</v>
      </c>
      <c r="AB313" t="s">
        <v>244</v>
      </c>
      <c r="AC313" t="s">
        <v>245</v>
      </c>
      <c r="AD313" t="s">
        <v>217</v>
      </c>
      <c r="AE313" t="s">
        <v>211</v>
      </c>
      <c r="AF313">
        <v>90026</v>
      </c>
      <c r="AS313">
        <v>0</v>
      </c>
      <c r="AT313">
        <v>0</v>
      </c>
      <c r="AU313">
        <v>992.92200000000003</v>
      </c>
      <c r="AV313">
        <v>0</v>
      </c>
      <c r="BA313" t="s">
        <v>201</v>
      </c>
      <c r="BB313">
        <v>4</v>
      </c>
      <c r="BC313" t="s">
        <v>202</v>
      </c>
      <c r="BD313" t="s">
        <v>202</v>
      </c>
      <c r="BM313" s="7" t="s">
        <v>3057</v>
      </c>
      <c r="BN313" s="3" t="s">
        <v>204</v>
      </c>
      <c r="BO313" t="s">
        <v>238</v>
      </c>
      <c r="BP313" t="s">
        <v>202</v>
      </c>
    </row>
    <row r="314" spans="1:69" x14ac:dyDescent="0.2">
      <c r="A314" s="4">
        <v>43013.75277777778</v>
      </c>
      <c r="B314" s="4">
        <v>43013.768055555556</v>
      </c>
      <c r="C314" t="s">
        <v>65</v>
      </c>
      <c r="D314" t="s">
        <v>3128</v>
      </c>
      <c r="E314">
        <v>100</v>
      </c>
      <c r="F314">
        <v>1276</v>
      </c>
      <c r="G314" t="b">
        <v>1</v>
      </c>
      <c r="H314" s="1">
        <v>43013.768055555556</v>
      </c>
      <c r="I314" t="s">
        <v>3129</v>
      </c>
      <c r="N314">
        <v>41.777603149999997</v>
      </c>
      <c r="O314">
        <v>-87.860496519999998</v>
      </c>
      <c r="P314" t="s">
        <v>179</v>
      </c>
      <c r="Q314" t="s">
        <v>180</v>
      </c>
      <c r="R314" t="s">
        <v>181</v>
      </c>
      <c r="S314" t="s">
        <v>182</v>
      </c>
      <c r="T314" t="s">
        <v>183</v>
      </c>
      <c r="U314" t="s">
        <v>184</v>
      </c>
      <c r="V314" t="s">
        <v>185</v>
      </c>
      <c r="W314">
        <v>47</v>
      </c>
      <c r="X314" t="s">
        <v>186</v>
      </c>
      <c r="Y314" t="s">
        <v>216</v>
      </c>
      <c r="Z314">
        <v>62</v>
      </c>
      <c r="AA314" t="s">
        <v>196</v>
      </c>
      <c r="AB314" t="s">
        <v>197</v>
      </c>
      <c r="AC314" t="s">
        <v>245</v>
      </c>
      <c r="AD314" t="s">
        <v>217</v>
      </c>
      <c r="AE314" t="s">
        <v>229</v>
      </c>
      <c r="AF314">
        <v>60525</v>
      </c>
      <c r="AS314">
        <v>22.356000000000002</v>
      </c>
      <c r="AT314">
        <v>1014.45</v>
      </c>
      <c r="AU314">
        <v>1015.7</v>
      </c>
      <c r="AV314">
        <v>2</v>
      </c>
      <c r="BA314" t="s">
        <v>201</v>
      </c>
      <c r="BB314">
        <v>4</v>
      </c>
      <c r="BC314" t="s">
        <v>202</v>
      </c>
      <c r="BD314" t="s">
        <v>202</v>
      </c>
      <c r="BM314" s="7" t="s">
        <v>3130</v>
      </c>
      <c r="BN314" s="3" t="s">
        <v>204</v>
      </c>
      <c r="BO314" t="s">
        <v>202</v>
      </c>
      <c r="BP314" t="s">
        <v>202</v>
      </c>
    </row>
    <row r="315" spans="1:69" x14ac:dyDescent="0.2">
      <c r="A315" s="4">
        <v>43013.75277777778</v>
      </c>
      <c r="B315" s="4">
        <v>43013.769444444442</v>
      </c>
      <c r="C315" t="s">
        <v>65</v>
      </c>
      <c r="D315" t="s">
        <v>3152</v>
      </c>
      <c r="E315">
        <v>100</v>
      </c>
      <c r="F315">
        <v>1400</v>
      </c>
      <c r="G315" t="b">
        <v>1</v>
      </c>
      <c r="H315" s="1">
        <v>43013.769444444442</v>
      </c>
      <c r="I315" t="s">
        <v>3153</v>
      </c>
      <c r="N315">
        <v>41.463806150000003</v>
      </c>
      <c r="O315">
        <v>-90.151199340000005</v>
      </c>
      <c r="P315" t="s">
        <v>179</v>
      </c>
      <c r="Q315" t="s">
        <v>180</v>
      </c>
      <c r="R315" t="s">
        <v>181</v>
      </c>
      <c r="S315" t="s">
        <v>720</v>
      </c>
      <c r="T315">
        <v>10</v>
      </c>
      <c r="U315" t="s">
        <v>721</v>
      </c>
      <c r="V315" t="s">
        <v>722</v>
      </c>
      <c r="W315">
        <v>47</v>
      </c>
      <c r="X315" t="s">
        <v>186</v>
      </c>
      <c r="Y315" t="s">
        <v>195</v>
      </c>
      <c r="Z315">
        <v>39</v>
      </c>
      <c r="AA315" t="s">
        <v>196</v>
      </c>
      <c r="AB315" t="s">
        <v>197</v>
      </c>
      <c r="AC315" t="s">
        <v>210</v>
      </c>
      <c r="AD315" t="s">
        <v>217</v>
      </c>
      <c r="AE315" t="s">
        <v>223</v>
      </c>
      <c r="AF315">
        <v>61254</v>
      </c>
      <c r="AS315">
        <v>503.17500000000001</v>
      </c>
      <c r="AT315">
        <v>503.18299999999999</v>
      </c>
      <c r="AU315">
        <v>996.76</v>
      </c>
      <c r="AV315">
        <v>2</v>
      </c>
      <c r="BA315" t="s">
        <v>201</v>
      </c>
      <c r="BB315">
        <v>4</v>
      </c>
      <c r="BC315" t="s">
        <v>202</v>
      </c>
      <c r="BD315" t="s">
        <v>202</v>
      </c>
      <c r="BM315" s="7" t="s">
        <v>3154</v>
      </c>
      <c r="BN315" s="3" t="s">
        <v>204</v>
      </c>
      <c r="BO315" t="s">
        <v>238</v>
      </c>
      <c r="BP315" t="s">
        <v>202</v>
      </c>
    </row>
    <row r="316" spans="1:69" x14ac:dyDescent="0.2">
      <c r="A316" s="4">
        <v>43013.759722222225</v>
      </c>
      <c r="B316" s="4">
        <v>43013.770138888889</v>
      </c>
      <c r="C316" t="s">
        <v>65</v>
      </c>
      <c r="D316" t="s">
        <v>3190</v>
      </c>
      <c r="E316">
        <v>100</v>
      </c>
      <c r="F316">
        <v>904</v>
      </c>
      <c r="G316" t="b">
        <v>1</v>
      </c>
      <c r="H316" s="1">
        <v>43013.770138888889</v>
      </c>
      <c r="I316" t="s">
        <v>3191</v>
      </c>
      <c r="N316">
        <v>40.64149475</v>
      </c>
      <c r="O316">
        <v>-75.227600100000004</v>
      </c>
      <c r="P316" t="s">
        <v>179</v>
      </c>
      <c r="Q316" t="s">
        <v>180</v>
      </c>
      <c r="R316" t="s">
        <v>181</v>
      </c>
      <c r="S316" t="s">
        <v>182</v>
      </c>
      <c r="T316" t="s">
        <v>183</v>
      </c>
      <c r="U316" t="s">
        <v>184</v>
      </c>
      <c r="V316" t="s">
        <v>194</v>
      </c>
      <c r="W316">
        <v>47</v>
      </c>
      <c r="X316" t="s">
        <v>186</v>
      </c>
      <c r="Y316" t="s">
        <v>216</v>
      </c>
      <c r="Z316">
        <v>19</v>
      </c>
      <c r="AA316" t="s">
        <v>269</v>
      </c>
      <c r="AB316" t="s">
        <v>197</v>
      </c>
      <c r="AC316" t="s">
        <v>198</v>
      </c>
      <c r="AD316" t="s">
        <v>483</v>
      </c>
      <c r="AE316" t="s">
        <v>229</v>
      </c>
      <c r="AF316">
        <v>10580</v>
      </c>
      <c r="AS316">
        <v>3.7130000000000001</v>
      </c>
      <c r="AT316">
        <v>186.92500000000001</v>
      </c>
      <c r="AU316">
        <v>198.23500000000001</v>
      </c>
      <c r="AV316">
        <v>4</v>
      </c>
      <c r="BA316" t="s">
        <v>201</v>
      </c>
      <c r="BB316">
        <v>4</v>
      </c>
      <c r="BC316" t="s">
        <v>202</v>
      </c>
      <c r="BD316" t="s">
        <v>202</v>
      </c>
      <c r="BM316" s="7" t="s">
        <v>3192</v>
      </c>
      <c r="BO316" t="s">
        <v>238</v>
      </c>
      <c r="BP316" t="s">
        <v>238</v>
      </c>
      <c r="BQ316" t="s">
        <v>3193</v>
      </c>
    </row>
    <row r="317" spans="1:69" x14ac:dyDescent="0.2">
      <c r="A317" s="4">
        <v>43013.75</v>
      </c>
      <c r="B317" s="4">
        <v>43013.770833333336</v>
      </c>
      <c r="C317" t="s">
        <v>65</v>
      </c>
      <c r="D317" t="s">
        <v>3227</v>
      </c>
      <c r="E317">
        <v>100</v>
      </c>
      <c r="F317">
        <v>1840</v>
      </c>
      <c r="G317" t="b">
        <v>1</v>
      </c>
      <c r="H317" s="1">
        <v>43013.770833333336</v>
      </c>
      <c r="I317" t="s">
        <v>3228</v>
      </c>
      <c r="N317">
        <v>40.09890747</v>
      </c>
      <c r="O317">
        <v>-83.161499019999994</v>
      </c>
      <c r="P317" t="s">
        <v>179</v>
      </c>
      <c r="Q317" t="s">
        <v>180</v>
      </c>
      <c r="R317" t="s">
        <v>181</v>
      </c>
      <c r="S317" t="s">
        <v>604</v>
      </c>
      <c r="T317">
        <v>11</v>
      </c>
      <c r="U317" t="s">
        <v>251</v>
      </c>
      <c r="V317" t="s">
        <v>209</v>
      </c>
      <c r="W317">
        <v>47</v>
      </c>
      <c r="X317" t="s">
        <v>186</v>
      </c>
      <c r="Y317" t="s">
        <v>195</v>
      </c>
      <c r="Z317">
        <v>42</v>
      </c>
      <c r="AA317" t="s">
        <v>196</v>
      </c>
      <c r="AB317" t="s">
        <v>197</v>
      </c>
      <c r="AC317" t="s">
        <v>210</v>
      </c>
      <c r="AD317" t="s">
        <v>329</v>
      </c>
      <c r="AE317" t="s">
        <v>303</v>
      </c>
      <c r="AF317">
        <v>43016</v>
      </c>
      <c r="AS317">
        <v>0</v>
      </c>
      <c r="AT317">
        <v>0</v>
      </c>
      <c r="AU317">
        <v>1000.2569999999999</v>
      </c>
      <c r="AV317">
        <v>0</v>
      </c>
      <c r="BA317" t="s">
        <v>201</v>
      </c>
      <c r="BB317">
        <v>4</v>
      </c>
      <c r="BC317" t="s">
        <v>202</v>
      </c>
      <c r="BD317" t="s">
        <v>202</v>
      </c>
      <c r="BM317" s="7" t="s">
        <v>3229</v>
      </c>
      <c r="BN317" s="3" t="s">
        <v>204</v>
      </c>
      <c r="BO317" t="s">
        <v>202</v>
      </c>
      <c r="BP317" t="s">
        <v>202</v>
      </c>
    </row>
    <row r="318" spans="1:69" x14ac:dyDescent="0.2">
      <c r="A318" s="4">
        <v>43013.756944444445</v>
      </c>
      <c r="B318" s="4">
        <v>43013.771527777775</v>
      </c>
      <c r="C318" t="s">
        <v>65</v>
      </c>
      <c r="D318" t="s">
        <v>3230</v>
      </c>
      <c r="E318">
        <v>100</v>
      </c>
      <c r="F318">
        <v>1247</v>
      </c>
      <c r="G318" t="b">
        <v>1</v>
      </c>
      <c r="H318" s="1">
        <v>43013.771527777775</v>
      </c>
      <c r="I318" t="s">
        <v>3231</v>
      </c>
      <c r="N318">
        <v>47.901504520000003</v>
      </c>
      <c r="O318">
        <v>-122.1844025</v>
      </c>
      <c r="P318" t="s">
        <v>179</v>
      </c>
      <c r="Q318" t="s">
        <v>180</v>
      </c>
      <c r="R318" t="s">
        <v>181</v>
      </c>
      <c r="S318" t="s">
        <v>182</v>
      </c>
      <c r="T318" t="s">
        <v>228</v>
      </c>
      <c r="U318" t="s">
        <v>281</v>
      </c>
      <c r="V318" t="s">
        <v>209</v>
      </c>
      <c r="W318">
        <v>47</v>
      </c>
      <c r="X318" t="s">
        <v>186</v>
      </c>
      <c r="Y318" t="s">
        <v>195</v>
      </c>
      <c r="Z318">
        <v>43</v>
      </c>
      <c r="AA318" t="s">
        <v>196</v>
      </c>
      <c r="AB318" t="s">
        <v>197</v>
      </c>
      <c r="AC318" t="s">
        <v>245</v>
      </c>
      <c r="AD318" t="s">
        <v>329</v>
      </c>
      <c r="AE318" t="s">
        <v>303</v>
      </c>
      <c r="AF318">
        <v>98103</v>
      </c>
      <c r="AS318">
        <v>0</v>
      </c>
      <c r="AT318">
        <v>0</v>
      </c>
      <c r="AU318">
        <v>999.15899999999999</v>
      </c>
      <c r="AV318">
        <v>0</v>
      </c>
      <c r="BA318" t="s">
        <v>201</v>
      </c>
      <c r="BB318">
        <v>4</v>
      </c>
      <c r="BC318" t="s">
        <v>202</v>
      </c>
      <c r="BD318" t="s">
        <v>202</v>
      </c>
      <c r="BM318" s="7" t="s">
        <v>3232</v>
      </c>
      <c r="BN318" s="3" t="s">
        <v>204</v>
      </c>
      <c r="BO318" t="s">
        <v>202</v>
      </c>
      <c r="BP318" t="s">
        <v>202</v>
      </c>
    </row>
    <row r="319" spans="1:69" x14ac:dyDescent="0.2">
      <c r="A319" s="4">
        <v>43013.763194444444</v>
      </c>
      <c r="B319" s="4">
        <v>43013.777083333334</v>
      </c>
      <c r="C319" t="s">
        <v>65</v>
      </c>
      <c r="D319" t="s">
        <v>3346</v>
      </c>
      <c r="E319">
        <v>100</v>
      </c>
      <c r="F319">
        <v>1203</v>
      </c>
      <c r="G319" t="b">
        <v>1</v>
      </c>
      <c r="H319" s="1">
        <v>43013.777083333334</v>
      </c>
      <c r="I319" t="s">
        <v>3347</v>
      </c>
      <c r="N319">
        <v>42.10749817</v>
      </c>
      <c r="O319">
        <v>-79.953598020000001</v>
      </c>
      <c r="P319" t="s">
        <v>179</v>
      </c>
      <c r="Q319" t="s">
        <v>180</v>
      </c>
      <c r="R319" t="s">
        <v>181</v>
      </c>
      <c r="S319" t="s">
        <v>182</v>
      </c>
      <c r="T319" t="s">
        <v>183</v>
      </c>
      <c r="U319" t="s">
        <v>184</v>
      </c>
      <c r="V319" t="s">
        <v>185</v>
      </c>
      <c r="W319">
        <v>47</v>
      </c>
      <c r="X319" t="s">
        <v>186</v>
      </c>
      <c r="Y319" t="s">
        <v>216</v>
      </c>
      <c r="Z319">
        <v>26</v>
      </c>
      <c r="AA319" t="s">
        <v>233</v>
      </c>
      <c r="AB319" t="s">
        <v>197</v>
      </c>
      <c r="AC319" t="s">
        <v>210</v>
      </c>
      <c r="AD319" t="s">
        <v>199</v>
      </c>
      <c r="AE319" t="s">
        <v>211</v>
      </c>
      <c r="AF319">
        <v>16506</v>
      </c>
      <c r="AS319">
        <v>7.532</v>
      </c>
      <c r="AT319">
        <v>7.532</v>
      </c>
      <c r="AU319">
        <v>988.27700000000004</v>
      </c>
      <c r="AV319">
        <v>1</v>
      </c>
      <c r="BA319" t="s">
        <v>201</v>
      </c>
      <c r="BB319">
        <v>4</v>
      </c>
      <c r="BC319" t="s">
        <v>202</v>
      </c>
      <c r="BD319" t="s">
        <v>202</v>
      </c>
      <c r="BM319" s="7" t="s">
        <v>3348</v>
      </c>
      <c r="BN319" s="3" t="s">
        <v>204</v>
      </c>
      <c r="BO319" t="s">
        <v>202</v>
      </c>
      <c r="BP319" t="s">
        <v>202</v>
      </c>
    </row>
    <row r="320" spans="1:69" x14ac:dyDescent="0.2">
      <c r="A320" s="4">
        <v>43013.756944444445</v>
      </c>
      <c r="B320" s="4">
        <v>43013.77847222222</v>
      </c>
      <c r="C320" t="s">
        <v>65</v>
      </c>
      <c r="D320" t="s">
        <v>3385</v>
      </c>
      <c r="E320">
        <v>100</v>
      </c>
      <c r="F320">
        <v>1874</v>
      </c>
      <c r="G320" t="b">
        <v>1</v>
      </c>
      <c r="H320" s="1">
        <v>43013.77847222222</v>
      </c>
      <c r="I320" t="s">
        <v>3386</v>
      </c>
      <c r="N320">
        <v>44.923004149999997</v>
      </c>
      <c r="O320">
        <v>-123.34359739999999</v>
      </c>
      <c r="P320" t="s">
        <v>179</v>
      </c>
      <c r="Q320" t="s">
        <v>180</v>
      </c>
      <c r="R320" t="s">
        <v>181</v>
      </c>
      <c r="S320" t="s">
        <v>182</v>
      </c>
      <c r="T320" t="s">
        <v>355</v>
      </c>
      <c r="U320" t="s">
        <v>281</v>
      </c>
      <c r="V320" t="s">
        <v>194</v>
      </c>
      <c r="W320">
        <v>47</v>
      </c>
      <c r="X320" t="s">
        <v>186</v>
      </c>
      <c r="Y320" t="s">
        <v>216</v>
      </c>
      <c r="Z320">
        <v>30</v>
      </c>
      <c r="AA320" t="s">
        <v>196</v>
      </c>
      <c r="AB320" t="s">
        <v>197</v>
      </c>
      <c r="AC320" t="s">
        <v>258</v>
      </c>
      <c r="AD320" t="s">
        <v>199</v>
      </c>
      <c r="AE320" t="s">
        <v>200</v>
      </c>
      <c r="AF320">
        <v>97361</v>
      </c>
      <c r="AS320">
        <v>976.81</v>
      </c>
      <c r="AT320">
        <v>976.81</v>
      </c>
      <c r="AU320">
        <v>986.32100000000003</v>
      </c>
      <c r="AV320">
        <v>1</v>
      </c>
      <c r="BA320" t="s">
        <v>201</v>
      </c>
      <c r="BB320">
        <v>4</v>
      </c>
      <c r="BC320" t="s">
        <v>202</v>
      </c>
      <c r="BD320" t="s">
        <v>202</v>
      </c>
      <c r="BM320" s="7" t="s">
        <v>3387</v>
      </c>
      <c r="BN320" s="3" t="s">
        <v>204</v>
      </c>
      <c r="BO320" t="s">
        <v>202</v>
      </c>
      <c r="BP320" t="s">
        <v>202</v>
      </c>
    </row>
    <row r="321" spans="1:71" x14ac:dyDescent="0.2">
      <c r="A321" s="4">
        <v>43013.765277777777</v>
      </c>
      <c r="B321" s="4">
        <v>43013.78125</v>
      </c>
      <c r="C321" t="s">
        <v>65</v>
      </c>
      <c r="D321" t="s">
        <v>3465</v>
      </c>
      <c r="E321">
        <v>100</v>
      </c>
      <c r="F321">
        <v>1424</v>
      </c>
      <c r="G321" t="b">
        <v>1</v>
      </c>
      <c r="H321" s="1">
        <v>43013.78125</v>
      </c>
      <c r="I321" t="s">
        <v>3466</v>
      </c>
      <c r="N321">
        <v>35.74339294</v>
      </c>
      <c r="O321">
        <v>-78.536102290000002</v>
      </c>
      <c r="P321" t="s">
        <v>179</v>
      </c>
      <c r="Q321" t="s">
        <v>180</v>
      </c>
      <c r="R321" t="s">
        <v>181</v>
      </c>
      <c r="S321" t="s">
        <v>182</v>
      </c>
      <c r="T321" t="s">
        <v>183</v>
      </c>
      <c r="U321" t="s">
        <v>184</v>
      </c>
      <c r="V321" t="s">
        <v>194</v>
      </c>
      <c r="W321">
        <v>47</v>
      </c>
      <c r="X321" t="s">
        <v>186</v>
      </c>
      <c r="Y321" t="s">
        <v>195</v>
      </c>
      <c r="Z321">
        <v>35</v>
      </c>
      <c r="AA321" t="s">
        <v>196</v>
      </c>
      <c r="AB321" t="s">
        <v>197</v>
      </c>
      <c r="AC321" t="s">
        <v>210</v>
      </c>
      <c r="AD321" t="s">
        <v>234</v>
      </c>
      <c r="AE321" t="s">
        <v>303</v>
      </c>
      <c r="AF321">
        <v>27610</v>
      </c>
      <c r="AS321">
        <v>0</v>
      </c>
      <c r="AT321">
        <v>0</v>
      </c>
      <c r="AU321">
        <v>1011.424</v>
      </c>
      <c r="AV321">
        <v>0</v>
      </c>
      <c r="BA321" t="s">
        <v>201</v>
      </c>
      <c r="BB321">
        <v>4</v>
      </c>
      <c r="BC321" t="s">
        <v>202</v>
      </c>
      <c r="BD321" t="s">
        <v>202</v>
      </c>
      <c r="BM321" s="7" t="s">
        <v>3467</v>
      </c>
      <c r="BN321" s="3" t="s">
        <v>204</v>
      </c>
      <c r="BO321" t="s">
        <v>202</v>
      </c>
      <c r="BP321" t="s">
        <v>202</v>
      </c>
    </row>
    <row r="322" spans="1:71" x14ac:dyDescent="0.2">
      <c r="A322" s="4">
        <v>43013.763888888891</v>
      </c>
      <c r="B322" s="4">
        <v>43013.781944444447</v>
      </c>
      <c r="C322" t="s">
        <v>65</v>
      </c>
      <c r="D322" t="s">
        <v>3477</v>
      </c>
      <c r="E322">
        <v>100</v>
      </c>
      <c r="F322">
        <v>1579</v>
      </c>
      <c r="G322" t="b">
        <v>1</v>
      </c>
      <c r="H322" s="1">
        <v>43013.781944444447</v>
      </c>
      <c r="I322" t="s">
        <v>3478</v>
      </c>
      <c r="N322">
        <v>41.449996949999999</v>
      </c>
      <c r="O322">
        <v>-87.468002319999997</v>
      </c>
      <c r="P322" t="s">
        <v>179</v>
      </c>
      <c r="Q322" t="s">
        <v>180</v>
      </c>
      <c r="R322" t="s">
        <v>181</v>
      </c>
      <c r="S322" t="s">
        <v>182</v>
      </c>
      <c r="T322" t="s">
        <v>250</v>
      </c>
      <c r="U322" t="s">
        <v>251</v>
      </c>
      <c r="V322" t="s">
        <v>252</v>
      </c>
      <c r="W322">
        <v>47</v>
      </c>
      <c r="X322" t="s">
        <v>186</v>
      </c>
      <c r="Y322" t="s">
        <v>195</v>
      </c>
      <c r="Z322">
        <v>27</v>
      </c>
      <c r="AA322" t="s">
        <v>196</v>
      </c>
      <c r="AB322" t="s">
        <v>244</v>
      </c>
      <c r="AC322" t="s">
        <v>210</v>
      </c>
      <c r="AD322" t="s">
        <v>217</v>
      </c>
      <c r="AE322" t="s">
        <v>303</v>
      </c>
      <c r="AF322">
        <v>46373</v>
      </c>
      <c r="AS322">
        <v>0</v>
      </c>
      <c r="AT322">
        <v>0</v>
      </c>
      <c r="AU322">
        <v>978.33399999999995</v>
      </c>
      <c r="AV322">
        <v>0</v>
      </c>
      <c r="BA322" t="s">
        <v>201</v>
      </c>
      <c r="BB322">
        <v>4</v>
      </c>
      <c r="BC322" t="s">
        <v>202</v>
      </c>
      <c r="BD322" t="s">
        <v>202</v>
      </c>
      <c r="BM322" s="7" t="s">
        <v>3479</v>
      </c>
      <c r="BN322" s="3" t="s">
        <v>204</v>
      </c>
      <c r="BO322" t="s">
        <v>202</v>
      </c>
      <c r="BP322" t="s">
        <v>202</v>
      </c>
    </row>
    <row r="323" spans="1:71" x14ac:dyDescent="0.2">
      <c r="A323" s="4">
        <v>43013.765972222223</v>
      </c>
      <c r="B323" s="4">
        <v>43013.781944444447</v>
      </c>
      <c r="C323" t="s">
        <v>65</v>
      </c>
      <c r="D323" t="s">
        <v>3480</v>
      </c>
      <c r="E323">
        <v>100</v>
      </c>
      <c r="F323">
        <v>1410</v>
      </c>
      <c r="G323" t="b">
        <v>1</v>
      </c>
      <c r="H323" s="1">
        <v>43013.781944444447</v>
      </c>
      <c r="I323" t="s">
        <v>3481</v>
      </c>
      <c r="N323">
        <v>38.999496460000003</v>
      </c>
      <c r="O323">
        <v>-77.528602599999999</v>
      </c>
      <c r="P323" t="s">
        <v>179</v>
      </c>
      <c r="Q323" t="s">
        <v>180</v>
      </c>
      <c r="R323" t="s">
        <v>181</v>
      </c>
      <c r="S323" t="s">
        <v>182</v>
      </c>
      <c r="T323" t="s">
        <v>183</v>
      </c>
      <c r="U323" t="s">
        <v>251</v>
      </c>
      <c r="V323" t="s">
        <v>360</v>
      </c>
      <c r="W323">
        <v>47</v>
      </c>
      <c r="X323" t="s">
        <v>186</v>
      </c>
      <c r="Y323" t="s">
        <v>195</v>
      </c>
      <c r="Z323">
        <v>52</v>
      </c>
      <c r="AA323" t="s">
        <v>196</v>
      </c>
      <c r="AB323" t="s">
        <v>197</v>
      </c>
      <c r="AC323" t="s">
        <v>210</v>
      </c>
      <c r="AD323" t="s">
        <v>217</v>
      </c>
      <c r="AE323" t="s">
        <v>211</v>
      </c>
      <c r="AF323">
        <v>22033</v>
      </c>
      <c r="AS323">
        <v>0</v>
      </c>
      <c r="AT323">
        <v>0</v>
      </c>
      <c r="AU323">
        <v>990.37099999999998</v>
      </c>
      <c r="AV323">
        <v>0</v>
      </c>
      <c r="BA323" t="s">
        <v>201</v>
      </c>
      <c r="BB323">
        <v>4</v>
      </c>
      <c r="BC323" t="s">
        <v>202</v>
      </c>
      <c r="BD323" t="s">
        <v>202</v>
      </c>
      <c r="BM323" s="7" t="s">
        <v>3482</v>
      </c>
      <c r="BN323" s="3" t="s">
        <v>204</v>
      </c>
      <c r="BO323" t="s">
        <v>202</v>
      </c>
      <c r="BP323" t="s">
        <v>202</v>
      </c>
    </row>
    <row r="324" spans="1:71" x14ac:dyDescent="0.2">
      <c r="A324" s="4">
        <v>43013.768750000003</v>
      </c>
      <c r="B324" s="4">
        <v>43013.78402777778</v>
      </c>
      <c r="C324" t="s">
        <v>65</v>
      </c>
      <c r="D324" t="s">
        <v>3500</v>
      </c>
      <c r="E324">
        <v>100</v>
      </c>
      <c r="F324">
        <v>1306</v>
      </c>
      <c r="G324" t="b">
        <v>1</v>
      </c>
      <c r="H324" s="1">
        <v>43013.78402777778</v>
      </c>
      <c r="I324" t="s">
        <v>3501</v>
      </c>
      <c r="N324">
        <v>37.670394899999998</v>
      </c>
      <c r="O324">
        <v>-121.93740080000001</v>
      </c>
      <c r="P324" t="s">
        <v>179</v>
      </c>
      <c r="Q324" t="s">
        <v>180</v>
      </c>
      <c r="R324" t="s">
        <v>181</v>
      </c>
      <c r="S324" t="s">
        <v>182</v>
      </c>
      <c r="T324" t="s">
        <v>183</v>
      </c>
      <c r="U324" t="s">
        <v>251</v>
      </c>
      <c r="V324" t="s">
        <v>194</v>
      </c>
      <c r="W324">
        <v>47</v>
      </c>
      <c r="X324" t="s">
        <v>186</v>
      </c>
      <c r="Y324" t="s">
        <v>216</v>
      </c>
      <c r="Z324">
        <v>40</v>
      </c>
      <c r="AA324" t="s">
        <v>269</v>
      </c>
      <c r="AB324" t="s">
        <v>197</v>
      </c>
      <c r="AC324" t="s">
        <v>210</v>
      </c>
      <c r="AD324" t="s">
        <v>234</v>
      </c>
      <c r="AE324" t="s">
        <v>211</v>
      </c>
      <c r="AF324">
        <v>94588</v>
      </c>
      <c r="AS324">
        <v>0</v>
      </c>
      <c r="AT324">
        <v>0</v>
      </c>
      <c r="AU324">
        <v>993.95500000000004</v>
      </c>
      <c r="AV324">
        <v>0</v>
      </c>
      <c r="BA324" t="s">
        <v>201</v>
      </c>
      <c r="BB324">
        <v>4</v>
      </c>
      <c r="BC324" t="s">
        <v>202</v>
      </c>
      <c r="BD324" t="s">
        <v>202</v>
      </c>
      <c r="BM324" s="7" t="s">
        <v>3502</v>
      </c>
      <c r="BN324" s="3" t="s">
        <v>204</v>
      </c>
      <c r="BO324" t="s">
        <v>202</v>
      </c>
      <c r="BP324" t="s">
        <v>202</v>
      </c>
    </row>
    <row r="325" spans="1:71" x14ac:dyDescent="0.2">
      <c r="A325" s="4">
        <v>43007.582638888889</v>
      </c>
      <c r="B325" s="4">
        <v>43007.595833333333</v>
      </c>
      <c r="C325" t="s">
        <v>65</v>
      </c>
      <c r="D325" t="s">
        <v>219</v>
      </c>
      <c r="E325">
        <v>100</v>
      </c>
      <c r="F325">
        <v>1172</v>
      </c>
      <c r="G325" t="b">
        <v>1</v>
      </c>
      <c r="H325" s="1">
        <v>43007.595833333333</v>
      </c>
      <c r="I325" t="s">
        <v>220</v>
      </c>
      <c r="N325">
        <v>42.742294309999998</v>
      </c>
      <c r="O325">
        <v>-86.066101070000002</v>
      </c>
      <c r="P325" t="s">
        <v>179</v>
      </c>
      <c r="Q325" t="s">
        <v>180</v>
      </c>
      <c r="R325" t="s">
        <v>181</v>
      </c>
      <c r="S325" t="s">
        <v>208</v>
      </c>
      <c r="T325">
        <v>55</v>
      </c>
      <c r="U325" t="s">
        <v>184</v>
      </c>
      <c r="V325" t="s">
        <v>221</v>
      </c>
      <c r="W325">
        <v>47</v>
      </c>
      <c r="X325" t="s">
        <v>186</v>
      </c>
      <c r="Y325" t="s">
        <v>195</v>
      </c>
      <c r="Z325">
        <v>40</v>
      </c>
      <c r="AA325" t="s">
        <v>196</v>
      </c>
      <c r="AB325" t="s">
        <v>197</v>
      </c>
      <c r="AC325" t="s">
        <v>210</v>
      </c>
      <c r="AD325" t="s">
        <v>222</v>
      </c>
      <c r="AE325" t="s">
        <v>223</v>
      </c>
      <c r="AF325">
        <v>49423</v>
      </c>
      <c r="AW325">
        <v>0</v>
      </c>
      <c r="AX325">
        <v>0</v>
      </c>
      <c r="AY325">
        <v>1003.114</v>
      </c>
      <c r="AZ325">
        <v>0</v>
      </c>
      <c r="BA325" t="s">
        <v>201</v>
      </c>
      <c r="BB325">
        <v>5</v>
      </c>
      <c r="BC325" t="s">
        <v>202</v>
      </c>
      <c r="BD325" t="s">
        <v>202</v>
      </c>
      <c r="BM325" s="7" t="s">
        <v>224</v>
      </c>
      <c r="BN325" s="3" t="s">
        <v>225</v>
      </c>
      <c r="BO325" t="s">
        <v>202</v>
      </c>
      <c r="BP325" t="s">
        <v>202</v>
      </c>
      <c r="BS325" t="s">
        <v>205</v>
      </c>
    </row>
    <row r="326" spans="1:71" x14ac:dyDescent="0.2">
      <c r="A326" s="4">
        <v>43007.582638888889</v>
      </c>
      <c r="B326" s="4">
        <v>43007.595833333333</v>
      </c>
      <c r="C326" t="s">
        <v>65</v>
      </c>
      <c r="D326" t="s">
        <v>226</v>
      </c>
      <c r="E326">
        <v>100</v>
      </c>
      <c r="F326">
        <v>1141</v>
      </c>
      <c r="G326" t="b">
        <v>1</v>
      </c>
      <c r="H326" s="1">
        <v>43007.595833333333</v>
      </c>
      <c r="I326" t="s">
        <v>227</v>
      </c>
      <c r="N326">
        <v>43.177597050000003</v>
      </c>
      <c r="O326">
        <v>-83.707199099999997</v>
      </c>
      <c r="P326" t="s">
        <v>179</v>
      </c>
      <c r="Q326" t="s">
        <v>180</v>
      </c>
      <c r="R326" t="s">
        <v>181</v>
      </c>
      <c r="S326" t="s">
        <v>182</v>
      </c>
      <c r="T326" t="s">
        <v>228</v>
      </c>
      <c r="U326" t="s">
        <v>193</v>
      </c>
      <c r="V326" t="s">
        <v>194</v>
      </c>
      <c r="W326">
        <v>47</v>
      </c>
      <c r="X326" t="s">
        <v>186</v>
      </c>
      <c r="Y326" t="s">
        <v>216</v>
      </c>
      <c r="Z326">
        <v>27</v>
      </c>
      <c r="AA326" t="s">
        <v>196</v>
      </c>
      <c r="AB326" t="s">
        <v>197</v>
      </c>
      <c r="AC326" t="s">
        <v>198</v>
      </c>
      <c r="AD326" t="s">
        <v>217</v>
      </c>
      <c r="AE326" t="s">
        <v>229</v>
      </c>
      <c r="AF326">
        <v>48420</v>
      </c>
      <c r="AW326">
        <v>0</v>
      </c>
      <c r="AX326">
        <v>0</v>
      </c>
      <c r="AY326">
        <v>1006.126</v>
      </c>
      <c r="AZ326">
        <v>0</v>
      </c>
      <c r="BA326" t="s">
        <v>201</v>
      </c>
      <c r="BB326">
        <v>5</v>
      </c>
      <c r="BC326" t="s">
        <v>202</v>
      </c>
      <c r="BD326" t="s">
        <v>202</v>
      </c>
      <c r="BM326" s="7" t="s">
        <v>230</v>
      </c>
      <c r="BN326" s="3" t="s">
        <v>204</v>
      </c>
      <c r="BO326" t="s">
        <v>202</v>
      </c>
      <c r="BP326" t="s">
        <v>202</v>
      </c>
      <c r="BS326" t="s">
        <v>205</v>
      </c>
    </row>
    <row r="327" spans="1:71" x14ac:dyDescent="0.2">
      <c r="A327" s="4">
        <v>43007.586111111108</v>
      </c>
      <c r="B327" s="4">
        <v>43007.601388888892</v>
      </c>
      <c r="C327" t="s">
        <v>65</v>
      </c>
      <c r="D327" t="s">
        <v>331</v>
      </c>
      <c r="E327">
        <v>100</v>
      </c>
      <c r="F327">
        <v>1336</v>
      </c>
      <c r="G327" t="b">
        <v>1</v>
      </c>
      <c r="H327" s="1">
        <v>43007.601388888892</v>
      </c>
      <c r="I327" t="s">
        <v>332</v>
      </c>
      <c r="N327">
        <v>39.928497309999997</v>
      </c>
      <c r="O327">
        <v>-104.9559021</v>
      </c>
      <c r="P327" t="s">
        <v>179</v>
      </c>
      <c r="Q327" t="s">
        <v>180</v>
      </c>
      <c r="R327" t="s">
        <v>181</v>
      </c>
      <c r="S327" t="s">
        <v>182</v>
      </c>
      <c r="T327" t="s">
        <v>183</v>
      </c>
      <c r="U327" t="s">
        <v>281</v>
      </c>
      <c r="V327" t="s">
        <v>333</v>
      </c>
      <c r="W327">
        <v>47</v>
      </c>
      <c r="X327" t="s">
        <v>186</v>
      </c>
      <c r="Y327" t="s">
        <v>216</v>
      </c>
      <c r="Z327">
        <v>56</v>
      </c>
      <c r="AA327" t="s">
        <v>196</v>
      </c>
      <c r="AB327" t="s">
        <v>197</v>
      </c>
      <c r="AC327" t="s">
        <v>210</v>
      </c>
      <c r="AD327" t="s">
        <v>329</v>
      </c>
      <c r="AE327" t="s">
        <v>223</v>
      </c>
      <c r="AF327">
        <v>80241</v>
      </c>
      <c r="AW327">
        <v>0</v>
      </c>
      <c r="AX327">
        <v>0</v>
      </c>
      <c r="AY327">
        <v>1006.6369999999999</v>
      </c>
      <c r="AZ327">
        <v>0</v>
      </c>
      <c r="BA327" t="s">
        <v>201</v>
      </c>
      <c r="BB327">
        <v>5</v>
      </c>
      <c r="BC327" t="s">
        <v>202</v>
      </c>
      <c r="BD327" t="s">
        <v>202</v>
      </c>
      <c r="BM327" s="7" t="s">
        <v>334</v>
      </c>
      <c r="BN327" s="3" t="s">
        <v>204</v>
      </c>
      <c r="BO327" t="s">
        <v>202</v>
      </c>
      <c r="BP327" t="s">
        <v>202</v>
      </c>
      <c r="BS327" t="s">
        <v>205</v>
      </c>
    </row>
    <row r="328" spans="1:71" x14ac:dyDescent="0.2">
      <c r="A328" s="4">
        <v>43007.594444444447</v>
      </c>
      <c r="B328" s="4">
        <v>43007.61041666667</v>
      </c>
      <c r="C328" t="s">
        <v>65</v>
      </c>
      <c r="D328" t="s">
        <v>419</v>
      </c>
      <c r="E328">
        <v>100</v>
      </c>
      <c r="F328">
        <v>1397</v>
      </c>
      <c r="G328" t="b">
        <v>1</v>
      </c>
      <c r="H328" s="1">
        <v>43007.61041666667</v>
      </c>
      <c r="I328" t="s">
        <v>420</v>
      </c>
      <c r="N328">
        <v>33.82629395</v>
      </c>
      <c r="O328">
        <v>-117.9105988</v>
      </c>
      <c r="P328" t="s">
        <v>179</v>
      </c>
      <c r="Q328" t="s">
        <v>180</v>
      </c>
      <c r="R328" t="s">
        <v>181</v>
      </c>
      <c r="S328" t="s">
        <v>182</v>
      </c>
      <c r="T328" t="s">
        <v>250</v>
      </c>
      <c r="U328" t="s">
        <v>251</v>
      </c>
      <c r="V328" t="s">
        <v>252</v>
      </c>
      <c r="W328">
        <v>47</v>
      </c>
      <c r="X328" t="s">
        <v>186</v>
      </c>
      <c r="Y328" t="s">
        <v>195</v>
      </c>
      <c r="Z328">
        <v>44</v>
      </c>
      <c r="AA328" t="s">
        <v>196</v>
      </c>
      <c r="AB328" t="s">
        <v>197</v>
      </c>
      <c r="AC328" t="s">
        <v>210</v>
      </c>
      <c r="AD328" t="s">
        <v>234</v>
      </c>
      <c r="AE328" t="s">
        <v>229</v>
      </c>
      <c r="AF328">
        <v>92807</v>
      </c>
      <c r="AW328">
        <v>0</v>
      </c>
      <c r="AX328">
        <v>0</v>
      </c>
      <c r="AY328">
        <v>1018.407</v>
      </c>
      <c r="AZ328">
        <v>0</v>
      </c>
      <c r="BA328" t="s">
        <v>201</v>
      </c>
      <c r="BB328">
        <v>5</v>
      </c>
      <c r="BC328" t="s">
        <v>202</v>
      </c>
      <c r="BD328" t="s">
        <v>202</v>
      </c>
      <c r="BM328" s="7" t="s">
        <v>421</v>
      </c>
      <c r="BN328" s="3" t="s">
        <v>204</v>
      </c>
      <c r="BO328" t="s">
        <v>238</v>
      </c>
      <c r="BP328" t="s">
        <v>202</v>
      </c>
      <c r="BS328" t="s">
        <v>205</v>
      </c>
    </row>
    <row r="329" spans="1:71" x14ac:dyDescent="0.2">
      <c r="A329" s="4">
        <v>43007.621527777781</v>
      </c>
      <c r="B329" s="4">
        <v>43007.636805555558</v>
      </c>
      <c r="C329" t="s">
        <v>65</v>
      </c>
      <c r="D329" t="s">
        <v>472</v>
      </c>
      <c r="E329">
        <v>100</v>
      </c>
      <c r="F329">
        <v>1282</v>
      </c>
      <c r="G329" t="b">
        <v>1</v>
      </c>
      <c r="H329" s="1">
        <v>43007.636805555558</v>
      </c>
      <c r="I329" t="s">
        <v>473</v>
      </c>
      <c r="N329">
        <v>37.319702149999998</v>
      </c>
      <c r="O329">
        <v>-79.890502929999997</v>
      </c>
      <c r="P329" t="s">
        <v>179</v>
      </c>
      <c r="Q329" t="s">
        <v>180</v>
      </c>
      <c r="R329" t="s">
        <v>181</v>
      </c>
      <c r="S329" t="s">
        <v>208</v>
      </c>
      <c r="T329">
        <v>55</v>
      </c>
      <c r="U329" t="s">
        <v>184</v>
      </c>
      <c r="V329" t="s">
        <v>221</v>
      </c>
      <c r="W329">
        <v>47</v>
      </c>
      <c r="X329" t="s">
        <v>186</v>
      </c>
      <c r="Y329" t="s">
        <v>216</v>
      </c>
      <c r="Z329">
        <v>48</v>
      </c>
      <c r="AA329" t="s">
        <v>196</v>
      </c>
      <c r="AB329" t="s">
        <v>197</v>
      </c>
      <c r="AC329" t="s">
        <v>290</v>
      </c>
      <c r="AD329" t="s">
        <v>217</v>
      </c>
      <c r="AE329" t="s">
        <v>223</v>
      </c>
      <c r="AF329">
        <v>24073</v>
      </c>
      <c r="AW329">
        <v>0</v>
      </c>
      <c r="AX329">
        <v>0</v>
      </c>
      <c r="AY329">
        <v>1003.7140000000001</v>
      </c>
      <c r="AZ329">
        <v>0</v>
      </c>
      <c r="BA329" t="s">
        <v>201</v>
      </c>
      <c r="BB329">
        <v>5</v>
      </c>
      <c r="BC329" t="s">
        <v>202</v>
      </c>
      <c r="BD329" t="s">
        <v>202</v>
      </c>
      <c r="BM329" s="7" t="s">
        <v>474</v>
      </c>
      <c r="BN329" s="3" t="s">
        <v>204</v>
      </c>
      <c r="BO329" t="s">
        <v>202</v>
      </c>
      <c r="BP329" t="s">
        <v>202</v>
      </c>
      <c r="BS329" t="s">
        <v>205</v>
      </c>
    </row>
    <row r="330" spans="1:71" x14ac:dyDescent="0.2">
      <c r="A330" s="4">
        <v>43007.788888888892</v>
      </c>
      <c r="B330" s="4">
        <v>43007.803472222222</v>
      </c>
      <c r="C330" t="s">
        <v>65</v>
      </c>
      <c r="D330" t="s">
        <v>585</v>
      </c>
      <c r="E330">
        <v>100</v>
      </c>
      <c r="F330">
        <v>1274</v>
      </c>
      <c r="G330" t="b">
        <v>1</v>
      </c>
      <c r="H330" s="1">
        <v>43007.803472222222</v>
      </c>
      <c r="I330" t="s">
        <v>586</v>
      </c>
      <c r="N330">
        <v>45.094604490000002</v>
      </c>
      <c r="O330">
        <v>-93.258201600000007</v>
      </c>
      <c r="P330" t="s">
        <v>179</v>
      </c>
      <c r="Q330" t="s">
        <v>180</v>
      </c>
      <c r="R330" t="s">
        <v>181</v>
      </c>
      <c r="S330" t="s">
        <v>182</v>
      </c>
      <c r="T330" t="s">
        <v>183</v>
      </c>
      <c r="U330" t="s">
        <v>281</v>
      </c>
      <c r="V330" t="s">
        <v>221</v>
      </c>
      <c r="W330">
        <v>47</v>
      </c>
      <c r="X330" t="s">
        <v>186</v>
      </c>
      <c r="Y330" t="s">
        <v>195</v>
      </c>
      <c r="Z330">
        <v>51</v>
      </c>
      <c r="AA330" t="s">
        <v>196</v>
      </c>
      <c r="AB330" t="s">
        <v>197</v>
      </c>
      <c r="AC330" t="s">
        <v>258</v>
      </c>
      <c r="AD330" t="s">
        <v>234</v>
      </c>
      <c r="AE330" t="s">
        <v>229</v>
      </c>
      <c r="AF330">
        <v>55421</v>
      </c>
      <c r="AW330">
        <v>0</v>
      </c>
      <c r="AX330">
        <v>0</v>
      </c>
      <c r="AY330">
        <v>1006.151</v>
      </c>
      <c r="AZ330">
        <v>0</v>
      </c>
      <c r="BA330" t="s">
        <v>201</v>
      </c>
      <c r="BB330">
        <v>5</v>
      </c>
      <c r="BC330" t="s">
        <v>202</v>
      </c>
      <c r="BD330" t="s">
        <v>202</v>
      </c>
      <c r="BM330" s="7" t="s">
        <v>587</v>
      </c>
      <c r="BN330" s="3" t="s">
        <v>204</v>
      </c>
      <c r="BO330" t="s">
        <v>202</v>
      </c>
      <c r="BP330" t="s">
        <v>202</v>
      </c>
      <c r="BS330" t="s">
        <v>205</v>
      </c>
    </row>
    <row r="331" spans="1:71" x14ac:dyDescent="0.2">
      <c r="A331" s="4">
        <v>43007.838194444441</v>
      </c>
      <c r="B331" s="4">
        <v>43007.852083333331</v>
      </c>
      <c r="C331" t="s">
        <v>65</v>
      </c>
      <c r="D331" t="s">
        <v>595</v>
      </c>
      <c r="E331">
        <v>100</v>
      </c>
      <c r="F331">
        <v>1206</v>
      </c>
      <c r="G331" t="b">
        <v>1</v>
      </c>
      <c r="H331" s="1">
        <v>43007.852083333331</v>
      </c>
      <c r="I331" t="s">
        <v>596</v>
      </c>
      <c r="N331">
        <v>31.952194209999998</v>
      </c>
      <c r="O331">
        <v>-97.345901490000003</v>
      </c>
      <c r="P331" t="s">
        <v>179</v>
      </c>
      <c r="Q331" t="s">
        <v>180</v>
      </c>
      <c r="R331" t="s">
        <v>181</v>
      </c>
      <c r="S331" t="s">
        <v>182</v>
      </c>
      <c r="T331" t="s">
        <v>355</v>
      </c>
      <c r="U331" t="s">
        <v>193</v>
      </c>
      <c r="V331" t="s">
        <v>185</v>
      </c>
      <c r="W331">
        <v>47</v>
      </c>
      <c r="X331" t="s">
        <v>186</v>
      </c>
      <c r="Y331" t="s">
        <v>216</v>
      </c>
      <c r="Z331">
        <v>34</v>
      </c>
      <c r="AA331" t="s">
        <v>196</v>
      </c>
      <c r="AB331" t="s">
        <v>197</v>
      </c>
      <c r="AC331" t="s">
        <v>290</v>
      </c>
      <c r="AD331" t="s">
        <v>199</v>
      </c>
      <c r="AE331" t="s">
        <v>200</v>
      </c>
      <c r="AF331">
        <v>79312</v>
      </c>
      <c r="AW331">
        <v>0</v>
      </c>
      <c r="AX331">
        <v>0</v>
      </c>
      <c r="AY331">
        <v>1003.292</v>
      </c>
      <c r="AZ331">
        <v>0</v>
      </c>
      <c r="BA331" t="s">
        <v>201</v>
      </c>
      <c r="BB331">
        <v>5</v>
      </c>
      <c r="BC331" t="s">
        <v>202</v>
      </c>
      <c r="BD331" t="s">
        <v>202</v>
      </c>
      <c r="BM331" s="7" t="s">
        <v>597</v>
      </c>
      <c r="BN331" s="3" t="s">
        <v>204</v>
      </c>
      <c r="BO331" t="s">
        <v>238</v>
      </c>
      <c r="BP331" t="s">
        <v>238</v>
      </c>
      <c r="BQ331" t="s">
        <v>598</v>
      </c>
      <c r="BS331" t="s">
        <v>205</v>
      </c>
    </row>
    <row r="332" spans="1:71" x14ac:dyDescent="0.2">
      <c r="A332" s="4">
        <v>43008.48333333333</v>
      </c>
      <c r="B332" s="4">
        <v>43008.49722222222</v>
      </c>
      <c r="C332" t="s">
        <v>65</v>
      </c>
      <c r="D332" t="s">
        <v>615</v>
      </c>
      <c r="E332">
        <v>100</v>
      </c>
      <c r="F332">
        <v>1210</v>
      </c>
      <c r="G332" t="b">
        <v>1</v>
      </c>
      <c r="H332" s="1">
        <v>43008.49722222222</v>
      </c>
      <c r="I332" t="s">
        <v>616</v>
      </c>
      <c r="N332">
        <v>29.58340454</v>
      </c>
      <c r="O332">
        <v>-98.3993988</v>
      </c>
      <c r="P332" t="s">
        <v>179</v>
      </c>
      <c r="Q332" t="s">
        <v>180</v>
      </c>
      <c r="R332" t="s">
        <v>181</v>
      </c>
      <c r="S332" t="s">
        <v>182</v>
      </c>
      <c r="T332" t="s">
        <v>183</v>
      </c>
      <c r="U332" t="s">
        <v>184</v>
      </c>
      <c r="V332" t="s">
        <v>434</v>
      </c>
      <c r="W332">
        <v>47</v>
      </c>
      <c r="X332" t="s">
        <v>186</v>
      </c>
      <c r="Y332" t="s">
        <v>216</v>
      </c>
      <c r="Z332">
        <v>34</v>
      </c>
      <c r="AA332" t="s">
        <v>196</v>
      </c>
      <c r="AB332" t="s">
        <v>244</v>
      </c>
      <c r="AC332" t="s">
        <v>245</v>
      </c>
      <c r="AD332" t="s">
        <v>483</v>
      </c>
      <c r="AE332" t="s">
        <v>211</v>
      </c>
      <c r="AF332">
        <v>78229</v>
      </c>
      <c r="AW332">
        <v>6.0529999999999999</v>
      </c>
      <c r="AX332">
        <v>647.83000000000004</v>
      </c>
      <c r="AY332">
        <v>1010.162</v>
      </c>
      <c r="AZ332">
        <v>5</v>
      </c>
      <c r="BA332" t="s">
        <v>201</v>
      </c>
      <c r="BB332">
        <v>5</v>
      </c>
      <c r="BC332" t="s">
        <v>202</v>
      </c>
      <c r="BD332" t="s">
        <v>202</v>
      </c>
      <c r="BM332" s="7" t="s">
        <v>617</v>
      </c>
      <c r="BN332" s="3" t="s">
        <v>204</v>
      </c>
      <c r="BO332" t="s">
        <v>238</v>
      </c>
      <c r="BP332" t="s">
        <v>202</v>
      </c>
      <c r="BS332" t="s">
        <v>205</v>
      </c>
    </row>
    <row r="333" spans="1:71" x14ac:dyDescent="0.2">
      <c r="A333" s="4">
        <v>43008.488194444442</v>
      </c>
      <c r="B333" s="4">
        <v>43008.50277777778</v>
      </c>
      <c r="C333" t="s">
        <v>65</v>
      </c>
      <c r="D333" t="s">
        <v>635</v>
      </c>
      <c r="E333">
        <v>100</v>
      </c>
      <c r="F333">
        <v>1274</v>
      </c>
      <c r="G333" t="b">
        <v>1</v>
      </c>
      <c r="H333" s="1">
        <v>43008.50277777778</v>
      </c>
      <c r="I333" t="s">
        <v>636</v>
      </c>
      <c r="N333">
        <v>28.996994019999999</v>
      </c>
      <c r="O333">
        <v>-81.056297299999997</v>
      </c>
      <c r="P333" t="s">
        <v>179</v>
      </c>
      <c r="Q333" t="s">
        <v>180</v>
      </c>
      <c r="R333" t="s">
        <v>181</v>
      </c>
      <c r="S333" t="s">
        <v>208</v>
      </c>
      <c r="T333">
        <v>55</v>
      </c>
      <c r="U333" t="s">
        <v>184</v>
      </c>
      <c r="V333" t="s">
        <v>185</v>
      </c>
      <c r="W333">
        <v>47</v>
      </c>
      <c r="X333" t="s">
        <v>186</v>
      </c>
      <c r="Y333" t="s">
        <v>195</v>
      </c>
      <c r="Z333">
        <v>66</v>
      </c>
      <c r="AA333" t="s">
        <v>196</v>
      </c>
      <c r="AB333" t="s">
        <v>197</v>
      </c>
      <c r="AC333" t="s">
        <v>210</v>
      </c>
      <c r="AD333" t="s">
        <v>199</v>
      </c>
      <c r="AE333" t="s">
        <v>229</v>
      </c>
      <c r="AF333">
        <v>32114</v>
      </c>
      <c r="AW333">
        <v>0</v>
      </c>
      <c r="AX333">
        <v>0</v>
      </c>
      <c r="AY333">
        <v>1008.135</v>
      </c>
      <c r="AZ333">
        <v>0</v>
      </c>
      <c r="BA333" t="s">
        <v>201</v>
      </c>
      <c r="BB333">
        <v>5</v>
      </c>
      <c r="BC333" t="s">
        <v>202</v>
      </c>
      <c r="BD333" t="s">
        <v>202</v>
      </c>
      <c r="BM333" s="7" t="s">
        <v>637</v>
      </c>
      <c r="BN333" s="3" t="s">
        <v>204</v>
      </c>
      <c r="BO333" t="s">
        <v>202</v>
      </c>
      <c r="BP333" t="s">
        <v>202</v>
      </c>
      <c r="BS333" t="s">
        <v>205</v>
      </c>
    </row>
    <row r="334" spans="1:71" x14ac:dyDescent="0.2">
      <c r="A334" s="4">
        <v>43008.665277777778</v>
      </c>
      <c r="B334" s="4">
        <v>43008.679861111108</v>
      </c>
      <c r="C334" t="s">
        <v>65</v>
      </c>
      <c r="D334" t="s">
        <v>796</v>
      </c>
      <c r="E334">
        <v>100</v>
      </c>
      <c r="F334">
        <v>1265</v>
      </c>
      <c r="G334" t="b">
        <v>1</v>
      </c>
      <c r="H334" s="1">
        <v>43008.679861111108</v>
      </c>
      <c r="I334" t="s">
        <v>797</v>
      </c>
      <c r="N334">
        <v>37.945007320000002</v>
      </c>
      <c r="O334">
        <v>-90.521797179999993</v>
      </c>
      <c r="P334" t="s">
        <v>179</v>
      </c>
      <c r="Q334" t="s">
        <v>180</v>
      </c>
      <c r="R334" t="s">
        <v>181</v>
      </c>
      <c r="S334" t="s">
        <v>182</v>
      </c>
      <c r="T334" t="s">
        <v>183</v>
      </c>
      <c r="U334" t="s">
        <v>184</v>
      </c>
      <c r="V334" t="s">
        <v>194</v>
      </c>
      <c r="W334">
        <v>47</v>
      </c>
      <c r="X334" t="s">
        <v>186</v>
      </c>
      <c r="Y334" t="s">
        <v>216</v>
      </c>
      <c r="Z334">
        <v>43</v>
      </c>
      <c r="AA334" t="s">
        <v>196</v>
      </c>
      <c r="AB334" t="s">
        <v>197</v>
      </c>
      <c r="AC334" t="s">
        <v>210</v>
      </c>
      <c r="AD334" t="s">
        <v>217</v>
      </c>
      <c r="AE334" t="s">
        <v>223</v>
      </c>
      <c r="AF334">
        <v>63601</v>
      </c>
      <c r="AW334">
        <v>0</v>
      </c>
      <c r="AX334">
        <v>0</v>
      </c>
      <c r="AY334">
        <v>1003.408</v>
      </c>
      <c r="AZ334">
        <v>0</v>
      </c>
      <c r="BA334" t="s">
        <v>201</v>
      </c>
      <c r="BB334">
        <v>5</v>
      </c>
      <c r="BC334" t="s">
        <v>202</v>
      </c>
      <c r="BD334" t="s">
        <v>202</v>
      </c>
      <c r="BM334" s="7" t="s">
        <v>798</v>
      </c>
      <c r="BN334" s="3" t="s">
        <v>204</v>
      </c>
      <c r="BO334" t="s">
        <v>202</v>
      </c>
      <c r="BP334" t="s">
        <v>202</v>
      </c>
      <c r="BS334" t="s">
        <v>205</v>
      </c>
    </row>
    <row r="335" spans="1:71" x14ac:dyDescent="0.2">
      <c r="A335" s="4">
        <v>43009.320833333331</v>
      </c>
      <c r="B335" s="4">
        <v>43009.336111111108</v>
      </c>
      <c r="C335" t="s">
        <v>65</v>
      </c>
      <c r="D335" t="s">
        <v>907</v>
      </c>
      <c r="E335">
        <v>100</v>
      </c>
      <c r="F335">
        <v>1330</v>
      </c>
      <c r="G335" t="b">
        <v>1</v>
      </c>
      <c r="H335" s="1">
        <v>43009.336111111108</v>
      </c>
      <c r="I335" t="s">
        <v>908</v>
      </c>
      <c r="N335">
        <v>37.619201660000002</v>
      </c>
      <c r="O335">
        <v>-77.496002200000007</v>
      </c>
      <c r="P335" t="s">
        <v>179</v>
      </c>
      <c r="Q335" t="s">
        <v>180</v>
      </c>
      <c r="R335" t="s">
        <v>181</v>
      </c>
      <c r="S335" t="s">
        <v>182</v>
      </c>
      <c r="T335" t="s">
        <v>909</v>
      </c>
      <c r="U335" t="s">
        <v>910</v>
      </c>
      <c r="V335" t="s">
        <v>194</v>
      </c>
      <c r="W335">
        <v>47</v>
      </c>
      <c r="X335" t="s">
        <v>186</v>
      </c>
      <c r="Y335" t="s">
        <v>195</v>
      </c>
      <c r="Z335">
        <v>53</v>
      </c>
      <c r="AA335" t="s">
        <v>196</v>
      </c>
      <c r="AB335" t="s">
        <v>197</v>
      </c>
      <c r="AC335" t="s">
        <v>210</v>
      </c>
      <c r="AD335" t="s">
        <v>329</v>
      </c>
      <c r="AE335" t="s">
        <v>223</v>
      </c>
      <c r="AF335">
        <v>15237</v>
      </c>
      <c r="AW335">
        <v>9.9359999999999999</v>
      </c>
      <c r="AX335">
        <v>9.9359999999999999</v>
      </c>
      <c r="AY335">
        <v>1008.231</v>
      </c>
      <c r="AZ335">
        <v>1</v>
      </c>
      <c r="BA335" t="s">
        <v>201</v>
      </c>
      <c r="BB335">
        <v>5</v>
      </c>
      <c r="BC335" t="s">
        <v>202</v>
      </c>
      <c r="BD335" t="s">
        <v>202</v>
      </c>
      <c r="BM335" s="7" t="s">
        <v>911</v>
      </c>
      <c r="BN335" s="3" t="s">
        <v>204</v>
      </c>
      <c r="BO335" t="s">
        <v>202</v>
      </c>
      <c r="BP335" t="s">
        <v>202</v>
      </c>
      <c r="BS335" t="s">
        <v>205</v>
      </c>
    </row>
    <row r="336" spans="1:71" x14ac:dyDescent="0.2">
      <c r="A336" s="4">
        <v>43009.384027777778</v>
      </c>
      <c r="B336" s="4">
        <v>43009.401388888888</v>
      </c>
      <c r="C336" t="s">
        <v>65</v>
      </c>
      <c r="D336" t="s">
        <v>912</v>
      </c>
      <c r="E336">
        <v>100</v>
      </c>
      <c r="F336">
        <v>1481</v>
      </c>
      <c r="G336" t="b">
        <v>1</v>
      </c>
      <c r="H336" s="1">
        <v>43009.401388888888</v>
      </c>
      <c r="I336" t="s">
        <v>913</v>
      </c>
      <c r="N336">
        <v>34.153701779999999</v>
      </c>
      <c r="O336">
        <v>-116.41889949999999</v>
      </c>
      <c r="P336" t="s">
        <v>179</v>
      </c>
      <c r="Q336" t="s">
        <v>180</v>
      </c>
      <c r="R336" t="s">
        <v>181</v>
      </c>
      <c r="S336" t="s">
        <v>182</v>
      </c>
      <c r="T336" t="s">
        <v>183</v>
      </c>
      <c r="U336" t="s">
        <v>184</v>
      </c>
      <c r="V336" t="s">
        <v>194</v>
      </c>
      <c r="W336">
        <v>47</v>
      </c>
      <c r="X336" t="s">
        <v>186</v>
      </c>
      <c r="Y336" t="s">
        <v>216</v>
      </c>
      <c r="Z336">
        <v>47</v>
      </c>
      <c r="AA336" t="s">
        <v>196</v>
      </c>
      <c r="AB336" t="s">
        <v>197</v>
      </c>
      <c r="AC336" t="s">
        <v>198</v>
      </c>
      <c r="AD336" t="s">
        <v>199</v>
      </c>
      <c r="AE336" t="s">
        <v>211</v>
      </c>
      <c r="AF336">
        <v>92252</v>
      </c>
      <c r="AW336">
        <v>0</v>
      </c>
      <c r="AX336">
        <v>0</v>
      </c>
      <c r="AY336">
        <v>1062.511</v>
      </c>
      <c r="AZ336">
        <v>0</v>
      </c>
      <c r="BA336" t="s">
        <v>201</v>
      </c>
      <c r="BB336">
        <v>5</v>
      </c>
      <c r="BC336" t="s">
        <v>202</v>
      </c>
      <c r="BD336" t="s">
        <v>202</v>
      </c>
      <c r="BM336" s="7" t="s">
        <v>914</v>
      </c>
      <c r="BN336" s="3" t="s">
        <v>204</v>
      </c>
      <c r="BO336" t="s">
        <v>202</v>
      </c>
      <c r="BP336" t="s">
        <v>202</v>
      </c>
    </row>
    <row r="337" spans="1:68" x14ac:dyDescent="0.2">
      <c r="A337" s="4">
        <v>43009.563888888886</v>
      </c>
      <c r="B337" s="4">
        <v>43009.580555555556</v>
      </c>
      <c r="C337" t="s">
        <v>65</v>
      </c>
      <c r="D337" t="s">
        <v>946</v>
      </c>
      <c r="E337">
        <v>100</v>
      </c>
      <c r="F337">
        <v>1386</v>
      </c>
      <c r="G337" t="b">
        <v>1</v>
      </c>
      <c r="H337" s="1">
        <v>43009.580555555556</v>
      </c>
      <c r="I337" t="s">
        <v>947</v>
      </c>
      <c r="N337">
        <v>36.725799559999999</v>
      </c>
      <c r="O337">
        <v>-121.6318054</v>
      </c>
      <c r="P337" t="s">
        <v>179</v>
      </c>
      <c r="Q337" t="s">
        <v>180</v>
      </c>
      <c r="R337" t="s">
        <v>181</v>
      </c>
      <c r="S337" t="s">
        <v>208</v>
      </c>
      <c r="T337">
        <v>52</v>
      </c>
      <c r="U337" t="s">
        <v>389</v>
      </c>
      <c r="V337" t="s">
        <v>319</v>
      </c>
      <c r="W337">
        <v>47</v>
      </c>
      <c r="X337" t="s">
        <v>186</v>
      </c>
      <c r="Y337" t="s">
        <v>195</v>
      </c>
      <c r="Z337">
        <v>52</v>
      </c>
      <c r="AA337" t="s">
        <v>196</v>
      </c>
      <c r="AB337" t="s">
        <v>197</v>
      </c>
      <c r="AC337" t="s">
        <v>290</v>
      </c>
      <c r="AD337" t="s">
        <v>234</v>
      </c>
      <c r="AE337" t="s">
        <v>200</v>
      </c>
      <c r="AF337">
        <v>93950</v>
      </c>
      <c r="AW337">
        <v>0</v>
      </c>
      <c r="AX337">
        <v>0</v>
      </c>
      <c r="AY337">
        <v>1008.897</v>
      </c>
      <c r="AZ337">
        <v>0</v>
      </c>
      <c r="BA337" t="s">
        <v>201</v>
      </c>
      <c r="BB337">
        <v>5</v>
      </c>
      <c r="BC337" t="s">
        <v>202</v>
      </c>
      <c r="BD337" t="s">
        <v>202</v>
      </c>
      <c r="BM337" s="7" t="s">
        <v>948</v>
      </c>
      <c r="BN337" s="3" t="s">
        <v>204</v>
      </c>
      <c r="BO337" t="s">
        <v>202</v>
      </c>
      <c r="BP337" t="s">
        <v>202</v>
      </c>
    </row>
    <row r="338" spans="1:68" x14ac:dyDescent="0.2">
      <c r="A338" s="4">
        <v>43009.600694444445</v>
      </c>
      <c r="B338" s="4">
        <v>43009.614583333336</v>
      </c>
      <c r="C338" t="s">
        <v>65</v>
      </c>
      <c r="D338" t="s">
        <v>959</v>
      </c>
      <c r="E338">
        <v>100</v>
      </c>
      <c r="F338">
        <v>1208</v>
      </c>
      <c r="G338" t="b">
        <v>1</v>
      </c>
      <c r="H338" s="1">
        <v>43009.614583333336</v>
      </c>
      <c r="I338" t="s">
        <v>960</v>
      </c>
      <c r="N338">
        <v>30.50349426</v>
      </c>
      <c r="O338">
        <v>-88.143203740000004</v>
      </c>
      <c r="P338" t="s">
        <v>179</v>
      </c>
      <c r="Q338" t="s">
        <v>180</v>
      </c>
      <c r="R338" t="s">
        <v>181</v>
      </c>
      <c r="S338" t="s">
        <v>182</v>
      </c>
      <c r="T338" t="s">
        <v>183</v>
      </c>
      <c r="U338" t="s">
        <v>184</v>
      </c>
      <c r="V338" t="s">
        <v>185</v>
      </c>
      <c r="W338">
        <v>47</v>
      </c>
      <c r="X338" t="s">
        <v>186</v>
      </c>
      <c r="Y338" t="s">
        <v>195</v>
      </c>
      <c r="Z338">
        <v>38</v>
      </c>
      <c r="AA338" t="s">
        <v>196</v>
      </c>
      <c r="AB338" t="s">
        <v>197</v>
      </c>
      <c r="AC338" t="s">
        <v>198</v>
      </c>
      <c r="AD338" t="s">
        <v>217</v>
      </c>
      <c r="AE338" t="s">
        <v>211</v>
      </c>
      <c r="AF338">
        <v>36541</v>
      </c>
      <c r="AW338">
        <v>19.687999999999999</v>
      </c>
      <c r="AX338">
        <v>19.687999999999999</v>
      </c>
      <c r="AY338">
        <v>1006.029</v>
      </c>
      <c r="AZ338">
        <v>1</v>
      </c>
      <c r="BA338" t="s">
        <v>201</v>
      </c>
      <c r="BB338">
        <v>5</v>
      </c>
      <c r="BC338" t="s">
        <v>202</v>
      </c>
      <c r="BD338" t="s">
        <v>202</v>
      </c>
      <c r="BM338" s="7" t="s">
        <v>961</v>
      </c>
      <c r="BN338" s="3" t="s">
        <v>204</v>
      </c>
      <c r="BO338" t="s">
        <v>202</v>
      </c>
      <c r="BP338" t="s">
        <v>202</v>
      </c>
    </row>
    <row r="339" spans="1:68" x14ac:dyDescent="0.2">
      <c r="A339" s="4">
        <v>43010.072222222225</v>
      </c>
      <c r="B339" s="4">
        <v>43010.09097222222</v>
      </c>
      <c r="C339" t="s">
        <v>65</v>
      </c>
      <c r="D339" t="s">
        <v>1014</v>
      </c>
      <c r="E339">
        <v>100</v>
      </c>
      <c r="F339">
        <v>1643</v>
      </c>
      <c r="G339" t="b">
        <v>1</v>
      </c>
      <c r="H339" s="1">
        <v>43010.09097222222</v>
      </c>
      <c r="I339" t="s">
        <v>1015</v>
      </c>
      <c r="N339">
        <v>33.508300779999999</v>
      </c>
      <c r="O339">
        <v>-112.071701</v>
      </c>
      <c r="P339" t="s">
        <v>179</v>
      </c>
      <c r="Q339" t="s">
        <v>180</v>
      </c>
      <c r="R339" t="s">
        <v>181</v>
      </c>
      <c r="S339" t="s">
        <v>182</v>
      </c>
      <c r="T339" t="s">
        <v>355</v>
      </c>
      <c r="U339" t="s">
        <v>184</v>
      </c>
      <c r="V339" t="s">
        <v>194</v>
      </c>
      <c r="W339">
        <v>47</v>
      </c>
      <c r="X339" t="s">
        <v>186</v>
      </c>
      <c r="Y339" t="s">
        <v>216</v>
      </c>
      <c r="Z339">
        <v>26</v>
      </c>
      <c r="AA339" t="s">
        <v>196</v>
      </c>
      <c r="AB339" t="s">
        <v>197</v>
      </c>
      <c r="AC339" t="s">
        <v>198</v>
      </c>
      <c r="AD339" t="s">
        <v>217</v>
      </c>
      <c r="AE339" t="s">
        <v>303</v>
      </c>
      <c r="AF339">
        <v>97070</v>
      </c>
      <c r="AW339">
        <v>0.82299999999999995</v>
      </c>
      <c r="AX339">
        <v>73.58</v>
      </c>
      <c r="AY339">
        <v>1466.269</v>
      </c>
      <c r="AZ339">
        <v>7</v>
      </c>
      <c r="BA339" t="s">
        <v>201</v>
      </c>
      <c r="BB339">
        <v>5</v>
      </c>
      <c r="BC339" t="s">
        <v>202</v>
      </c>
      <c r="BD339" t="s">
        <v>202</v>
      </c>
      <c r="BM339" s="7" t="s">
        <v>1016</v>
      </c>
      <c r="BN339" s="3" t="s">
        <v>204</v>
      </c>
      <c r="BO339" t="s">
        <v>238</v>
      </c>
      <c r="BP339" t="s">
        <v>202</v>
      </c>
    </row>
    <row r="340" spans="1:68" x14ac:dyDescent="0.2">
      <c r="A340" s="4">
        <v>43010.171527777777</v>
      </c>
      <c r="B340" s="4">
        <v>43010.1875</v>
      </c>
      <c r="C340" t="s">
        <v>65</v>
      </c>
      <c r="D340" t="s">
        <v>1029</v>
      </c>
      <c r="E340">
        <v>100</v>
      </c>
      <c r="F340">
        <v>1358</v>
      </c>
      <c r="G340" t="b">
        <v>1</v>
      </c>
      <c r="H340" s="1">
        <v>43010.1875</v>
      </c>
      <c r="I340" t="s">
        <v>1030</v>
      </c>
      <c r="N340">
        <v>38.631195069999997</v>
      </c>
      <c r="O340">
        <v>-90.192199709999997</v>
      </c>
      <c r="P340" t="s">
        <v>179</v>
      </c>
      <c r="Q340" t="s">
        <v>180</v>
      </c>
      <c r="R340" t="s">
        <v>181</v>
      </c>
      <c r="S340" t="s">
        <v>208</v>
      </c>
      <c r="T340">
        <v>56</v>
      </c>
      <c r="U340" t="s">
        <v>193</v>
      </c>
      <c r="V340" t="s">
        <v>185</v>
      </c>
      <c r="W340">
        <v>47</v>
      </c>
      <c r="X340" t="s">
        <v>186</v>
      </c>
      <c r="Y340" t="s">
        <v>195</v>
      </c>
      <c r="Z340">
        <v>50</v>
      </c>
      <c r="AA340" t="s">
        <v>196</v>
      </c>
      <c r="AB340" t="s">
        <v>197</v>
      </c>
      <c r="AC340" t="s">
        <v>245</v>
      </c>
      <c r="AD340" t="s">
        <v>217</v>
      </c>
      <c r="AE340" t="s">
        <v>303</v>
      </c>
      <c r="AF340">
        <v>33136</v>
      </c>
      <c r="AW340">
        <v>25.492000000000001</v>
      </c>
      <c r="AX340">
        <v>25.492000000000001</v>
      </c>
      <c r="AY340">
        <v>1017.006</v>
      </c>
      <c r="AZ340">
        <v>1</v>
      </c>
      <c r="BA340" t="s">
        <v>201</v>
      </c>
      <c r="BB340">
        <v>5</v>
      </c>
      <c r="BC340" t="s">
        <v>202</v>
      </c>
      <c r="BD340" t="s">
        <v>202</v>
      </c>
      <c r="BM340" s="7" t="s">
        <v>1031</v>
      </c>
      <c r="BN340" s="3" t="s">
        <v>204</v>
      </c>
      <c r="BO340" t="s">
        <v>238</v>
      </c>
      <c r="BP340" t="s">
        <v>202</v>
      </c>
    </row>
    <row r="341" spans="1:68" x14ac:dyDescent="0.2">
      <c r="A341" s="4">
        <v>43010.29791666667</v>
      </c>
      <c r="B341" s="4">
        <v>43010.313888888886</v>
      </c>
      <c r="C341" t="s">
        <v>65</v>
      </c>
      <c r="D341" t="s">
        <v>1079</v>
      </c>
      <c r="E341">
        <v>100</v>
      </c>
      <c r="F341">
        <v>1375</v>
      </c>
      <c r="G341" t="b">
        <v>1</v>
      </c>
      <c r="H341" s="1">
        <v>43010.313888888886</v>
      </c>
      <c r="I341" t="s">
        <v>1080</v>
      </c>
      <c r="N341">
        <v>42.568206789999998</v>
      </c>
      <c r="O341">
        <v>-83.906196589999993</v>
      </c>
      <c r="P341" t="s">
        <v>179</v>
      </c>
      <c r="Q341" t="s">
        <v>180</v>
      </c>
      <c r="R341" t="s">
        <v>181</v>
      </c>
      <c r="S341" t="s">
        <v>182</v>
      </c>
      <c r="T341" t="s">
        <v>183</v>
      </c>
      <c r="U341" t="s">
        <v>184</v>
      </c>
      <c r="V341" t="s">
        <v>209</v>
      </c>
      <c r="W341">
        <v>47</v>
      </c>
      <c r="X341" t="s">
        <v>186</v>
      </c>
      <c r="Y341" t="s">
        <v>216</v>
      </c>
      <c r="Z341">
        <v>45</v>
      </c>
      <c r="AA341" t="s">
        <v>196</v>
      </c>
      <c r="AB341" t="s">
        <v>197</v>
      </c>
      <c r="AC341" t="s">
        <v>210</v>
      </c>
      <c r="AD341" t="s">
        <v>329</v>
      </c>
      <c r="AE341" t="s">
        <v>211</v>
      </c>
      <c r="AF341">
        <v>48451</v>
      </c>
      <c r="AW341">
        <v>238.92500000000001</v>
      </c>
      <c r="AX341">
        <v>681.947</v>
      </c>
      <c r="AY341">
        <v>1037.895</v>
      </c>
      <c r="AZ341">
        <v>5</v>
      </c>
      <c r="BA341" t="s">
        <v>201</v>
      </c>
      <c r="BB341">
        <v>5</v>
      </c>
      <c r="BC341" t="s">
        <v>202</v>
      </c>
      <c r="BD341" t="s">
        <v>202</v>
      </c>
      <c r="BM341" s="7" t="s">
        <v>1081</v>
      </c>
      <c r="BN341" s="3" t="s">
        <v>204</v>
      </c>
      <c r="BO341" t="s">
        <v>202</v>
      </c>
      <c r="BP341" t="s">
        <v>202</v>
      </c>
    </row>
    <row r="342" spans="1:68" x14ac:dyDescent="0.2">
      <c r="A342" s="4">
        <v>43010.584722222222</v>
      </c>
      <c r="B342" s="4">
        <v>43010.597916666666</v>
      </c>
      <c r="C342" t="s">
        <v>65</v>
      </c>
      <c r="D342" t="s">
        <v>1222</v>
      </c>
      <c r="E342">
        <v>100</v>
      </c>
      <c r="F342">
        <v>1162</v>
      </c>
      <c r="G342" t="b">
        <v>1</v>
      </c>
      <c r="H342" s="1">
        <v>43010.597916666666</v>
      </c>
      <c r="I342" t="s">
        <v>1223</v>
      </c>
      <c r="N342">
        <v>32.737106320000002</v>
      </c>
      <c r="O342">
        <v>-117.0881042</v>
      </c>
      <c r="P342" t="s">
        <v>179</v>
      </c>
      <c r="Q342" t="s">
        <v>180</v>
      </c>
      <c r="R342" t="s">
        <v>181</v>
      </c>
      <c r="S342" t="s">
        <v>182</v>
      </c>
      <c r="T342" t="s">
        <v>183</v>
      </c>
      <c r="U342" t="s">
        <v>251</v>
      </c>
      <c r="V342" t="s">
        <v>252</v>
      </c>
      <c r="W342">
        <v>47</v>
      </c>
      <c r="X342" t="s">
        <v>186</v>
      </c>
      <c r="Y342" t="s">
        <v>216</v>
      </c>
      <c r="Z342">
        <v>40</v>
      </c>
      <c r="AA342" t="s">
        <v>196</v>
      </c>
      <c r="AB342" t="s">
        <v>197</v>
      </c>
      <c r="AC342" t="s">
        <v>210</v>
      </c>
      <c r="AD342" t="s">
        <v>234</v>
      </c>
      <c r="AE342" t="s">
        <v>303</v>
      </c>
      <c r="AF342">
        <v>92105</v>
      </c>
      <c r="AW342">
        <v>0</v>
      </c>
      <c r="AX342">
        <v>0</v>
      </c>
      <c r="AY342">
        <v>1005.039</v>
      </c>
      <c r="AZ342">
        <v>0</v>
      </c>
      <c r="BA342" t="s">
        <v>201</v>
      </c>
      <c r="BB342">
        <v>5</v>
      </c>
      <c r="BC342" t="s">
        <v>202</v>
      </c>
      <c r="BD342" t="s">
        <v>202</v>
      </c>
      <c r="BM342" s="7" t="s">
        <v>1224</v>
      </c>
      <c r="BN342" s="3" t="s">
        <v>204</v>
      </c>
      <c r="BO342" t="s">
        <v>202</v>
      </c>
      <c r="BP342" t="s">
        <v>202</v>
      </c>
    </row>
    <row r="343" spans="1:68" x14ac:dyDescent="0.2">
      <c r="A343" s="4">
        <v>43010.671527777777</v>
      </c>
      <c r="B343" s="4">
        <v>43010.686805555553</v>
      </c>
      <c r="C343" t="s">
        <v>65</v>
      </c>
      <c r="D343" t="s">
        <v>1232</v>
      </c>
      <c r="E343">
        <v>100</v>
      </c>
      <c r="F343">
        <v>1321</v>
      </c>
      <c r="G343" t="b">
        <v>1</v>
      </c>
      <c r="H343" s="1">
        <v>43010.686805555553</v>
      </c>
      <c r="I343" t="s">
        <v>1233</v>
      </c>
      <c r="N343">
        <v>46.328201290000003</v>
      </c>
      <c r="O343">
        <v>-119.32220460000001</v>
      </c>
      <c r="P343" t="s">
        <v>179</v>
      </c>
      <c r="Q343" t="s">
        <v>180</v>
      </c>
      <c r="R343" t="s">
        <v>181</v>
      </c>
      <c r="S343" t="s">
        <v>208</v>
      </c>
      <c r="T343">
        <v>55</v>
      </c>
      <c r="U343" t="s">
        <v>281</v>
      </c>
      <c r="V343" t="s">
        <v>194</v>
      </c>
      <c r="W343">
        <v>47</v>
      </c>
      <c r="X343" t="s">
        <v>186</v>
      </c>
      <c r="Y343" t="s">
        <v>216</v>
      </c>
      <c r="Z343">
        <v>26</v>
      </c>
      <c r="AA343" t="s">
        <v>196</v>
      </c>
      <c r="AB343" t="s">
        <v>197</v>
      </c>
      <c r="AC343" t="s">
        <v>210</v>
      </c>
      <c r="AD343" t="s">
        <v>217</v>
      </c>
      <c r="AE343" t="s">
        <v>200</v>
      </c>
      <c r="AF343">
        <v>99352</v>
      </c>
      <c r="AW343">
        <v>0</v>
      </c>
      <c r="AX343">
        <v>0</v>
      </c>
      <c r="AY343">
        <v>1003.489</v>
      </c>
      <c r="AZ343">
        <v>0</v>
      </c>
      <c r="BA343" t="s">
        <v>201</v>
      </c>
      <c r="BB343">
        <v>5</v>
      </c>
      <c r="BC343" t="s">
        <v>202</v>
      </c>
      <c r="BD343" t="s">
        <v>202</v>
      </c>
      <c r="BM343" s="7" t="s">
        <v>1234</v>
      </c>
      <c r="BN343" s="3" t="s">
        <v>204</v>
      </c>
      <c r="BO343" t="s">
        <v>202</v>
      </c>
      <c r="BP343" t="s">
        <v>202</v>
      </c>
    </row>
    <row r="344" spans="1:68" x14ac:dyDescent="0.2">
      <c r="A344" s="4">
        <v>43010.865972222222</v>
      </c>
      <c r="B344" s="4">
        <v>43010.884722222225</v>
      </c>
      <c r="C344" t="s">
        <v>65</v>
      </c>
      <c r="D344" t="s">
        <v>1257</v>
      </c>
      <c r="E344">
        <v>100</v>
      </c>
      <c r="F344">
        <v>1630</v>
      </c>
      <c r="G344" t="b">
        <v>1</v>
      </c>
      <c r="H344" s="1">
        <v>43010.884722222225</v>
      </c>
      <c r="I344" t="s">
        <v>1258</v>
      </c>
      <c r="N344">
        <v>32.079498289999997</v>
      </c>
      <c r="O344">
        <v>-96.511398319999998</v>
      </c>
      <c r="P344" t="s">
        <v>179</v>
      </c>
      <c r="Q344" t="s">
        <v>180</v>
      </c>
      <c r="R344" t="s">
        <v>181</v>
      </c>
      <c r="S344" t="s">
        <v>182</v>
      </c>
      <c r="T344" t="s">
        <v>183</v>
      </c>
      <c r="U344" t="s">
        <v>281</v>
      </c>
      <c r="V344" t="s">
        <v>185</v>
      </c>
      <c r="W344">
        <v>47</v>
      </c>
      <c r="X344" t="s">
        <v>186</v>
      </c>
      <c r="Y344" t="s">
        <v>195</v>
      </c>
      <c r="Z344">
        <v>39</v>
      </c>
      <c r="AA344" t="s">
        <v>196</v>
      </c>
      <c r="AB344" t="s">
        <v>197</v>
      </c>
      <c r="AC344" t="s">
        <v>198</v>
      </c>
      <c r="AD344" t="s">
        <v>217</v>
      </c>
      <c r="AE344" t="s">
        <v>223</v>
      </c>
      <c r="AF344">
        <v>75109</v>
      </c>
      <c r="AW344">
        <v>237.14699999999999</v>
      </c>
      <c r="AX344">
        <v>237.14699999999999</v>
      </c>
      <c r="AY344">
        <v>1124.6410000000001</v>
      </c>
      <c r="AZ344">
        <v>1</v>
      </c>
      <c r="BA344" t="s">
        <v>201</v>
      </c>
      <c r="BB344">
        <v>5</v>
      </c>
      <c r="BC344" t="s">
        <v>202</v>
      </c>
      <c r="BD344" t="s">
        <v>202</v>
      </c>
      <c r="BM344" s="7" t="s">
        <v>1259</v>
      </c>
      <c r="BN344" s="3" t="s">
        <v>204</v>
      </c>
      <c r="BO344" t="s">
        <v>238</v>
      </c>
      <c r="BP344" t="s">
        <v>202</v>
      </c>
    </row>
    <row r="345" spans="1:68" x14ac:dyDescent="0.2">
      <c r="A345" s="4">
        <v>43011.310416666667</v>
      </c>
      <c r="B345" s="4">
        <v>43011.324305555558</v>
      </c>
      <c r="C345" t="s">
        <v>65</v>
      </c>
      <c r="D345" t="s">
        <v>1301</v>
      </c>
      <c r="E345">
        <v>100</v>
      </c>
      <c r="F345">
        <v>1165</v>
      </c>
      <c r="G345" t="b">
        <v>1</v>
      </c>
      <c r="H345" s="1">
        <v>43011.324305555558</v>
      </c>
      <c r="I345" t="s">
        <v>1302</v>
      </c>
      <c r="N345">
        <v>33.146392820000003</v>
      </c>
      <c r="O345">
        <v>-97.090202329999997</v>
      </c>
      <c r="P345" t="s">
        <v>179</v>
      </c>
      <c r="Q345" t="s">
        <v>180</v>
      </c>
      <c r="R345" t="s">
        <v>181</v>
      </c>
      <c r="S345" t="s">
        <v>208</v>
      </c>
      <c r="T345">
        <v>55</v>
      </c>
      <c r="U345" t="s">
        <v>184</v>
      </c>
      <c r="V345" t="s">
        <v>302</v>
      </c>
      <c r="W345">
        <v>47</v>
      </c>
      <c r="X345" t="s">
        <v>186</v>
      </c>
      <c r="Y345" t="s">
        <v>195</v>
      </c>
      <c r="Z345">
        <v>29</v>
      </c>
      <c r="AA345" t="s">
        <v>196</v>
      </c>
      <c r="AB345" t="s">
        <v>197</v>
      </c>
      <c r="AC345" t="s">
        <v>210</v>
      </c>
      <c r="AD345" t="s">
        <v>217</v>
      </c>
      <c r="AE345" t="s">
        <v>303</v>
      </c>
      <c r="AF345">
        <v>76210</v>
      </c>
      <c r="AW345">
        <v>9.3510000000000009</v>
      </c>
      <c r="AX345">
        <v>121.709</v>
      </c>
      <c r="AY345">
        <v>1055.9000000000001</v>
      </c>
      <c r="AZ345">
        <v>2</v>
      </c>
      <c r="BA345" t="s">
        <v>201</v>
      </c>
      <c r="BB345">
        <v>5</v>
      </c>
      <c r="BC345" t="s">
        <v>202</v>
      </c>
      <c r="BD345" t="s">
        <v>202</v>
      </c>
      <c r="BM345" s="7" t="s">
        <v>1303</v>
      </c>
      <c r="BN345" s="3" t="s">
        <v>204</v>
      </c>
      <c r="BO345" t="s">
        <v>202</v>
      </c>
      <c r="BP345" t="s">
        <v>202</v>
      </c>
    </row>
    <row r="346" spans="1:68" x14ac:dyDescent="0.2">
      <c r="A346" s="4">
        <v>43011.313888888886</v>
      </c>
      <c r="B346" s="4">
        <v>43011.326388888891</v>
      </c>
      <c r="C346" t="s">
        <v>65</v>
      </c>
      <c r="D346" t="s">
        <v>1311</v>
      </c>
      <c r="E346">
        <v>100</v>
      </c>
      <c r="F346">
        <v>1084</v>
      </c>
      <c r="G346" t="b">
        <v>1</v>
      </c>
      <c r="H346" s="1">
        <v>43011.326388888891</v>
      </c>
      <c r="I346" t="s">
        <v>1312</v>
      </c>
      <c r="N346">
        <v>40.64149475</v>
      </c>
      <c r="O346">
        <v>-75.227600100000004</v>
      </c>
      <c r="P346" t="s">
        <v>179</v>
      </c>
      <c r="Q346" t="s">
        <v>180</v>
      </c>
      <c r="R346" t="s">
        <v>181</v>
      </c>
      <c r="S346" t="s">
        <v>182</v>
      </c>
      <c r="T346" t="s">
        <v>183</v>
      </c>
      <c r="U346" t="s">
        <v>281</v>
      </c>
      <c r="V346" t="s">
        <v>302</v>
      </c>
      <c r="W346">
        <v>47</v>
      </c>
      <c r="X346" t="s">
        <v>186</v>
      </c>
      <c r="Y346" t="s">
        <v>195</v>
      </c>
      <c r="Z346">
        <v>32</v>
      </c>
      <c r="AA346" t="s">
        <v>196</v>
      </c>
      <c r="AB346" t="s">
        <v>197</v>
      </c>
      <c r="AC346" t="s">
        <v>210</v>
      </c>
      <c r="AD346" t="s">
        <v>199</v>
      </c>
      <c r="AE346" t="s">
        <v>200</v>
      </c>
      <c r="AF346">
        <v>18013</v>
      </c>
      <c r="AW346">
        <v>12.73</v>
      </c>
      <c r="AX346">
        <v>426.762</v>
      </c>
      <c r="AY346">
        <v>1006.249</v>
      </c>
      <c r="AZ346">
        <v>2</v>
      </c>
      <c r="BA346" t="s">
        <v>201</v>
      </c>
      <c r="BB346">
        <v>5</v>
      </c>
      <c r="BC346" t="s">
        <v>202</v>
      </c>
      <c r="BD346" t="s">
        <v>202</v>
      </c>
      <c r="BM346" s="7" t="s">
        <v>1313</v>
      </c>
      <c r="BN346" s="3" t="s">
        <v>204</v>
      </c>
      <c r="BO346" t="s">
        <v>202</v>
      </c>
      <c r="BP346" t="s">
        <v>202</v>
      </c>
    </row>
    <row r="347" spans="1:68" x14ac:dyDescent="0.2">
      <c r="A347" s="4">
        <v>43011.399305555555</v>
      </c>
      <c r="B347" s="4">
        <v>43011.414583333331</v>
      </c>
      <c r="C347" t="s">
        <v>65</v>
      </c>
      <c r="D347" t="s">
        <v>1371</v>
      </c>
      <c r="E347">
        <v>100</v>
      </c>
      <c r="F347">
        <v>1265</v>
      </c>
      <c r="G347" t="b">
        <v>1</v>
      </c>
      <c r="H347" s="1">
        <v>43011.414583333331</v>
      </c>
      <c r="I347" t="s">
        <v>1372</v>
      </c>
      <c r="N347">
        <v>39.158798220000001</v>
      </c>
      <c r="O347">
        <v>-75.494102479999995</v>
      </c>
      <c r="P347" t="s">
        <v>179</v>
      </c>
      <c r="Q347" t="s">
        <v>180</v>
      </c>
      <c r="R347" t="s">
        <v>181</v>
      </c>
      <c r="S347" t="s">
        <v>182</v>
      </c>
      <c r="T347" t="s">
        <v>183</v>
      </c>
      <c r="U347" t="s">
        <v>184</v>
      </c>
      <c r="V347" t="s">
        <v>265</v>
      </c>
      <c r="W347">
        <v>47</v>
      </c>
      <c r="X347" t="s">
        <v>186</v>
      </c>
      <c r="Y347" t="s">
        <v>195</v>
      </c>
      <c r="Z347">
        <v>26</v>
      </c>
      <c r="AA347" t="s">
        <v>269</v>
      </c>
      <c r="AB347" t="s">
        <v>197</v>
      </c>
      <c r="AC347" t="s">
        <v>210</v>
      </c>
      <c r="AD347" t="s">
        <v>217</v>
      </c>
      <c r="AE347" t="s">
        <v>303</v>
      </c>
      <c r="AF347">
        <v>19901</v>
      </c>
      <c r="AW347">
        <v>0</v>
      </c>
      <c r="AX347">
        <v>0</v>
      </c>
      <c r="AY347">
        <v>1002.9829999999999</v>
      </c>
      <c r="AZ347">
        <v>0</v>
      </c>
      <c r="BA347" t="s">
        <v>201</v>
      </c>
      <c r="BB347">
        <v>5</v>
      </c>
      <c r="BC347" t="s">
        <v>202</v>
      </c>
      <c r="BD347" t="s">
        <v>202</v>
      </c>
      <c r="BM347" s="7" t="s">
        <v>1373</v>
      </c>
      <c r="BN347" s="3" t="s">
        <v>204</v>
      </c>
      <c r="BO347" t="s">
        <v>202</v>
      </c>
      <c r="BP347" t="s">
        <v>202</v>
      </c>
    </row>
    <row r="348" spans="1:68" x14ac:dyDescent="0.2">
      <c r="A348" s="4">
        <v>43011.542361111111</v>
      </c>
      <c r="B348" s="4">
        <v>43011.556944444441</v>
      </c>
      <c r="C348" t="s">
        <v>65</v>
      </c>
      <c r="D348" t="s">
        <v>1400</v>
      </c>
      <c r="E348">
        <v>100</v>
      </c>
      <c r="F348">
        <v>1276</v>
      </c>
      <c r="G348" t="b">
        <v>1</v>
      </c>
      <c r="H348" s="1">
        <v>43011.556944444441</v>
      </c>
      <c r="I348" t="s">
        <v>1401</v>
      </c>
      <c r="N348">
        <v>44.912796020000002</v>
      </c>
      <c r="O348">
        <v>-93.313301089999996</v>
      </c>
      <c r="P348" t="s">
        <v>179</v>
      </c>
      <c r="Q348" t="s">
        <v>180</v>
      </c>
      <c r="R348" t="s">
        <v>181</v>
      </c>
      <c r="S348" t="s">
        <v>208</v>
      </c>
      <c r="T348">
        <v>55</v>
      </c>
      <c r="U348" t="s">
        <v>184</v>
      </c>
      <c r="V348" t="s">
        <v>265</v>
      </c>
      <c r="W348">
        <v>47</v>
      </c>
      <c r="X348" t="s">
        <v>186</v>
      </c>
      <c r="Y348" t="s">
        <v>195</v>
      </c>
      <c r="Z348">
        <v>33</v>
      </c>
      <c r="AA348" t="s">
        <v>196</v>
      </c>
      <c r="AB348" t="s">
        <v>197</v>
      </c>
      <c r="AC348" t="s">
        <v>210</v>
      </c>
      <c r="AD348" t="s">
        <v>217</v>
      </c>
      <c r="AE348" t="s">
        <v>303</v>
      </c>
      <c r="AF348">
        <v>55347</v>
      </c>
      <c r="AW348">
        <v>5.5259999999999998</v>
      </c>
      <c r="AX348">
        <v>864.529</v>
      </c>
      <c r="AY348">
        <v>1050.4970000000001</v>
      </c>
      <c r="AZ348">
        <v>2</v>
      </c>
      <c r="BA348" t="s">
        <v>201</v>
      </c>
      <c r="BB348">
        <v>5</v>
      </c>
      <c r="BC348" t="s">
        <v>202</v>
      </c>
      <c r="BD348" t="s">
        <v>202</v>
      </c>
      <c r="BM348" s="7" t="s">
        <v>1402</v>
      </c>
      <c r="BN348" s="3" t="s">
        <v>204</v>
      </c>
      <c r="BO348" t="s">
        <v>202</v>
      </c>
      <c r="BP348" t="s">
        <v>202</v>
      </c>
    </row>
    <row r="349" spans="1:68" x14ac:dyDescent="0.2">
      <c r="A349" s="4">
        <v>43012.335416666669</v>
      </c>
      <c r="B349" s="4">
        <v>43012.35</v>
      </c>
      <c r="C349" t="s">
        <v>65</v>
      </c>
      <c r="D349" t="s">
        <v>1456</v>
      </c>
      <c r="E349">
        <v>100</v>
      </c>
      <c r="F349">
        <v>1272</v>
      </c>
      <c r="G349" t="b">
        <v>1</v>
      </c>
      <c r="H349" s="1">
        <v>43012.35</v>
      </c>
      <c r="I349" t="s">
        <v>1457</v>
      </c>
      <c r="N349">
        <v>40.001998899999997</v>
      </c>
      <c r="O349">
        <v>-76.683601379999999</v>
      </c>
      <c r="P349" t="s">
        <v>179</v>
      </c>
      <c r="Q349" t="s">
        <v>180</v>
      </c>
      <c r="R349" t="s">
        <v>181</v>
      </c>
      <c r="S349" t="s">
        <v>182</v>
      </c>
      <c r="T349" t="s">
        <v>183</v>
      </c>
      <c r="U349" t="s">
        <v>193</v>
      </c>
      <c r="V349" t="s">
        <v>302</v>
      </c>
      <c r="W349">
        <v>47</v>
      </c>
      <c r="X349" t="s">
        <v>186</v>
      </c>
      <c r="Y349" t="s">
        <v>195</v>
      </c>
      <c r="Z349">
        <v>28</v>
      </c>
      <c r="AA349" t="s">
        <v>269</v>
      </c>
      <c r="AB349" t="s">
        <v>197</v>
      </c>
      <c r="AC349" t="s">
        <v>290</v>
      </c>
      <c r="AD349" t="s">
        <v>217</v>
      </c>
      <c r="AE349" t="s">
        <v>200</v>
      </c>
      <c r="AF349">
        <v>17368</v>
      </c>
      <c r="AW349">
        <v>0</v>
      </c>
      <c r="AX349">
        <v>0</v>
      </c>
      <c r="AY349">
        <v>1002.05</v>
      </c>
      <c r="AZ349">
        <v>0</v>
      </c>
      <c r="BA349" t="s">
        <v>201</v>
      </c>
      <c r="BB349">
        <v>5</v>
      </c>
      <c r="BC349" t="s">
        <v>202</v>
      </c>
      <c r="BD349" t="s">
        <v>202</v>
      </c>
      <c r="BM349" s="7" t="s">
        <v>1458</v>
      </c>
      <c r="BN349" s="3" t="s">
        <v>204</v>
      </c>
      <c r="BO349" t="s">
        <v>238</v>
      </c>
      <c r="BP349" t="s">
        <v>202</v>
      </c>
    </row>
    <row r="350" spans="1:68" x14ac:dyDescent="0.2">
      <c r="A350" s="4">
        <v>43012.390972222223</v>
      </c>
      <c r="B350" s="4">
        <v>43012.405555555553</v>
      </c>
      <c r="C350" t="s">
        <v>65</v>
      </c>
      <c r="D350" t="s">
        <v>1465</v>
      </c>
      <c r="E350">
        <v>100</v>
      </c>
      <c r="F350">
        <v>1236</v>
      </c>
      <c r="G350" t="b">
        <v>1</v>
      </c>
      <c r="H350" s="1">
        <v>43012.405555555553</v>
      </c>
      <c r="I350" t="s">
        <v>1466</v>
      </c>
      <c r="N350">
        <v>40.473403930000003</v>
      </c>
      <c r="O350">
        <v>-79.990303040000001</v>
      </c>
      <c r="P350" t="s">
        <v>179</v>
      </c>
      <c r="Q350" t="s">
        <v>180</v>
      </c>
      <c r="R350" t="s">
        <v>181</v>
      </c>
      <c r="S350" t="s">
        <v>182</v>
      </c>
      <c r="T350" t="s">
        <v>183</v>
      </c>
      <c r="U350" t="s">
        <v>184</v>
      </c>
      <c r="V350" t="s">
        <v>265</v>
      </c>
      <c r="W350">
        <v>47</v>
      </c>
      <c r="X350" t="s">
        <v>186</v>
      </c>
      <c r="Y350" t="s">
        <v>195</v>
      </c>
      <c r="Z350">
        <v>25</v>
      </c>
      <c r="AA350" t="s">
        <v>233</v>
      </c>
      <c r="AB350" t="s">
        <v>197</v>
      </c>
      <c r="AC350" t="s">
        <v>290</v>
      </c>
      <c r="AD350" t="s">
        <v>199</v>
      </c>
      <c r="AE350" t="s">
        <v>229</v>
      </c>
      <c r="AF350">
        <v>15219</v>
      </c>
      <c r="AW350">
        <v>13.901999999999999</v>
      </c>
      <c r="AX350">
        <v>1002.7329999999999</v>
      </c>
      <c r="AY350">
        <v>1003.249</v>
      </c>
      <c r="AZ350">
        <v>2</v>
      </c>
      <c r="BA350" t="s">
        <v>201</v>
      </c>
      <c r="BB350">
        <v>5</v>
      </c>
      <c r="BC350" t="s">
        <v>202</v>
      </c>
      <c r="BD350" t="s">
        <v>202</v>
      </c>
      <c r="BM350" s="7" t="s">
        <v>1467</v>
      </c>
      <c r="BN350" s="3" t="s">
        <v>204</v>
      </c>
      <c r="BO350" t="s">
        <v>202</v>
      </c>
      <c r="BP350" t="s">
        <v>202</v>
      </c>
    </row>
    <row r="351" spans="1:68" x14ac:dyDescent="0.2">
      <c r="A351" s="4">
        <v>43012.645833333336</v>
      </c>
      <c r="B351" s="4">
        <v>43012.659722222219</v>
      </c>
      <c r="C351" t="s">
        <v>65</v>
      </c>
      <c r="D351" t="s">
        <v>1493</v>
      </c>
      <c r="E351">
        <v>100</v>
      </c>
      <c r="F351">
        <v>1198</v>
      </c>
      <c r="G351" t="b">
        <v>1</v>
      </c>
      <c r="H351" s="1">
        <v>43012.659722222219</v>
      </c>
      <c r="I351" t="s">
        <v>1494</v>
      </c>
      <c r="N351">
        <v>42.24049377</v>
      </c>
      <c r="O351">
        <v>-85.484199520000004</v>
      </c>
      <c r="P351" t="s">
        <v>179</v>
      </c>
      <c r="Q351" t="s">
        <v>180</v>
      </c>
      <c r="R351" t="s">
        <v>181</v>
      </c>
      <c r="S351" t="s">
        <v>182</v>
      </c>
      <c r="T351" t="s">
        <v>183</v>
      </c>
      <c r="U351" t="s">
        <v>184</v>
      </c>
      <c r="V351" t="s">
        <v>194</v>
      </c>
      <c r="W351">
        <v>47</v>
      </c>
      <c r="X351" t="s">
        <v>186</v>
      </c>
      <c r="Y351" t="s">
        <v>216</v>
      </c>
      <c r="Z351">
        <v>33</v>
      </c>
      <c r="AA351" t="s">
        <v>196</v>
      </c>
      <c r="AB351" t="s">
        <v>197</v>
      </c>
      <c r="AC351" t="s">
        <v>258</v>
      </c>
      <c r="AD351" t="s">
        <v>217</v>
      </c>
      <c r="AE351" t="s">
        <v>200</v>
      </c>
      <c r="AF351">
        <v>49048</v>
      </c>
      <c r="AW351">
        <v>0</v>
      </c>
      <c r="AX351">
        <v>0</v>
      </c>
      <c r="AY351">
        <v>1006.698</v>
      </c>
      <c r="AZ351">
        <v>0</v>
      </c>
      <c r="BA351" t="s">
        <v>201</v>
      </c>
      <c r="BB351">
        <v>5</v>
      </c>
      <c r="BC351" t="s">
        <v>202</v>
      </c>
      <c r="BD351" t="s">
        <v>202</v>
      </c>
      <c r="BM351" s="7" t="s">
        <v>1495</v>
      </c>
      <c r="BN351" s="3" t="s">
        <v>204</v>
      </c>
      <c r="BO351" t="s">
        <v>202</v>
      </c>
      <c r="BP351" t="s">
        <v>202</v>
      </c>
    </row>
    <row r="352" spans="1:68" x14ac:dyDescent="0.2">
      <c r="A352" s="4">
        <v>43013.724999999999</v>
      </c>
      <c r="B352" s="4">
        <v>43013.738888888889</v>
      </c>
      <c r="C352" t="s">
        <v>65</v>
      </c>
      <c r="D352" t="s">
        <v>1746</v>
      </c>
      <c r="E352">
        <v>100</v>
      </c>
      <c r="F352">
        <v>1175</v>
      </c>
      <c r="G352" t="b">
        <v>1</v>
      </c>
      <c r="H352" s="1">
        <v>43013.738888888889</v>
      </c>
      <c r="I352" t="s">
        <v>1747</v>
      </c>
      <c r="N352">
        <v>43.043396000000001</v>
      </c>
      <c r="O352">
        <v>-87.894500730000004</v>
      </c>
      <c r="P352" t="s">
        <v>179</v>
      </c>
      <c r="Q352" t="s">
        <v>180</v>
      </c>
      <c r="R352" t="s">
        <v>181</v>
      </c>
      <c r="S352" t="s">
        <v>208</v>
      </c>
      <c r="T352">
        <v>56</v>
      </c>
      <c r="U352" t="s">
        <v>281</v>
      </c>
      <c r="V352" t="s">
        <v>194</v>
      </c>
      <c r="W352">
        <v>47</v>
      </c>
      <c r="X352" t="s">
        <v>186</v>
      </c>
      <c r="Y352" t="s">
        <v>216</v>
      </c>
      <c r="Z352">
        <v>37</v>
      </c>
      <c r="AA352" t="s">
        <v>196</v>
      </c>
      <c r="AB352" t="s">
        <v>197</v>
      </c>
      <c r="AC352" t="s">
        <v>210</v>
      </c>
      <c r="AD352" t="s">
        <v>199</v>
      </c>
      <c r="AE352" t="s">
        <v>303</v>
      </c>
      <c r="AF352">
        <v>53202</v>
      </c>
      <c r="AW352">
        <v>0</v>
      </c>
      <c r="AX352">
        <v>0</v>
      </c>
      <c r="AY352">
        <v>1002.43</v>
      </c>
      <c r="AZ352">
        <v>0</v>
      </c>
      <c r="BA352" t="s">
        <v>201</v>
      </c>
      <c r="BB352">
        <v>5</v>
      </c>
      <c r="BC352" t="s">
        <v>202</v>
      </c>
      <c r="BD352" t="s">
        <v>202</v>
      </c>
      <c r="BM352" s="7" t="s">
        <v>1748</v>
      </c>
      <c r="BN352" s="3" t="s">
        <v>204</v>
      </c>
      <c r="BO352" t="s">
        <v>202</v>
      </c>
      <c r="BP352" t="s">
        <v>202</v>
      </c>
    </row>
    <row r="353" spans="1:69" x14ac:dyDescent="0.2">
      <c r="A353" s="4">
        <v>43013.725694444445</v>
      </c>
      <c r="B353" s="4">
        <v>43013.740277777775</v>
      </c>
      <c r="C353" t="s">
        <v>65</v>
      </c>
      <c r="D353" t="s">
        <v>1842</v>
      </c>
      <c r="E353">
        <v>100</v>
      </c>
      <c r="F353">
        <v>1237</v>
      </c>
      <c r="G353" t="b">
        <v>1</v>
      </c>
      <c r="H353" s="1">
        <v>43013.740277777775</v>
      </c>
      <c r="I353" t="s">
        <v>1843</v>
      </c>
      <c r="N353">
        <v>46.562606809999998</v>
      </c>
      <c r="O353">
        <v>-87.927902219999993</v>
      </c>
      <c r="P353" t="s">
        <v>179</v>
      </c>
      <c r="Q353" t="s">
        <v>180</v>
      </c>
      <c r="R353" t="s">
        <v>181</v>
      </c>
      <c r="S353" t="s">
        <v>182</v>
      </c>
      <c r="T353" t="s">
        <v>183</v>
      </c>
      <c r="U353" t="s">
        <v>251</v>
      </c>
      <c r="V353" t="s">
        <v>209</v>
      </c>
      <c r="W353">
        <v>47</v>
      </c>
      <c r="X353" t="s">
        <v>186</v>
      </c>
      <c r="Y353" t="s">
        <v>195</v>
      </c>
      <c r="Z353">
        <v>52</v>
      </c>
      <c r="AA353" t="s">
        <v>196</v>
      </c>
      <c r="AB353" t="s">
        <v>197</v>
      </c>
      <c r="AC353" t="s">
        <v>258</v>
      </c>
      <c r="AD353" t="s">
        <v>329</v>
      </c>
      <c r="AE353" t="s">
        <v>223</v>
      </c>
      <c r="AF353">
        <v>49814</v>
      </c>
      <c r="AW353">
        <v>0</v>
      </c>
      <c r="AX353">
        <v>0</v>
      </c>
      <c r="AY353">
        <v>1006.849</v>
      </c>
      <c r="AZ353">
        <v>0</v>
      </c>
      <c r="BA353" t="s">
        <v>201</v>
      </c>
      <c r="BB353">
        <v>5</v>
      </c>
      <c r="BC353" t="s">
        <v>202</v>
      </c>
      <c r="BD353" t="s">
        <v>202</v>
      </c>
      <c r="BM353" s="7" t="s">
        <v>1844</v>
      </c>
      <c r="BN353" s="3" t="s">
        <v>204</v>
      </c>
      <c r="BO353" t="s">
        <v>238</v>
      </c>
      <c r="BP353" t="s">
        <v>238</v>
      </c>
      <c r="BQ353" t="s">
        <v>1845</v>
      </c>
    </row>
    <row r="354" spans="1:69" x14ac:dyDescent="0.2">
      <c r="A354" s="4">
        <v>43013.724999999999</v>
      </c>
      <c r="B354" s="4">
        <v>43013.740972222222</v>
      </c>
      <c r="C354" t="s">
        <v>65</v>
      </c>
      <c r="D354" t="s">
        <v>1875</v>
      </c>
      <c r="E354">
        <v>100</v>
      </c>
      <c r="F354">
        <v>1347</v>
      </c>
      <c r="G354" t="b">
        <v>1</v>
      </c>
      <c r="H354" s="1">
        <v>43013.740972222222</v>
      </c>
      <c r="I354" t="s">
        <v>1876</v>
      </c>
      <c r="N354">
        <v>33.792999270000003</v>
      </c>
      <c r="O354">
        <v>-84.443199160000006</v>
      </c>
      <c r="P354" t="s">
        <v>179</v>
      </c>
      <c r="Q354" t="s">
        <v>180</v>
      </c>
      <c r="R354" t="s">
        <v>181</v>
      </c>
      <c r="S354" t="s">
        <v>720</v>
      </c>
      <c r="T354">
        <v>10</v>
      </c>
      <c r="U354" t="s">
        <v>721</v>
      </c>
      <c r="V354" t="s">
        <v>722</v>
      </c>
      <c r="W354">
        <v>47</v>
      </c>
      <c r="X354" t="s">
        <v>186</v>
      </c>
      <c r="Y354" t="s">
        <v>216</v>
      </c>
      <c r="Z354">
        <v>48</v>
      </c>
      <c r="AA354" t="s">
        <v>196</v>
      </c>
      <c r="AB354" t="s">
        <v>197</v>
      </c>
      <c r="AC354" t="s">
        <v>210</v>
      </c>
      <c r="AD354" t="s">
        <v>483</v>
      </c>
      <c r="AE354" t="s">
        <v>200</v>
      </c>
      <c r="AF354">
        <v>30327</v>
      </c>
      <c r="AW354">
        <v>144.78299999999999</v>
      </c>
      <c r="AX354">
        <v>1094.8019999999999</v>
      </c>
      <c r="AY354">
        <v>1147.0940000000001</v>
      </c>
      <c r="AZ354">
        <v>22</v>
      </c>
      <c r="BA354" t="s">
        <v>201</v>
      </c>
      <c r="BB354">
        <v>5</v>
      </c>
      <c r="BC354" t="s">
        <v>202</v>
      </c>
      <c r="BD354" t="s">
        <v>202</v>
      </c>
      <c r="BM354" s="7" t="s">
        <v>1877</v>
      </c>
      <c r="BN354" s="3" t="s">
        <v>204</v>
      </c>
      <c r="BO354" t="s">
        <v>202</v>
      </c>
      <c r="BP354" t="s">
        <v>202</v>
      </c>
    </row>
    <row r="355" spans="1:69" x14ac:dyDescent="0.2">
      <c r="A355" s="4">
        <v>43013.725694444445</v>
      </c>
      <c r="B355" s="4">
        <v>43013.740972222222</v>
      </c>
      <c r="C355" t="s">
        <v>65</v>
      </c>
      <c r="D355" t="s">
        <v>1894</v>
      </c>
      <c r="E355">
        <v>100</v>
      </c>
      <c r="F355">
        <v>1343</v>
      </c>
      <c r="G355" t="b">
        <v>1</v>
      </c>
      <c r="H355" s="1">
        <v>43013.740972222222</v>
      </c>
      <c r="I355" t="s">
        <v>1895</v>
      </c>
      <c r="N355">
        <v>39.66589355</v>
      </c>
      <c r="O355">
        <v>-105.09629820000001</v>
      </c>
      <c r="P355" t="s">
        <v>179</v>
      </c>
      <c r="Q355" t="s">
        <v>180</v>
      </c>
      <c r="R355" t="s">
        <v>181</v>
      </c>
      <c r="S355" t="s">
        <v>182</v>
      </c>
      <c r="T355" t="s">
        <v>183</v>
      </c>
      <c r="U355" t="s">
        <v>184</v>
      </c>
      <c r="V355" t="s">
        <v>194</v>
      </c>
      <c r="W355">
        <v>47</v>
      </c>
      <c r="X355" t="s">
        <v>186</v>
      </c>
      <c r="Y355" t="s">
        <v>216</v>
      </c>
      <c r="Z355">
        <v>30</v>
      </c>
      <c r="AA355" t="s">
        <v>196</v>
      </c>
      <c r="AB355" t="s">
        <v>197</v>
      </c>
      <c r="AC355" t="s">
        <v>290</v>
      </c>
      <c r="AD355" t="s">
        <v>217</v>
      </c>
      <c r="AE355" t="s">
        <v>211</v>
      </c>
      <c r="AF355">
        <v>80215</v>
      </c>
      <c r="AW355">
        <v>441.72</v>
      </c>
      <c r="AX355">
        <v>441.72</v>
      </c>
      <c r="AY355">
        <v>1005.2140000000001</v>
      </c>
      <c r="AZ355">
        <v>1</v>
      </c>
      <c r="BA355" t="s">
        <v>201</v>
      </c>
      <c r="BB355">
        <v>5</v>
      </c>
      <c r="BC355" t="s">
        <v>202</v>
      </c>
      <c r="BD355" t="s">
        <v>202</v>
      </c>
      <c r="BM355" s="7" t="s">
        <v>1896</v>
      </c>
      <c r="BN355" s="3" t="s">
        <v>204</v>
      </c>
      <c r="BO355" t="s">
        <v>238</v>
      </c>
      <c r="BP355" t="s">
        <v>202</v>
      </c>
    </row>
    <row r="356" spans="1:69" x14ac:dyDescent="0.2">
      <c r="A356" s="4">
        <v>43013.729166666664</v>
      </c>
      <c r="B356" s="4">
        <v>43013.743055555555</v>
      </c>
      <c r="C356" t="s">
        <v>65</v>
      </c>
      <c r="D356" t="s">
        <v>1999</v>
      </c>
      <c r="E356">
        <v>100</v>
      </c>
      <c r="F356">
        <v>1148</v>
      </c>
      <c r="G356" t="b">
        <v>1</v>
      </c>
      <c r="H356" s="1">
        <v>43013.743055555555</v>
      </c>
      <c r="I356" t="s">
        <v>2000</v>
      </c>
      <c r="N356">
        <v>40.714294430000002</v>
      </c>
      <c r="O356">
        <v>-74.005996699999997</v>
      </c>
      <c r="P356" t="s">
        <v>179</v>
      </c>
      <c r="Q356" t="s">
        <v>180</v>
      </c>
      <c r="R356" t="s">
        <v>181</v>
      </c>
      <c r="S356" t="s">
        <v>182</v>
      </c>
      <c r="T356" t="s">
        <v>183</v>
      </c>
      <c r="U356" t="s">
        <v>281</v>
      </c>
      <c r="V356" t="s">
        <v>194</v>
      </c>
      <c r="W356">
        <v>47</v>
      </c>
      <c r="X356" t="s">
        <v>186</v>
      </c>
      <c r="Y356" t="s">
        <v>195</v>
      </c>
      <c r="Z356">
        <v>28</v>
      </c>
      <c r="AA356" t="s">
        <v>233</v>
      </c>
      <c r="AB356" t="s">
        <v>197</v>
      </c>
      <c r="AC356" t="s">
        <v>210</v>
      </c>
      <c r="AD356" t="s">
        <v>217</v>
      </c>
      <c r="AE356" t="s">
        <v>200</v>
      </c>
      <c r="AF356">
        <v>11236</v>
      </c>
      <c r="AW356">
        <v>937.34400000000005</v>
      </c>
      <c r="AX356">
        <v>937.34400000000005</v>
      </c>
      <c r="AY356">
        <v>994.03200000000004</v>
      </c>
      <c r="AZ356">
        <v>1</v>
      </c>
      <c r="BA356" t="s">
        <v>201</v>
      </c>
      <c r="BB356">
        <v>5</v>
      </c>
      <c r="BC356" t="s">
        <v>202</v>
      </c>
      <c r="BD356" t="s">
        <v>202</v>
      </c>
      <c r="BM356" s="7" t="s">
        <v>2001</v>
      </c>
      <c r="BN356" s="3" t="s">
        <v>204</v>
      </c>
      <c r="BO356" t="s">
        <v>202</v>
      </c>
      <c r="BP356" t="s">
        <v>202</v>
      </c>
    </row>
    <row r="357" spans="1:69" x14ac:dyDescent="0.2">
      <c r="A357" s="4">
        <v>43013.727777777778</v>
      </c>
      <c r="B357" s="4">
        <v>43013.743055555555</v>
      </c>
      <c r="C357" t="s">
        <v>65</v>
      </c>
      <c r="D357" t="s">
        <v>2050</v>
      </c>
      <c r="E357">
        <v>100</v>
      </c>
      <c r="F357">
        <v>1300</v>
      </c>
      <c r="G357" t="b">
        <v>1</v>
      </c>
      <c r="H357" s="1">
        <v>43013.743055555555</v>
      </c>
      <c r="I357" t="s">
        <v>2051</v>
      </c>
      <c r="N357">
        <v>34.484695430000002</v>
      </c>
      <c r="O357">
        <v>-96.958602909999996</v>
      </c>
      <c r="P357" t="s">
        <v>179</v>
      </c>
      <c r="Q357" t="s">
        <v>180</v>
      </c>
      <c r="R357" t="s">
        <v>181</v>
      </c>
      <c r="S357" t="s">
        <v>182</v>
      </c>
      <c r="T357" t="s">
        <v>183</v>
      </c>
      <c r="U357" t="s">
        <v>281</v>
      </c>
      <c r="V357" t="s">
        <v>302</v>
      </c>
      <c r="W357">
        <v>47</v>
      </c>
      <c r="X357" t="s">
        <v>186</v>
      </c>
      <c r="Y357" t="s">
        <v>195</v>
      </c>
      <c r="Z357">
        <v>44</v>
      </c>
      <c r="AA357" t="s">
        <v>196</v>
      </c>
      <c r="AB357" t="s">
        <v>197</v>
      </c>
      <c r="AC357" t="s">
        <v>210</v>
      </c>
      <c r="AD357" t="s">
        <v>217</v>
      </c>
      <c r="AE357" t="s">
        <v>211</v>
      </c>
      <c r="AF357">
        <v>73086</v>
      </c>
      <c r="AW357">
        <v>0</v>
      </c>
      <c r="AX357">
        <v>0</v>
      </c>
      <c r="AY357">
        <v>1017.085</v>
      </c>
      <c r="AZ357">
        <v>0</v>
      </c>
      <c r="BA357" t="s">
        <v>201</v>
      </c>
      <c r="BB357">
        <v>5</v>
      </c>
      <c r="BC357" t="s">
        <v>202</v>
      </c>
      <c r="BD357" t="s">
        <v>202</v>
      </c>
      <c r="BM357" s="7" t="s">
        <v>2052</v>
      </c>
      <c r="BN357" s="3" t="s">
        <v>204</v>
      </c>
      <c r="BO357" t="s">
        <v>238</v>
      </c>
      <c r="BP357" t="s">
        <v>202</v>
      </c>
    </row>
    <row r="358" spans="1:69" x14ac:dyDescent="0.2">
      <c r="A358" s="4">
        <v>43013.727777777778</v>
      </c>
      <c r="B358" s="4">
        <v>43013.743750000001</v>
      </c>
      <c r="C358" t="s">
        <v>65</v>
      </c>
      <c r="D358" t="s">
        <v>2091</v>
      </c>
      <c r="E358">
        <v>100</v>
      </c>
      <c r="F358">
        <v>1363</v>
      </c>
      <c r="G358" t="b">
        <v>1</v>
      </c>
      <c r="H358" s="1">
        <v>43013.743750000001</v>
      </c>
      <c r="I358" t="s">
        <v>2092</v>
      </c>
      <c r="N358">
        <v>42.10450745</v>
      </c>
      <c r="O358">
        <v>-79.251998900000004</v>
      </c>
      <c r="P358" t="s">
        <v>179</v>
      </c>
      <c r="Q358" t="s">
        <v>180</v>
      </c>
      <c r="R358" t="s">
        <v>181</v>
      </c>
      <c r="S358" t="s">
        <v>182</v>
      </c>
      <c r="T358" t="s">
        <v>183</v>
      </c>
      <c r="U358" t="s">
        <v>184</v>
      </c>
      <c r="V358" t="s">
        <v>185</v>
      </c>
      <c r="W358">
        <v>47</v>
      </c>
      <c r="X358" t="s">
        <v>186</v>
      </c>
      <c r="Y358" t="s">
        <v>195</v>
      </c>
      <c r="Z358">
        <v>56</v>
      </c>
      <c r="AA358" t="s">
        <v>196</v>
      </c>
      <c r="AB358" t="s">
        <v>197</v>
      </c>
      <c r="AC358" t="s">
        <v>245</v>
      </c>
      <c r="AD358" t="s">
        <v>217</v>
      </c>
      <c r="AE358" t="s">
        <v>303</v>
      </c>
      <c r="AF358">
        <v>14701</v>
      </c>
      <c r="AW358">
        <v>1018.5309999999999</v>
      </c>
      <c r="AX358">
        <v>1018.5309999999999</v>
      </c>
      <c r="AY358">
        <v>1019.6559999999999</v>
      </c>
      <c r="AZ358">
        <v>1</v>
      </c>
      <c r="BA358" t="s">
        <v>201</v>
      </c>
      <c r="BB358">
        <v>5</v>
      </c>
      <c r="BC358" t="s">
        <v>202</v>
      </c>
      <c r="BD358" t="s">
        <v>202</v>
      </c>
      <c r="BM358" s="7" t="s">
        <v>2093</v>
      </c>
      <c r="BN358" s="3" t="s">
        <v>204</v>
      </c>
      <c r="BO358" t="s">
        <v>202</v>
      </c>
      <c r="BP358" t="s">
        <v>202</v>
      </c>
    </row>
    <row r="359" spans="1:69" x14ac:dyDescent="0.2">
      <c r="A359" s="4">
        <v>43013.724305555559</v>
      </c>
      <c r="B359" s="4">
        <v>43013.743750000001</v>
      </c>
      <c r="C359" t="s">
        <v>65</v>
      </c>
      <c r="D359" t="s">
        <v>2094</v>
      </c>
      <c r="E359">
        <v>100</v>
      </c>
      <c r="F359">
        <v>1669</v>
      </c>
      <c r="G359" t="b">
        <v>1</v>
      </c>
      <c r="H359" s="1">
        <v>43013.743750000001</v>
      </c>
      <c r="I359" t="s">
        <v>2095</v>
      </c>
      <c r="N359">
        <v>28.63439941</v>
      </c>
      <c r="O359">
        <v>-81.622100829999994</v>
      </c>
      <c r="P359" t="s">
        <v>179</v>
      </c>
      <c r="Q359" t="s">
        <v>180</v>
      </c>
      <c r="R359" t="s">
        <v>181</v>
      </c>
      <c r="S359" t="s">
        <v>341</v>
      </c>
      <c r="T359">
        <v>11</v>
      </c>
      <c r="U359" t="s">
        <v>184</v>
      </c>
      <c r="V359" t="s">
        <v>302</v>
      </c>
      <c r="W359">
        <v>47</v>
      </c>
      <c r="X359" t="s">
        <v>186</v>
      </c>
      <c r="Y359" t="s">
        <v>195</v>
      </c>
      <c r="Z359">
        <v>42</v>
      </c>
      <c r="AA359" t="s">
        <v>269</v>
      </c>
      <c r="AB359" t="s">
        <v>197</v>
      </c>
      <c r="AC359" t="s">
        <v>210</v>
      </c>
      <c r="AD359" t="s">
        <v>217</v>
      </c>
      <c r="AE359" t="s">
        <v>200</v>
      </c>
      <c r="AF359">
        <v>72104</v>
      </c>
      <c r="AW359">
        <v>229.976</v>
      </c>
      <c r="AX359">
        <v>579.81500000000005</v>
      </c>
      <c r="AY359">
        <v>1337.8710000000001</v>
      </c>
      <c r="AZ359">
        <v>2</v>
      </c>
      <c r="BA359" t="s">
        <v>201</v>
      </c>
      <c r="BB359">
        <v>5</v>
      </c>
      <c r="BC359" t="s">
        <v>202</v>
      </c>
      <c r="BD359" t="s">
        <v>202</v>
      </c>
      <c r="BM359" s="7" t="s">
        <v>2096</v>
      </c>
      <c r="BN359" s="3" t="s">
        <v>204</v>
      </c>
      <c r="BO359" t="s">
        <v>202</v>
      </c>
      <c r="BP359" t="s">
        <v>202</v>
      </c>
    </row>
    <row r="360" spans="1:69" x14ac:dyDescent="0.2">
      <c r="A360" s="4">
        <v>43013.727777777778</v>
      </c>
      <c r="B360" s="4">
        <v>43013.743750000001</v>
      </c>
      <c r="C360" t="s">
        <v>65</v>
      </c>
      <c r="D360" t="s">
        <v>2120</v>
      </c>
      <c r="E360">
        <v>100</v>
      </c>
      <c r="F360">
        <v>1423</v>
      </c>
      <c r="G360" t="b">
        <v>1</v>
      </c>
      <c r="H360" s="1">
        <v>43013.743750000001</v>
      </c>
      <c r="I360" t="s">
        <v>2121</v>
      </c>
      <c r="N360">
        <v>38.886505130000003</v>
      </c>
      <c r="O360">
        <v>-77.096900939999998</v>
      </c>
      <c r="P360" t="s">
        <v>179</v>
      </c>
      <c r="Q360" t="s">
        <v>180</v>
      </c>
      <c r="R360" t="s">
        <v>181</v>
      </c>
      <c r="S360" t="s">
        <v>182</v>
      </c>
      <c r="T360" t="s">
        <v>183</v>
      </c>
      <c r="U360" t="s">
        <v>184</v>
      </c>
      <c r="V360" t="s">
        <v>265</v>
      </c>
      <c r="W360">
        <v>47</v>
      </c>
      <c r="X360" t="s">
        <v>186</v>
      </c>
      <c r="Y360" t="s">
        <v>216</v>
      </c>
      <c r="Z360">
        <v>33</v>
      </c>
      <c r="AA360" t="s">
        <v>196</v>
      </c>
      <c r="AB360" t="s">
        <v>197</v>
      </c>
      <c r="AC360" t="s">
        <v>210</v>
      </c>
      <c r="AD360" t="s">
        <v>329</v>
      </c>
      <c r="AE360" t="s">
        <v>229</v>
      </c>
      <c r="AF360">
        <v>22203</v>
      </c>
      <c r="AW360">
        <v>0</v>
      </c>
      <c r="AX360">
        <v>0</v>
      </c>
      <c r="AY360">
        <v>1220.5920000000001</v>
      </c>
      <c r="AZ360">
        <v>0</v>
      </c>
      <c r="BA360" t="s">
        <v>201</v>
      </c>
      <c r="BB360">
        <v>5</v>
      </c>
      <c r="BC360" t="s">
        <v>202</v>
      </c>
      <c r="BD360" t="s">
        <v>202</v>
      </c>
      <c r="BM360" s="7" t="s">
        <v>2122</v>
      </c>
      <c r="BN360" s="3" t="s">
        <v>204</v>
      </c>
      <c r="BO360" t="s">
        <v>202</v>
      </c>
      <c r="BP360" t="s">
        <v>202</v>
      </c>
    </row>
    <row r="361" spans="1:69" x14ac:dyDescent="0.2">
      <c r="A361" s="4">
        <v>43013.729166666664</v>
      </c>
      <c r="B361" s="4">
        <v>43013.745138888888</v>
      </c>
      <c r="C361" t="s">
        <v>65</v>
      </c>
      <c r="D361" t="s">
        <v>2212</v>
      </c>
      <c r="E361">
        <v>100</v>
      </c>
      <c r="F361">
        <v>1405</v>
      </c>
      <c r="G361" t="b">
        <v>1</v>
      </c>
      <c r="H361" s="1">
        <v>43013.745138888888</v>
      </c>
      <c r="I361" t="s">
        <v>2213</v>
      </c>
      <c r="N361">
        <v>34.012207029999999</v>
      </c>
      <c r="O361">
        <v>-117.68890380000001</v>
      </c>
      <c r="P361" t="s">
        <v>179</v>
      </c>
      <c r="Q361" t="s">
        <v>180</v>
      </c>
      <c r="R361" t="s">
        <v>181</v>
      </c>
      <c r="S361" t="s">
        <v>182</v>
      </c>
      <c r="T361" t="s">
        <v>183</v>
      </c>
      <c r="U361" t="s">
        <v>184</v>
      </c>
      <c r="V361" t="s">
        <v>194</v>
      </c>
      <c r="W361">
        <v>47</v>
      </c>
      <c r="X361" t="s">
        <v>186</v>
      </c>
      <c r="Y361" t="s">
        <v>216</v>
      </c>
      <c r="Z361">
        <v>26</v>
      </c>
      <c r="AA361" t="s">
        <v>196</v>
      </c>
      <c r="AB361" t="s">
        <v>197</v>
      </c>
      <c r="AC361" t="s">
        <v>210</v>
      </c>
      <c r="AD361" t="s">
        <v>329</v>
      </c>
      <c r="AE361" t="s">
        <v>200</v>
      </c>
      <c r="AF361">
        <v>91107</v>
      </c>
      <c r="AW361">
        <v>2.952</v>
      </c>
      <c r="AX361">
        <v>1085.8030000000001</v>
      </c>
      <c r="AY361">
        <v>1243.6210000000001</v>
      </c>
      <c r="AZ361">
        <v>8</v>
      </c>
      <c r="BA361" t="s">
        <v>201</v>
      </c>
      <c r="BB361">
        <v>5</v>
      </c>
      <c r="BC361" t="s">
        <v>202</v>
      </c>
      <c r="BD361" t="s">
        <v>202</v>
      </c>
      <c r="BM361" s="7" t="s">
        <v>2214</v>
      </c>
      <c r="BN361" s="3" t="s">
        <v>204</v>
      </c>
      <c r="BO361" t="s">
        <v>202</v>
      </c>
      <c r="BP361" t="s">
        <v>202</v>
      </c>
    </row>
    <row r="362" spans="1:69" x14ac:dyDescent="0.2">
      <c r="A362" s="4">
        <v>43013.731249999997</v>
      </c>
      <c r="B362" s="4">
        <v>43013.745833333334</v>
      </c>
      <c r="C362" t="s">
        <v>65</v>
      </c>
      <c r="D362" t="s">
        <v>2271</v>
      </c>
      <c r="E362">
        <v>100</v>
      </c>
      <c r="F362">
        <v>1247</v>
      </c>
      <c r="G362" t="b">
        <v>1</v>
      </c>
      <c r="H362" s="1">
        <v>43013.745833333334</v>
      </c>
      <c r="I362" t="s">
        <v>2272</v>
      </c>
      <c r="N362">
        <v>29.62620544</v>
      </c>
      <c r="O362">
        <v>-95.492202759999998</v>
      </c>
      <c r="P362" t="s">
        <v>179</v>
      </c>
      <c r="Q362" t="s">
        <v>180</v>
      </c>
      <c r="R362" t="s">
        <v>181</v>
      </c>
      <c r="S362" t="s">
        <v>182</v>
      </c>
      <c r="T362" t="s">
        <v>183</v>
      </c>
      <c r="U362" t="s">
        <v>193</v>
      </c>
      <c r="V362" t="s">
        <v>194</v>
      </c>
      <c r="W362">
        <v>47</v>
      </c>
      <c r="X362" t="s">
        <v>186</v>
      </c>
      <c r="Y362" t="s">
        <v>216</v>
      </c>
      <c r="Z362">
        <v>46</v>
      </c>
      <c r="AA362" t="s">
        <v>233</v>
      </c>
      <c r="AB362" t="s">
        <v>197</v>
      </c>
      <c r="AC362" t="s">
        <v>210</v>
      </c>
      <c r="AD362" t="s">
        <v>217</v>
      </c>
      <c r="AE362" t="s">
        <v>229</v>
      </c>
      <c r="AF362">
        <v>77085</v>
      </c>
      <c r="AW362">
        <v>19.53</v>
      </c>
      <c r="AX362">
        <v>804.923</v>
      </c>
      <c r="AY362">
        <v>1009.385</v>
      </c>
      <c r="AZ362">
        <v>2</v>
      </c>
      <c r="BA362" t="s">
        <v>201</v>
      </c>
      <c r="BB362">
        <v>5</v>
      </c>
      <c r="BC362" t="s">
        <v>202</v>
      </c>
      <c r="BD362" t="s">
        <v>202</v>
      </c>
      <c r="BM362" s="7" t="s">
        <v>2273</v>
      </c>
      <c r="BN362" s="3" t="s">
        <v>204</v>
      </c>
      <c r="BO362" t="s">
        <v>202</v>
      </c>
      <c r="BP362" t="s">
        <v>202</v>
      </c>
    </row>
    <row r="363" spans="1:69" x14ac:dyDescent="0.2">
      <c r="A363" s="4">
        <v>43013.732638888891</v>
      </c>
      <c r="B363" s="4">
        <v>43013.746527777781</v>
      </c>
      <c r="C363" t="s">
        <v>65</v>
      </c>
      <c r="D363" t="s">
        <v>2307</v>
      </c>
      <c r="E363">
        <v>100</v>
      </c>
      <c r="F363">
        <v>1171</v>
      </c>
      <c r="G363" t="b">
        <v>1</v>
      </c>
      <c r="H363" s="1">
        <v>43013.746527777781</v>
      </c>
      <c r="I363" t="s">
        <v>2308</v>
      </c>
      <c r="N363">
        <v>32.867294309999998</v>
      </c>
      <c r="O363">
        <v>-97.248596190000001</v>
      </c>
      <c r="P363" t="s">
        <v>179</v>
      </c>
      <c r="Q363" t="s">
        <v>180</v>
      </c>
      <c r="R363" t="s">
        <v>181</v>
      </c>
      <c r="S363" t="s">
        <v>182</v>
      </c>
      <c r="T363" t="s">
        <v>183</v>
      </c>
      <c r="U363" t="s">
        <v>184</v>
      </c>
      <c r="V363" t="s">
        <v>360</v>
      </c>
      <c r="W363">
        <v>47</v>
      </c>
      <c r="X363" t="s">
        <v>186</v>
      </c>
      <c r="Y363" t="s">
        <v>216</v>
      </c>
      <c r="Z363">
        <v>45</v>
      </c>
      <c r="AA363" t="s">
        <v>196</v>
      </c>
      <c r="AB363" t="s">
        <v>197</v>
      </c>
      <c r="AC363" t="s">
        <v>210</v>
      </c>
      <c r="AD363" t="s">
        <v>234</v>
      </c>
      <c r="AE363" t="s">
        <v>229</v>
      </c>
      <c r="AF363">
        <v>76180</v>
      </c>
      <c r="AW363">
        <v>0</v>
      </c>
      <c r="AX363">
        <v>0</v>
      </c>
      <c r="AY363">
        <v>1005.826</v>
      </c>
      <c r="AZ363">
        <v>0</v>
      </c>
      <c r="BA363" t="s">
        <v>201</v>
      </c>
      <c r="BB363">
        <v>5</v>
      </c>
      <c r="BC363" t="s">
        <v>202</v>
      </c>
      <c r="BD363" t="s">
        <v>202</v>
      </c>
      <c r="BM363" s="7" t="s">
        <v>2309</v>
      </c>
      <c r="BN363" s="3" t="s">
        <v>204</v>
      </c>
      <c r="BO363" t="s">
        <v>202</v>
      </c>
      <c r="BP363" t="s">
        <v>202</v>
      </c>
    </row>
    <row r="364" spans="1:69" x14ac:dyDescent="0.2">
      <c r="A364" s="4">
        <v>43013.730555555558</v>
      </c>
      <c r="B364" s="4">
        <v>43013.746527777781</v>
      </c>
      <c r="C364" t="s">
        <v>65</v>
      </c>
      <c r="D364" t="s">
        <v>2319</v>
      </c>
      <c r="E364">
        <v>100</v>
      </c>
      <c r="F364">
        <v>1385</v>
      </c>
      <c r="G364" t="b">
        <v>1</v>
      </c>
      <c r="H364" s="1">
        <v>43013.746527777781</v>
      </c>
      <c r="I364" t="s">
        <v>2320</v>
      </c>
      <c r="N364">
        <v>29.881301879999999</v>
      </c>
      <c r="O364">
        <v>-95.454101559999998</v>
      </c>
      <c r="P364" t="s">
        <v>179</v>
      </c>
      <c r="Q364" t="s">
        <v>180</v>
      </c>
      <c r="R364" t="s">
        <v>181</v>
      </c>
      <c r="S364" t="s">
        <v>182</v>
      </c>
      <c r="T364" t="s">
        <v>1729</v>
      </c>
      <c r="U364" t="s">
        <v>184</v>
      </c>
      <c r="V364" t="s">
        <v>194</v>
      </c>
      <c r="W364">
        <v>47</v>
      </c>
      <c r="X364" t="s">
        <v>186</v>
      </c>
      <c r="Y364" t="s">
        <v>195</v>
      </c>
      <c r="Z364">
        <v>62</v>
      </c>
      <c r="AA364" t="s">
        <v>196</v>
      </c>
      <c r="AB364" t="s">
        <v>197</v>
      </c>
      <c r="AC364" t="s">
        <v>290</v>
      </c>
      <c r="AD364" t="s">
        <v>199</v>
      </c>
      <c r="AE364" t="s">
        <v>200</v>
      </c>
      <c r="AF364">
        <v>77002</v>
      </c>
      <c r="AW364">
        <v>0</v>
      </c>
      <c r="AX364">
        <v>0</v>
      </c>
      <c r="AY364">
        <v>1030.9000000000001</v>
      </c>
      <c r="AZ364">
        <v>0</v>
      </c>
      <c r="BA364" t="s">
        <v>201</v>
      </c>
      <c r="BB364">
        <v>5</v>
      </c>
      <c r="BC364" t="s">
        <v>202</v>
      </c>
      <c r="BD364" t="s">
        <v>202</v>
      </c>
      <c r="BM364" s="7" t="s">
        <v>2321</v>
      </c>
      <c r="BN364" s="3" t="s">
        <v>204</v>
      </c>
      <c r="BO364" t="s">
        <v>238</v>
      </c>
      <c r="BP364" t="s">
        <v>202</v>
      </c>
    </row>
    <row r="365" spans="1:69" x14ac:dyDescent="0.2">
      <c r="A365" s="4">
        <v>43013.743750000001</v>
      </c>
      <c r="B365" s="4">
        <v>43013.74722222222</v>
      </c>
      <c r="C365" t="s">
        <v>65</v>
      </c>
      <c r="D365" t="s">
        <v>2356</v>
      </c>
      <c r="E365">
        <v>100</v>
      </c>
      <c r="F365">
        <v>304</v>
      </c>
      <c r="G365" t="b">
        <v>1</v>
      </c>
      <c r="H365" s="1">
        <v>43013.74722222222</v>
      </c>
      <c r="I365" t="s">
        <v>2357</v>
      </c>
      <c r="N365">
        <v>34.788299559999999</v>
      </c>
      <c r="O365">
        <v>-84.282699579999999</v>
      </c>
      <c r="P365" t="s">
        <v>179</v>
      </c>
      <c r="Q365" t="s">
        <v>180</v>
      </c>
      <c r="R365" t="s">
        <v>181</v>
      </c>
      <c r="S365" t="s">
        <v>182</v>
      </c>
      <c r="T365" t="s">
        <v>183</v>
      </c>
      <c r="U365" t="s">
        <v>251</v>
      </c>
      <c r="V365" t="s">
        <v>252</v>
      </c>
      <c r="W365">
        <v>47</v>
      </c>
      <c r="X365" t="s">
        <v>186</v>
      </c>
      <c r="Y365" t="s">
        <v>195</v>
      </c>
      <c r="Z365">
        <v>60</v>
      </c>
      <c r="AA365" t="s">
        <v>196</v>
      </c>
      <c r="AB365" t="s">
        <v>197</v>
      </c>
      <c r="AC365" t="s">
        <v>245</v>
      </c>
      <c r="AD365" t="s">
        <v>329</v>
      </c>
      <c r="AE365" t="s">
        <v>303</v>
      </c>
      <c r="AF365">
        <v>30020</v>
      </c>
      <c r="AW365">
        <v>0</v>
      </c>
      <c r="AX365">
        <v>0</v>
      </c>
      <c r="AY365">
        <v>117.39700000000001</v>
      </c>
      <c r="AZ365">
        <v>0</v>
      </c>
      <c r="BA365" t="s">
        <v>201</v>
      </c>
      <c r="BB365">
        <v>5</v>
      </c>
      <c r="BC365" t="s">
        <v>202</v>
      </c>
      <c r="BD365" t="s">
        <v>202</v>
      </c>
      <c r="BM365" s="7" t="s">
        <v>2358</v>
      </c>
      <c r="BN365" s="3" t="s">
        <v>204</v>
      </c>
      <c r="BO365" t="s">
        <v>202</v>
      </c>
      <c r="BP365" t="s">
        <v>202</v>
      </c>
    </row>
    <row r="366" spans="1:69" x14ac:dyDescent="0.2">
      <c r="A366" s="4">
        <v>43013.732638888891</v>
      </c>
      <c r="B366" s="4">
        <v>43013.747916666667</v>
      </c>
      <c r="C366" t="s">
        <v>65</v>
      </c>
      <c r="D366" t="s">
        <v>2371</v>
      </c>
      <c r="E366">
        <v>100</v>
      </c>
      <c r="F366">
        <v>1268</v>
      </c>
      <c r="G366" t="b">
        <v>1</v>
      </c>
      <c r="H366" s="1">
        <v>43013.747916666667</v>
      </c>
      <c r="I366" t="s">
        <v>2372</v>
      </c>
      <c r="N366">
        <v>41.70500183</v>
      </c>
      <c r="O366">
        <v>-71.460403439999993</v>
      </c>
      <c r="P366" t="s">
        <v>179</v>
      </c>
      <c r="Q366" t="s">
        <v>180</v>
      </c>
      <c r="R366" t="s">
        <v>181</v>
      </c>
      <c r="S366" t="s">
        <v>182</v>
      </c>
      <c r="T366" t="s">
        <v>188</v>
      </c>
      <c r="U366" t="s">
        <v>537</v>
      </c>
      <c r="V366" t="s">
        <v>252</v>
      </c>
      <c r="W366">
        <v>47</v>
      </c>
      <c r="X366" t="s">
        <v>186</v>
      </c>
      <c r="Y366" t="s">
        <v>195</v>
      </c>
      <c r="Z366">
        <v>56</v>
      </c>
      <c r="AA366" t="s">
        <v>196</v>
      </c>
      <c r="AB366" t="s">
        <v>197</v>
      </c>
      <c r="AC366" t="s">
        <v>198</v>
      </c>
      <c r="AD366" t="s">
        <v>234</v>
      </c>
      <c r="AE366" t="s">
        <v>229</v>
      </c>
      <c r="AF366">
        <v>2886</v>
      </c>
      <c r="AW366">
        <v>0</v>
      </c>
      <c r="AX366">
        <v>0</v>
      </c>
      <c r="AY366">
        <v>1006.994</v>
      </c>
      <c r="AZ366">
        <v>0</v>
      </c>
      <c r="BA366" t="s">
        <v>201</v>
      </c>
      <c r="BB366">
        <v>5</v>
      </c>
      <c r="BC366" t="s">
        <v>202</v>
      </c>
      <c r="BD366" t="s">
        <v>202</v>
      </c>
      <c r="BM366" s="7" t="s">
        <v>2373</v>
      </c>
      <c r="BN366" s="3" t="s">
        <v>204</v>
      </c>
      <c r="BO366" t="s">
        <v>202</v>
      </c>
      <c r="BP366" t="s">
        <v>202</v>
      </c>
    </row>
    <row r="367" spans="1:69" x14ac:dyDescent="0.2">
      <c r="A367" s="4">
        <v>43013.728472222225</v>
      </c>
      <c r="B367" s="4">
        <v>43013.748611111114</v>
      </c>
      <c r="C367" t="s">
        <v>65</v>
      </c>
      <c r="D367" t="s">
        <v>2425</v>
      </c>
      <c r="E367">
        <v>100</v>
      </c>
      <c r="F367">
        <v>1742</v>
      </c>
      <c r="G367" t="b">
        <v>1</v>
      </c>
      <c r="H367" s="1">
        <v>43013.748611111114</v>
      </c>
      <c r="I367" t="s">
        <v>2426</v>
      </c>
      <c r="N367">
        <v>35.553207399999998</v>
      </c>
      <c r="O367">
        <v>-117.6764984</v>
      </c>
      <c r="P367" t="s">
        <v>179</v>
      </c>
      <c r="Q367" t="s">
        <v>180</v>
      </c>
      <c r="R367" t="s">
        <v>181</v>
      </c>
      <c r="S367" t="s">
        <v>208</v>
      </c>
      <c r="T367">
        <v>56</v>
      </c>
      <c r="U367" t="s">
        <v>281</v>
      </c>
      <c r="V367" t="s">
        <v>265</v>
      </c>
      <c r="W367">
        <v>47</v>
      </c>
      <c r="X367" t="s">
        <v>186</v>
      </c>
      <c r="Y367" t="s">
        <v>216</v>
      </c>
      <c r="Z367">
        <v>67</v>
      </c>
      <c r="AA367" t="s">
        <v>196</v>
      </c>
      <c r="AB367" t="s">
        <v>197</v>
      </c>
      <c r="AC367" t="s">
        <v>198</v>
      </c>
      <c r="AD367" t="s">
        <v>217</v>
      </c>
      <c r="AE367" t="s">
        <v>303</v>
      </c>
      <c r="AF367">
        <v>93523</v>
      </c>
      <c r="AW367">
        <v>0</v>
      </c>
      <c r="AX367">
        <v>0</v>
      </c>
      <c r="AY367">
        <v>1089.4380000000001</v>
      </c>
      <c r="AZ367">
        <v>0</v>
      </c>
      <c r="BA367" t="s">
        <v>201</v>
      </c>
      <c r="BB367">
        <v>5</v>
      </c>
      <c r="BC367" t="s">
        <v>202</v>
      </c>
      <c r="BD367" t="s">
        <v>202</v>
      </c>
      <c r="BM367" s="7" t="s">
        <v>2427</v>
      </c>
      <c r="BN367" s="3" t="s">
        <v>204</v>
      </c>
      <c r="BO367" t="s">
        <v>238</v>
      </c>
      <c r="BP367" t="s">
        <v>202</v>
      </c>
    </row>
    <row r="368" spans="1:69" x14ac:dyDescent="0.2">
      <c r="A368" s="4">
        <v>43013.73541666667</v>
      </c>
      <c r="B368" s="4">
        <v>43013.749305555553</v>
      </c>
      <c r="C368" t="s">
        <v>65</v>
      </c>
      <c r="D368" t="s">
        <v>2450</v>
      </c>
      <c r="E368">
        <v>100</v>
      </c>
      <c r="F368">
        <v>1205</v>
      </c>
      <c r="G368" t="b">
        <v>1</v>
      </c>
      <c r="H368" s="1">
        <v>43013.749305555553</v>
      </c>
      <c r="I368" t="s">
        <v>2451</v>
      </c>
      <c r="N368">
        <v>42.587905880000001</v>
      </c>
      <c r="O368">
        <v>-71.349800110000004</v>
      </c>
      <c r="P368" t="s">
        <v>179</v>
      </c>
      <c r="Q368" t="s">
        <v>180</v>
      </c>
      <c r="R368" t="s">
        <v>181</v>
      </c>
      <c r="S368" t="s">
        <v>182</v>
      </c>
      <c r="T368" t="s">
        <v>183</v>
      </c>
      <c r="U368" t="s">
        <v>184</v>
      </c>
      <c r="V368" t="s">
        <v>185</v>
      </c>
      <c r="W368">
        <v>47</v>
      </c>
      <c r="X368" t="s">
        <v>186</v>
      </c>
      <c r="Y368" t="s">
        <v>216</v>
      </c>
      <c r="Z368">
        <v>36</v>
      </c>
      <c r="AA368" t="s">
        <v>196</v>
      </c>
      <c r="AB368" t="s">
        <v>197</v>
      </c>
      <c r="AC368" t="s">
        <v>337</v>
      </c>
      <c r="AD368" t="s">
        <v>234</v>
      </c>
      <c r="AE368" t="s">
        <v>229</v>
      </c>
      <c r="AF368">
        <v>1824</v>
      </c>
      <c r="AW368">
        <v>0</v>
      </c>
      <c r="AX368">
        <v>0</v>
      </c>
      <c r="AY368">
        <v>1004.878</v>
      </c>
      <c r="AZ368">
        <v>0</v>
      </c>
      <c r="BA368" t="s">
        <v>201</v>
      </c>
      <c r="BB368">
        <v>5</v>
      </c>
      <c r="BC368" t="s">
        <v>202</v>
      </c>
      <c r="BD368" t="s">
        <v>202</v>
      </c>
      <c r="BM368" s="7" t="s">
        <v>2452</v>
      </c>
      <c r="BO368" t="s">
        <v>202</v>
      </c>
      <c r="BP368" t="s">
        <v>202</v>
      </c>
    </row>
    <row r="369" spans="1:68" x14ac:dyDescent="0.2">
      <c r="A369" s="4">
        <v>43013.732638888891</v>
      </c>
      <c r="B369" s="4">
        <v>43013.749305555553</v>
      </c>
      <c r="C369" t="s">
        <v>65</v>
      </c>
      <c r="D369" t="s">
        <v>2462</v>
      </c>
      <c r="E369">
        <v>100</v>
      </c>
      <c r="F369">
        <v>1406</v>
      </c>
      <c r="G369" t="b">
        <v>1</v>
      </c>
      <c r="H369" s="1">
        <v>43013.749305555553</v>
      </c>
      <c r="I369" t="s">
        <v>2463</v>
      </c>
      <c r="N369">
        <v>37.170196529999998</v>
      </c>
      <c r="O369">
        <v>-93.329696659999996</v>
      </c>
      <c r="P369" t="s">
        <v>179</v>
      </c>
      <c r="Q369" t="s">
        <v>180</v>
      </c>
      <c r="R369" t="s">
        <v>181</v>
      </c>
      <c r="S369" t="s">
        <v>208</v>
      </c>
      <c r="T369">
        <v>55</v>
      </c>
      <c r="U369" t="s">
        <v>184</v>
      </c>
      <c r="V369" t="s">
        <v>221</v>
      </c>
      <c r="W369">
        <v>47</v>
      </c>
      <c r="X369" t="s">
        <v>186</v>
      </c>
      <c r="Y369" t="s">
        <v>216</v>
      </c>
      <c r="Z369">
        <v>36</v>
      </c>
      <c r="AA369" t="s">
        <v>196</v>
      </c>
      <c r="AB369" t="s">
        <v>197</v>
      </c>
      <c r="AC369" t="s">
        <v>258</v>
      </c>
      <c r="AD369" t="s">
        <v>217</v>
      </c>
      <c r="AE369" t="s">
        <v>200</v>
      </c>
      <c r="AF369">
        <v>65802</v>
      </c>
      <c r="AW369">
        <v>0</v>
      </c>
      <c r="AX369">
        <v>0</v>
      </c>
      <c r="AY369">
        <v>1016.974</v>
      </c>
      <c r="AZ369">
        <v>0</v>
      </c>
      <c r="BA369" t="s">
        <v>201</v>
      </c>
      <c r="BB369">
        <v>5</v>
      </c>
      <c r="BC369" t="s">
        <v>202</v>
      </c>
      <c r="BD369" t="s">
        <v>202</v>
      </c>
      <c r="BM369" s="7" t="s">
        <v>2464</v>
      </c>
      <c r="BN369" s="3" t="s">
        <v>204</v>
      </c>
      <c r="BO369" t="s">
        <v>238</v>
      </c>
      <c r="BP369" t="s">
        <v>202</v>
      </c>
    </row>
    <row r="370" spans="1:68" x14ac:dyDescent="0.2">
      <c r="A370" s="4">
        <v>43013.734722222223</v>
      </c>
      <c r="B370" s="4">
        <v>43013.749305555553</v>
      </c>
      <c r="C370" t="s">
        <v>65</v>
      </c>
      <c r="D370" t="s">
        <v>2477</v>
      </c>
      <c r="E370">
        <v>100</v>
      </c>
      <c r="F370">
        <v>1305</v>
      </c>
      <c r="G370" t="b">
        <v>1</v>
      </c>
      <c r="H370" s="1">
        <v>43013.749305555553</v>
      </c>
      <c r="I370" t="s">
        <v>2478</v>
      </c>
      <c r="N370">
        <v>37.25390625</v>
      </c>
      <c r="O370">
        <v>-122.06379699999999</v>
      </c>
      <c r="P370" t="s">
        <v>179</v>
      </c>
      <c r="Q370" t="s">
        <v>180</v>
      </c>
      <c r="R370" t="s">
        <v>181</v>
      </c>
      <c r="S370" t="s">
        <v>182</v>
      </c>
      <c r="T370" t="s">
        <v>2479</v>
      </c>
      <c r="U370" t="s">
        <v>314</v>
      </c>
      <c r="V370" t="s">
        <v>2480</v>
      </c>
      <c r="W370">
        <v>47</v>
      </c>
      <c r="X370" t="s">
        <v>186</v>
      </c>
      <c r="Y370" t="s">
        <v>195</v>
      </c>
      <c r="Z370">
        <v>34</v>
      </c>
      <c r="AA370" t="s">
        <v>269</v>
      </c>
      <c r="AB370" t="s">
        <v>197</v>
      </c>
      <c r="AC370" t="s">
        <v>210</v>
      </c>
      <c r="AD370" t="s">
        <v>234</v>
      </c>
      <c r="AE370" t="s">
        <v>303</v>
      </c>
      <c r="AF370">
        <v>60657</v>
      </c>
      <c r="AW370">
        <v>2.4860000000000002</v>
      </c>
      <c r="AX370">
        <v>1007.963</v>
      </c>
      <c r="AY370">
        <v>1009.223</v>
      </c>
      <c r="AZ370">
        <v>2</v>
      </c>
      <c r="BA370" t="s">
        <v>201</v>
      </c>
      <c r="BB370">
        <v>5</v>
      </c>
      <c r="BC370" t="s">
        <v>202</v>
      </c>
      <c r="BD370" t="s">
        <v>202</v>
      </c>
      <c r="BM370" s="7" t="s">
        <v>2481</v>
      </c>
      <c r="BN370" s="3" t="s">
        <v>204</v>
      </c>
      <c r="BO370" t="s">
        <v>202</v>
      </c>
      <c r="BP370" t="s">
        <v>202</v>
      </c>
    </row>
    <row r="371" spans="1:68" x14ac:dyDescent="0.2">
      <c r="A371" s="4">
        <v>43013.73333333333</v>
      </c>
      <c r="B371" s="4">
        <v>43013.750694444447</v>
      </c>
      <c r="C371" t="s">
        <v>65</v>
      </c>
      <c r="D371" t="s">
        <v>2515</v>
      </c>
      <c r="E371">
        <v>100</v>
      </c>
      <c r="F371">
        <v>1490</v>
      </c>
      <c r="G371" t="b">
        <v>1</v>
      </c>
      <c r="H371" s="1">
        <v>43013.750694444447</v>
      </c>
      <c r="I371" t="s">
        <v>2516</v>
      </c>
      <c r="N371">
        <v>35.710205080000001</v>
      </c>
      <c r="O371">
        <v>-84.374298100000004</v>
      </c>
      <c r="P371" t="s">
        <v>179</v>
      </c>
      <c r="Q371" t="s">
        <v>180</v>
      </c>
      <c r="R371" t="s">
        <v>181</v>
      </c>
      <c r="S371" t="s">
        <v>182</v>
      </c>
      <c r="T371" t="s">
        <v>183</v>
      </c>
      <c r="U371" t="s">
        <v>193</v>
      </c>
      <c r="V371" t="s">
        <v>185</v>
      </c>
      <c r="W371">
        <v>47</v>
      </c>
      <c r="X371" t="s">
        <v>186</v>
      </c>
      <c r="Y371" t="s">
        <v>195</v>
      </c>
      <c r="Z371">
        <v>43</v>
      </c>
      <c r="AA371" t="s">
        <v>196</v>
      </c>
      <c r="AB371" t="s">
        <v>197</v>
      </c>
      <c r="AC371" t="s">
        <v>198</v>
      </c>
      <c r="AD371" t="s">
        <v>199</v>
      </c>
      <c r="AE371" t="s">
        <v>223</v>
      </c>
      <c r="AF371">
        <v>37874</v>
      </c>
      <c r="AW371">
        <v>0</v>
      </c>
      <c r="AX371">
        <v>0</v>
      </c>
      <c r="AY371">
        <v>1024.826</v>
      </c>
      <c r="AZ371">
        <v>0</v>
      </c>
      <c r="BA371" t="s">
        <v>201</v>
      </c>
      <c r="BB371">
        <v>5</v>
      </c>
      <c r="BC371" t="s">
        <v>202</v>
      </c>
      <c r="BD371" t="s">
        <v>202</v>
      </c>
      <c r="BM371" s="7" t="s">
        <v>2517</v>
      </c>
      <c r="BN371" s="3" t="s">
        <v>204</v>
      </c>
      <c r="BO371" t="s">
        <v>202</v>
      </c>
      <c r="BP371" t="s">
        <v>202</v>
      </c>
    </row>
    <row r="372" spans="1:68" x14ac:dyDescent="0.2">
      <c r="A372" s="4">
        <v>43013.737500000003</v>
      </c>
      <c r="B372" s="4">
        <v>43013.75277777778</v>
      </c>
      <c r="C372" t="s">
        <v>65</v>
      </c>
      <c r="D372" t="s">
        <v>2606</v>
      </c>
      <c r="E372">
        <v>100</v>
      </c>
      <c r="F372">
        <v>1311</v>
      </c>
      <c r="G372" t="b">
        <v>1</v>
      </c>
      <c r="H372" s="1">
        <v>43013.75277777778</v>
      </c>
      <c r="I372" t="s">
        <v>2607</v>
      </c>
      <c r="N372">
        <v>39.267303470000002</v>
      </c>
      <c r="O372">
        <v>-76.798301699999996</v>
      </c>
      <c r="P372" t="s">
        <v>179</v>
      </c>
      <c r="Q372" t="s">
        <v>180</v>
      </c>
      <c r="R372" t="s">
        <v>181</v>
      </c>
      <c r="S372" t="s">
        <v>182</v>
      </c>
      <c r="T372" t="s">
        <v>183</v>
      </c>
      <c r="U372" t="s">
        <v>184</v>
      </c>
      <c r="V372" t="s">
        <v>185</v>
      </c>
      <c r="W372">
        <v>47</v>
      </c>
      <c r="X372" t="s">
        <v>186</v>
      </c>
      <c r="Y372" t="s">
        <v>195</v>
      </c>
      <c r="Z372">
        <v>50</v>
      </c>
      <c r="AA372" t="s">
        <v>269</v>
      </c>
      <c r="AB372" t="s">
        <v>197</v>
      </c>
      <c r="AC372" t="s">
        <v>245</v>
      </c>
      <c r="AD372" t="s">
        <v>217</v>
      </c>
      <c r="AE372" t="s">
        <v>211</v>
      </c>
      <c r="AF372">
        <v>21042</v>
      </c>
      <c r="AW372">
        <v>0</v>
      </c>
      <c r="AX372">
        <v>0</v>
      </c>
      <c r="AY372">
        <v>1006.075</v>
      </c>
      <c r="AZ372">
        <v>0</v>
      </c>
      <c r="BA372" t="s">
        <v>201</v>
      </c>
      <c r="BB372">
        <v>5</v>
      </c>
      <c r="BC372" t="s">
        <v>202</v>
      </c>
      <c r="BD372" t="s">
        <v>202</v>
      </c>
      <c r="BM372" s="7" t="s">
        <v>2608</v>
      </c>
      <c r="BO372" t="s">
        <v>238</v>
      </c>
      <c r="BP372" t="s">
        <v>202</v>
      </c>
    </row>
    <row r="373" spans="1:68" x14ac:dyDescent="0.2">
      <c r="A373" s="4">
        <v>43013.738194444442</v>
      </c>
      <c r="B373" s="4">
        <v>43013.75277777778</v>
      </c>
      <c r="C373" t="s">
        <v>65</v>
      </c>
      <c r="D373" t="s">
        <v>1622</v>
      </c>
      <c r="E373">
        <v>100</v>
      </c>
      <c r="F373">
        <v>1242</v>
      </c>
      <c r="G373" t="b">
        <v>1</v>
      </c>
      <c r="H373" s="1">
        <v>43013.75277777778</v>
      </c>
      <c r="I373" t="s">
        <v>2612</v>
      </c>
      <c r="N373">
        <v>39.59249878</v>
      </c>
      <c r="O373">
        <v>-86.111099240000001</v>
      </c>
      <c r="P373" t="s">
        <v>179</v>
      </c>
      <c r="Q373" t="s">
        <v>180</v>
      </c>
      <c r="R373" t="s">
        <v>181</v>
      </c>
      <c r="S373" t="s">
        <v>208</v>
      </c>
      <c r="T373">
        <v>55</v>
      </c>
      <c r="U373" t="s">
        <v>184</v>
      </c>
      <c r="V373" t="s">
        <v>302</v>
      </c>
      <c r="W373">
        <v>47</v>
      </c>
      <c r="X373" t="s">
        <v>186</v>
      </c>
      <c r="Y373" t="s">
        <v>216</v>
      </c>
      <c r="Z373">
        <v>32</v>
      </c>
      <c r="AA373" t="s">
        <v>196</v>
      </c>
      <c r="AB373" t="s">
        <v>197</v>
      </c>
      <c r="AC373" t="s">
        <v>210</v>
      </c>
      <c r="AD373" t="s">
        <v>217</v>
      </c>
      <c r="AE373" t="s">
        <v>303</v>
      </c>
      <c r="AF373">
        <v>46143</v>
      </c>
      <c r="AW373">
        <v>0</v>
      </c>
      <c r="AX373">
        <v>0</v>
      </c>
      <c r="AY373">
        <v>1005.803</v>
      </c>
      <c r="AZ373">
        <v>0</v>
      </c>
      <c r="BA373" t="s">
        <v>201</v>
      </c>
      <c r="BB373">
        <v>5</v>
      </c>
      <c r="BC373" t="s">
        <v>202</v>
      </c>
      <c r="BD373" t="s">
        <v>202</v>
      </c>
      <c r="BM373" s="7" t="s">
        <v>2613</v>
      </c>
      <c r="BN373" s="3" t="s">
        <v>204</v>
      </c>
      <c r="BO373" t="s">
        <v>238</v>
      </c>
      <c r="BP373" t="s">
        <v>202</v>
      </c>
    </row>
    <row r="374" spans="1:68" x14ac:dyDescent="0.2">
      <c r="A374" s="4">
        <v>43013.740277777775</v>
      </c>
      <c r="B374" s="4">
        <v>43013.753472222219</v>
      </c>
      <c r="C374" t="s">
        <v>65</v>
      </c>
      <c r="D374" t="s">
        <v>2630</v>
      </c>
      <c r="E374">
        <v>100</v>
      </c>
      <c r="F374">
        <v>1140</v>
      </c>
      <c r="G374" t="b">
        <v>1</v>
      </c>
      <c r="H374" s="1">
        <v>43013.753472222219</v>
      </c>
      <c r="I374" t="s">
        <v>2631</v>
      </c>
      <c r="N374">
        <v>40.829101559999998</v>
      </c>
      <c r="O374">
        <v>-73.949096679999997</v>
      </c>
      <c r="P374" t="s">
        <v>179</v>
      </c>
      <c r="Q374" t="s">
        <v>180</v>
      </c>
      <c r="R374" t="s">
        <v>181</v>
      </c>
      <c r="S374" t="s">
        <v>182</v>
      </c>
      <c r="T374" t="s">
        <v>183</v>
      </c>
      <c r="U374" t="s">
        <v>251</v>
      </c>
      <c r="V374" t="s">
        <v>252</v>
      </c>
      <c r="W374">
        <v>47</v>
      </c>
      <c r="X374" t="s">
        <v>186</v>
      </c>
      <c r="Y374" t="s">
        <v>216</v>
      </c>
      <c r="Z374">
        <v>35</v>
      </c>
      <c r="AA374" t="s">
        <v>269</v>
      </c>
      <c r="AB374" t="s">
        <v>197</v>
      </c>
      <c r="AC374" t="s">
        <v>245</v>
      </c>
      <c r="AD374" t="s">
        <v>217</v>
      </c>
      <c r="AE374" t="s">
        <v>200</v>
      </c>
      <c r="AF374">
        <v>10031</v>
      </c>
      <c r="AW374">
        <v>0</v>
      </c>
      <c r="AX374">
        <v>0</v>
      </c>
      <c r="AY374">
        <v>1001.9450000000001</v>
      </c>
      <c r="AZ374">
        <v>0</v>
      </c>
      <c r="BA374" t="s">
        <v>201</v>
      </c>
      <c r="BB374">
        <v>5</v>
      </c>
      <c r="BC374" t="s">
        <v>202</v>
      </c>
      <c r="BD374" t="s">
        <v>202</v>
      </c>
      <c r="BM374" s="7" t="s">
        <v>2632</v>
      </c>
      <c r="BN374" s="3" t="s">
        <v>204</v>
      </c>
      <c r="BO374" t="s">
        <v>238</v>
      </c>
      <c r="BP374" t="s">
        <v>202</v>
      </c>
    </row>
    <row r="375" spans="1:68" x14ac:dyDescent="0.2">
      <c r="A375" s="4">
        <v>43013.736111111109</v>
      </c>
      <c r="B375" s="4">
        <v>43013.753472222219</v>
      </c>
      <c r="C375" t="s">
        <v>65</v>
      </c>
      <c r="D375" t="s">
        <v>2640</v>
      </c>
      <c r="E375">
        <v>100</v>
      </c>
      <c r="F375">
        <v>1520</v>
      </c>
      <c r="G375" t="b">
        <v>1</v>
      </c>
      <c r="H375" s="1">
        <v>43013.753472222219</v>
      </c>
      <c r="I375" t="s">
        <v>2641</v>
      </c>
      <c r="N375">
        <v>38.785095210000001</v>
      </c>
      <c r="O375">
        <v>-77.286598209999994</v>
      </c>
      <c r="P375" t="s">
        <v>179</v>
      </c>
      <c r="Q375" t="s">
        <v>180</v>
      </c>
      <c r="R375" t="s">
        <v>181</v>
      </c>
      <c r="S375" t="s">
        <v>182</v>
      </c>
      <c r="T375" t="s">
        <v>380</v>
      </c>
      <c r="U375" t="s">
        <v>314</v>
      </c>
      <c r="V375" t="s">
        <v>252</v>
      </c>
      <c r="W375">
        <v>47</v>
      </c>
      <c r="X375" t="s">
        <v>186</v>
      </c>
      <c r="Y375" t="s">
        <v>216</v>
      </c>
      <c r="Z375">
        <v>46</v>
      </c>
      <c r="AA375" t="s">
        <v>196</v>
      </c>
      <c r="AB375" t="s">
        <v>197</v>
      </c>
      <c r="AC375" t="s">
        <v>1928</v>
      </c>
      <c r="AD375" t="s">
        <v>234</v>
      </c>
      <c r="AE375" t="s">
        <v>303</v>
      </c>
      <c r="AF375">
        <v>22015</v>
      </c>
      <c r="AW375">
        <v>0</v>
      </c>
      <c r="AX375">
        <v>0</v>
      </c>
      <c r="AY375">
        <v>1019.557</v>
      </c>
      <c r="AZ375">
        <v>0</v>
      </c>
      <c r="BA375" t="s">
        <v>201</v>
      </c>
      <c r="BB375">
        <v>5</v>
      </c>
      <c r="BC375" t="s">
        <v>202</v>
      </c>
      <c r="BD375" t="s">
        <v>202</v>
      </c>
      <c r="BM375" s="7" t="s">
        <v>2642</v>
      </c>
      <c r="BO375" t="s">
        <v>202</v>
      </c>
      <c r="BP375" t="s">
        <v>202</v>
      </c>
    </row>
    <row r="376" spans="1:68" x14ac:dyDescent="0.2">
      <c r="A376" s="4">
        <v>43013.740277777775</v>
      </c>
      <c r="B376" s="4">
        <v>43013.756249999999</v>
      </c>
      <c r="C376" t="s">
        <v>65</v>
      </c>
      <c r="D376" t="s">
        <v>2734</v>
      </c>
      <c r="E376">
        <v>100</v>
      </c>
      <c r="F376">
        <v>1413</v>
      </c>
      <c r="G376" t="b">
        <v>1</v>
      </c>
      <c r="H376" s="1">
        <v>43013.756249999999</v>
      </c>
      <c r="I376" t="s">
        <v>2735</v>
      </c>
      <c r="N376">
        <v>26.63859558</v>
      </c>
      <c r="O376">
        <v>-80.251197809999994</v>
      </c>
      <c r="P376" t="s">
        <v>179</v>
      </c>
      <c r="Q376" t="s">
        <v>180</v>
      </c>
      <c r="R376" t="s">
        <v>181</v>
      </c>
      <c r="S376" t="s">
        <v>182</v>
      </c>
      <c r="T376" t="s">
        <v>183</v>
      </c>
      <c r="U376" t="s">
        <v>184</v>
      </c>
      <c r="V376" t="s">
        <v>302</v>
      </c>
      <c r="W376">
        <v>47</v>
      </c>
      <c r="X376" t="s">
        <v>186</v>
      </c>
      <c r="Y376" t="s">
        <v>195</v>
      </c>
      <c r="Z376">
        <v>23</v>
      </c>
      <c r="AA376" t="s">
        <v>233</v>
      </c>
      <c r="AB376" t="s">
        <v>197</v>
      </c>
      <c r="AC376" t="s">
        <v>290</v>
      </c>
      <c r="AD376" t="s">
        <v>234</v>
      </c>
      <c r="AE376" t="s">
        <v>229</v>
      </c>
      <c r="AF376">
        <v>33410</v>
      </c>
      <c r="AW376">
        <v>30.995999999999999</v>
      </c>
      <c r="AX376">
        <v>30.995999999999999</v>
      </c>
      <c r="AY376">
        <v>1003.444</v>
      </c>
      <c r="AZ376">
        <v>1</v>
      </c>
      <c r="BA376" t="s">
        <v>201</v>
      </c>
      <c r="BB376">
        <v>5</v>
      </c>
      <c r="BC376" t="s">
        <v>202</v>
      </c>
      <c r="BD376" t="s">
        <v>202</v>
      </c>
      <c r="BM376" s="7" t="s">
        <v>2736</v>
      </c>
      <c r="BN376" s="3" t="s">
        <v>204</v>
      </c>
      <c r="BO376" t="s">
        <v>202</v>
      </c>
      <c r="BP376" t="s">
        <v>202</v>
      </c>
    </row>
    <row r="377" spans="1:68" x14ac:dyDescent="0.2">
      <c r="A377" s="4">
        <v>43013.743055555555</v>
      </c>
      <c r="B377" s="4">
        <v>43013.757638888892</v>
      </c>
      <c r="C377" t="s">
        <v>65</v>
      </c>
      <c r="D377" t="s">
        <v>2772</v>
      </c>
      <c r="E377">
        <v>100</v>
      </c>
      <c r="F377">
        <v>1248</v>
      </c>
      <c r="G377" t="b">
        <v>1</v>
      </c>
      <c r="H377" s="1">
        <v>43013.757638888892</v>
      </c>
      <c r="I377" t="s">
        <v>2773</v>
      </c>
      <c r="N377">
        <v>39.654006959999997</v>
      </c>
      <c r="O377">
        <v>-77.643203740000004</v>
      </c>
      <c r="P377" t="s">
        <v>179</v>
      </c>
      <c r="Q377" t="s">
        <v>180</v>
      </c>
      <c r="R377" t="s">
        <v>181</v>
      </c>
      <c r="S377" t="s">
        <v>182</v>
      </c>
      <c r="T377" t="s">
        <v>183</v>
      </c>
      <c r="U377" t="s">
        <v>193</v>
      </c>
      <c r="V377" t="s">
        <v>194</v>
      </c>
      <c r="W377">
        <v>47</v>
      </c>
      <c r="X377" t="s">
        <v>186</v>
      </c>
      <c r="Y377" t="s">
        <v>195</v>
      </c>
      <c r="Z377">
        <v>37</v>
      </c>
      <c r="AA377" t="s">
        <v>233</v>
      </c>
      <c r="AB377" t="s">
        <v>197</v>
      </c>
      <c r="AC377" t="s">
        <v>258</v>
      </c>
      <c r="AD377" t="s">
        <v>199</v>
      </c>
      <c r="AE377" t="s">
        <v>303</v>
      </c>
      <c r="AF377">
        <v>21742</v>
      </c>
      <c r="AW377">
        <v>0</v>
      </c>
      <c r="AX377">
        <v>0</v>
      </c>
      <c r="AY377">
        <v>1003.704</v>
      </c>
      <c r="AZ377">
        <v>0</v>
      </c>
      <c r="BA377" t="s">
        <v>201</v>
      </c>
      <c r="BB377">
        <v>5</v>
      </c>
      <c r="BC377" t="s">
        <v>202</v>
      </c>
      <c r="BD377" t="s">
        <v>202</v>
      </c>
      <c r="BM377" s="7" t="s">
        <v>2774</v>
      </c>
      <c r="BN377" s="3" t="s">
        <v>204</v>
      </c>
      <c r="BO377" t="s">
        <v>202</v>
      </c>
      <c r="BP377" t="s">
        <v>202</v>
      </c>
    </row>
    <row r="378" spans="1:68" x14ac:dyDescent="0.2">
      <c r="A378" s="4">
        <v>43013.744444444441</v>
      </c>
      <c r="B378" s="4">
        <v>43013.758333333331</v>
      </c>
      <c r="C378" t="s">
        <v>65</v>
      </c>
      <c r="D378" t="s">
        <v>2810</v>
      </c>
      <c r="E378">
        <v>100</v>
      </c>
      <c r="F378">
        <v>1208</v>
      </c>
      <c r="G378" t="b">
        <v>1</v>
      </c>
      <c r="H378" s="1">
        <v>43013.758333333331</v>
      </c>
      <c r="I378" t="s">
        <v>2811</v>
      </c>
      <c r="N378">
        <v>41.893402100000003</v>
      </c>
      <c r="O378">
        <v>-84.065902710000003</v>
      </c>
      <c r="P378" t="s">
        <v>179</v>
      </c>
      <c r="Q378" t="s">
        <v>180</v>
      </c>
      <c r="R378" t="s">
        <v>181</v>
      </c>
      <c r="S378" t="s">
        <v>695</v>
      </c>
      <c r="T378">
        <v>15.15063</v>
      </c>
      <c r="U378" t="s">
        <v>184</v>
      </c>
      <c r="V378" t="s">
        <v>185</v>
      </c>
      <c r="W378">
        <v>47</v>
      </c>
      <c r="X378" t="s">
        <v>186</v>
      </c>
      <c r="Y378" t="s">
        <v>195</v>
      </c>
      <c r="Z378">
        <v>37</v>
      </c>
      <c r="AA378" t="s">
        <v>196</v>
      </c>
      <c r="AB378" t="s">
        <v>197</v>
      </c>
      <c r="AC378" t="s">
        <v>258</v>
      </c>
      <c r="AD378" t="s">
        <v>217</v>
      </c>
      <c r="AE378" t="s">
        <v>303</v>
      </c>
      <c r="AF378">
        <v>49247</v>
      </c>
      <c r="AW378">
        <v>0</v>
      </c>
      <c r="AX378">
        <v>0</v>
      </c>
      <c r="AY378">
        <v>1017.101</v>
      </c>
      <c r="AZ378">
        <v>0</v>
      </c>
      <c r="BA378" t="s">
        <v>201</v>
      </c>
      <c r="BB378">
        <v>5</v>
      </c>
      <c r="BC378" t="s">
        <v>202</v>
      </c>
      <c r="BD378" t="s">
        <v>202</v>
      </c>
      <c r="BM378" s="7" t="s">
        <v>2812</v>
      </c>
      <c r="BN378" s="3" t="s">
        <v>204</v>
      </c>
      <c r="BO378" t="s">
        <v>238</v>
      </c>
      <c r="BP378" t="s">
        <v>202</v>
      </c>
    </row>
    <row r="379" spans="1:68" x14ac:dyDescent="0.2">
      <c r="A379" s="4">
        <v>43013.745833333334</v>
      </c>
      <c r="B379" s="4">
        <v>43013.759027777778</v>
      </c>
      <c r="C379" t="s">
        <v>65</v>
      </c>
      <c r="D379" t="s">
        <v>2829</v>
      </c>
      <c r="E379">
        <v>100</v>
      </c>
      <c r="F379">
        <v>1130</v>
      </c>
      <c r="G379" t="b">
        <v>1</v>
      </c>
      <c r="H379" s="1">
        <v>43013.759027777778</v>
      </c>
      <c r="I379" t="s">
        <v>2830</v>
      </c>
      <c r="N379">
        <v>32.842605589999998</v>
      </c>
      <c r="O379">
        <v>-105.98909759999999</v>
      </c>
      <c r="P379" t="s">
        <v>179</v>
      </c>
      <c r="Q379" t="s">
        <v>180</v>
      </c>
      <c r="R379" t="s">
        <v>181</v>
      </c>
      <c r="S379" t="s">
        <v>695</v>
      </c>
      <c r="T379">
        <v>15.15063</v>
      </c>
      <c r="U379" t="s">
        <v>184</v>
      </c>
      <c r="V379" t="s">
        <v>185</v>
      </c>
      <c r="W379">
        <v>47</v>
      </c>
      <c r="X379" t="s">
        <v>186</v>
      </c>
      <c r="Y379" t="s">
        <v>216</v>
      </c>
      <c r="Z379">
        <v>64</v>
      </c>
      <c r="AA379" t="s">
        <v>196</v>
      </c>
      <c r="AB379" t="s">
        <v>197</v>
      </c>
      <c r="AC379" t="s">
        <v>337</v>
      </c>
      <c r="AD379" t="s">
        <v>217</v>
      </c>
      <c r="AE379" t="s">
        <v>200</v>
      </c>
      <c r="AF379">
        <v>88007</v>
      </c>
      <c r="AW379">
        <v>16.97</v>
      </c>
      <c r="AX379">
        <v>16.97</v>
      </c>
      <c r="AY379">
        <v>1006.086</v>
      </c>
      <c r="AZ379">
        <v>1</v>
      </c>
      <c r="BA379" t="s">
        <v>201</v>
      </c>
      <c r="BB379">
        <v>5</v>
      </c>
      <c r="BC379" t="s">
        <v>202</v>
      </c>
      <c r="BD379" t="s">
        <v>202</v>
      </c>
      <c r="BM379" s="7" t="s">
        <v>2831</v>
      </c>
      <c r="BN379" s="3" t="s">
        <v>204</v>
      </c>
      <c r="BO379" t="s">
        <v>202</v>
      </c>
      <c r="BP379" t="s">
        <v>202</v>
      </c>
    </row>
    <row r="380" spans="1:68" x14ac:dyDescent="0.2">
      <c r="A380" s="4">
        <v>43013.743750000001</v>
      </c>
      <c r="B380" s="4">
        <v>43013.759722222225</v>
      </c>
      <c r="C380" t="s">
        <v>65</v>
      </c>
      <c r="D380" t="s">
        <v>2864</v>
      </c>
      <c r="E380">
        <v>100</v>
      </c>
      <c r="F380">
        <v>1395</v>
      </c>
      <c r="G380" t="b">
        <v>1</v>
      </c>
      <c r="H380" s="1">
        <v>43013.759722222225</v>
      </c>
      <c r="I380" t="s">
        <v>2865</v>
      </c>
      <c r="N380">
        <v>41.469802860000001</v>
      </c>
      <c r="O380">
        <v>-81.849403379999998</v>
      </c>
      <c r="P380" t="s">
        <v>179</v>
      </c>
      <c r="Q380" t="s">
        <v>180</v>
      </c>
      <c r="R380" t="s">
        <v>181</v>
      </c>
      <c r="S380" t="s">
        <v>182</v>
      </c>
      <c r="T380" t="s">
        <v>183</v>
      </c>
      <c r="U380" t="s">
        <v>184</v>
      </c>
      <c r="V380" t="s">
        <v>185</v>
      </c>
      <c r="W380">
        <v>47</v>
      </c>
      <c r="X380" t="s">
        <v>186</v>
      </c>
      <c r="Y380" t="s">
        <v>216</v>
      </c>
      <c r="Z380">
        <v>39</v>
      </c>
      <c r="AA380" t="s">
        <v>196</v>
      </c>
      <c r="AB380" t="s">
        <v>197</v>
      </c>
      <c r="AC380" t="s">
        <v>245</v>
      </c>
      <c r="AD380" t="s">
        <v>234</v>
      </c>
      <c r="AE380" t="s">
        <v>229</v>
      </c>
      <c r="AF380">
        <v>44136</v>
      </c>
      <c r="AW380">
        <v>1012.785</v>
      </c>
      <c r="AX380">
        <v>1012.785</v>
      </c>
      <c r="AY380">
        <v>1031.6179999999999</v>
      </c>
      <c r="AZ380">
        <v>1</v>
      </c>
      <c r="BA380" t="s">
        <v>201</v>
      </c>
      <c r="BB380">
        <v>5</v>
      </c>
      <c r="BC380" t="s">
        <v>202</v>
      </c>
      <c r="BD380" t="s">
        <v>202</v>
      </c>
      <c r="BM380" s="7" t="s">
        <v>2866</v>
      </c>
      <c r="BN380" s="3" t="s">
        <v>204</v>
      </c>
      <c r="BO380" t="s">
        <v>202</v>
      </c>
      <c r="BP380" t="s">
        <v>202</v>
      </c>
    </row>
    <row r="381" spans="1:68" x14ac:dyDescent="0.2">
      <c r="A381" s="4">
        <v>43013.746527777781</v>
      </c>
      <c r="B381" s="4">
        <v>43013.759722222225</v>
      </c>
      <c r="C381" t="s">
        <v>65</v>
      </c>
      <c r="D381" t="s">
        <v>2879</v>
      </c>
      <c r="E381">
        <v>100</v>
      </c>
      <c r="F381">
        <v>1188</v>
      </c>
      <c r="G381" t="b">
        <v>1</v>
      </c>
      <c r="H381" s="1">
        <v>43013.759722222225</v>
      </c>
      <c r="I381" t="s">
        <v>2880</v>
      </c>
      <c r="N381">
        <v>40.180801389999999</v>
      </c>
      <c r="O381">
        <v>-77.213897709999998</v>
      </c>
      <c r="P381" t="s">
        <v>179</v>
      </c>
      <c r="Q381" t="s">
        <v>180</v>
      </c>
      <c r="R381" t="s">
        <v>181</v>
      </c>
      <c r="S381" t="s">
        <v>182</v>
      </c>
      <c r="T381" t="s">
        <v>183</v>
      </c>
      <c r="U381" t="s">
        <v>184</v>
      </c>
      <c r="V381" t="s">
        <v>185</v>
      </c>
      <c r="W381">
        <v>47</v>
      </c>
      <c r="X381" t="s">
        <v>186</v>
      </c>
      <c r="Y381" t="s">
        <v>195</v>
      </c>
      <c r="Z381">
        <v>36</v>
      </c>
      <c r="AA381" t="s">
        <v>196</v>
      </c>
      <c r="AB381" t="s">
        <v>197</v>
      </c>
      <c r="AC381" t="s">
        <v>290</v>
      </c>
      <c r="AD381" t="s">
        <v>234</v>
      </c>
      <c r="AE381" t="s">
        <v>223</v>
      </c>
      <c r="AF381">
        <v>17013</v>
      </c>
      <c r="AW381">
        <v>0</v>
      </c>
      <c r="AX381">
        <v>0</v>
      </c>
      <c r="AY381">
        <v>1001.051</v>
      </c>
      <c r="AZ381">
        <v>0</v>
      </c>
      <c r="BA381" t="s">
        <v>201</v>
      </c>
      <c r="BB381">
        <v>5</v>
      </c>
      <c r="BC381" t="s">
        <v>202</v>
      </c>
      <c r="BD381" t="s">
        <v>202</v>
      </c>
      <c r="BM381" s="7" t="s">
        <v>2881</v>
      </c>
      <c r="BN381" s="3" t="s">
        <v>204</v>
      </c>
      <c r="BO381" t="s">
        <v>238</v>
      </c>
      <c r="BP381" t="s">
        <v>202</v>
      </c>
    </row>
    <row r="382" spans="1:68" x14ac:dyDescent="0.2">
      <c r="A382" s="4">
        <v>43013.74722222222</v>
      </c>
      <c r="B382" s="4">
        <v>43013.762499999997</v>
      </c>
      <c r="C382" t="s">
        <v>65</v>
      </c>
      <c r="D382" t="s">
        <v>2956</v>
      </c>
      <c r="E382">
        <v>100</v>
      </c>
      <c r="F382">
        <v>1284</v>
      </c>
      <c r="G382" t="b">
        <v>1</v>
      </c>
      <c r="H382" s="1">
        <v>43013.762499999997</v>
      </c>
      <c r="I382" t="s">
        <v>2957</v>
      </c>
      <c r="N382">
        <v>41.46180725</v>
      </c>
      <c r="O382">
        <v>-72.677497860000003</v>
      </c>
      <c r="P382" t="s">
        <v>179</v>
      </c>
      <c r="Q382" t="s">
        <v>180</v>
      </c>
      <c r="R382" t="s">
        <v>181</v>
      </c>
      <c r="S382" t="s">
        <v>182</v>
      </c>
      <c r="T382" t="s">
        <v>183</v>
      </c>
      <c r="U382" t="s">
        <v>281</v>
      </c>
      <c r="V382" t="s">
        <v>209</v>
      </c>
      <c r="W382">
        <v>47</v>
      </c>
      <c r="X382" t="s">
        <v>186</v>
      </c>
      <c r="Y382" t="s">
        <v>195</v>
      </c>
      <c r="Z382">
        <v>36</v>
      </c>
      <c r="AA382" t="s">
        <v>196</v>
      </c>
      <c r="AB382" t="s">
        <v>197</v>
      </c>
      <c r="AC382" t="s">
        <v>198</v>
      </c>
      <c r="AD382" t="s">
        <v>199</v>
      </c>
      <c r="AE382" t="s">
        <v>211</v>
      </c>
      <c r="AF382">
        <v>6417</v>
      </c>
      <c r="AW382">
        <v>13.46</v>
      </c>
      <c r="AX382">
        <v>13.46</v>
      </c>
      <c r="AY382">
        <v>991.16600000000005</v>
      </c>
      <c r="AZ382">
        <v>1</v>
      </c>
      <c r="BA382" t="s">
        <v>201</v>
      </c>
      <c r="BB382">
        <v>5</v>
      </c>
      <c r="BC382" t="s">
        <v>202</v>
      </c>
      <c r="BD382" t="s">
        <v>202</v>
      </c>
      <c r="BM382" s="7" t="s">
        <v>2958</v>
      </c>
      <c r="BN382" s="3" t="s">
        <v>204</v>
      </c>
      <c r="BO382" t="s">
        <v>202</v>
      </c>
      <c r="BP382" t="s">
        <v>202</v>
      </c>
    </row>
    <row r="383" spans="1:68" x14ac:dyDescent="0.2">
      <c r="A383" s="4">
        <v>43013.742361111108</v>
      </c>
      <c r="B383" s="4">
        <v>43013.762499999997</v>
      </c>
      <c r="C383" t="s">
        <v>65</v>
      </c>
      <c r="D383" t="s">
        <v>2962</v>
      </c>
      <c r="E383">
        <v>100</v>
      </c>
      <c r="F383">
        <v>1728</v>
      </c>
      <c r="G383" t="b">
        <v>1</v>
      </c>
      <c r="H383" s="1">
        <v>43013.762499999997</v>
      </c>
      <c r="I383" t="s">
        <v>2963</v>
      </c>
      <c r="N383">
        <v>41.248992919999999</v>
      </c>
      <c r="O383">
        <v>-75.961502080000002</v>
      </c>
      <c r="P383" t="s">
        <v>179</v>
      </c>
      <c r="Q383" t="s">
        <v>180</v>
      </c>
      <c r="R383" t="s">
        <v>181</v>
      </c>
      <c r="S383" t="s">
        <v>208</v>
      </c>
      <c r="T383">
        <v>52</v>
      </c>
      <c r="U383" t="s">
        <v>488</v>
      </c>
      <c r="V383" t="s">
        <v>328</v>
      </c>
      <c r="W383">
        <v>47</v>
      </c>
      <c r="X383" t="s">
        <v>186</v>
      </c>
      <c r="Y383" t="s">
        <v>216</v>
      </c>
      <c r="Z383">
        <v>33</v>
      </c>
      <c r="AA383" t="s">
        <v>196</v>
      </c>
      <c r="AB383" t="s">
        <v>197</v>
      </c>
      <c r="AC383" t="s">
        <v>290</v>
      </c>
      <c r="AD383" t="s">
        <v>199</v>
      </c>
      <c r="AE383" t="s">
        <v>200</v>
      </c>
      <c r="AF383">
        <v>18702</v>
      </c>
      <c r="AW383">
        <v>0</v>
      </c>
      <c r="AX383">
        <v>0</v>
      </c>
      <c r="AY383">
        <v>1012.0170000000001</v>
      </c>
      <c r="AZ383">
        <v>0</v>
      </c>
      <c r="BA383" t="s">
        <v>201</v>
      </c>
      <c r="BB383">
        <v>5</v>
      </c>
      <c r="BC383" t="s">
        <v>202</v>
      </c>
      <c r="BD383" t="s">
        <v>202</v>
      </c>
      <c r="BM383" s="7" t="s">
        <v>2964</v>
      </c>
      <c r="BO383" t="s">
        <v>202</v>
      </c>
      <c r="BP383" t="s">
        <v>202</v>
      </c>
    </row>
    <row r="384" spans="1:68" x14ac:dyDescent="0.2">
      <c r="A384" s="4">
        <v>43013.748611111114</v>
      </c>
      <c r="B384" s="4">
        <v>43013.763194444444</v>
      </c>
      <c r="C384" t="s">
        <v>65</v>
      </c>
      <c r="D384" t="s">
        <v>2976</v>
      </c>
      <c r="E384">
        <v>100</v>
      </c>
      <c r="F384">
        <v>1263</v>
      </c>
      <c r="G384" t="b">
        <v>1</v>
      </c>
      <c r="H384" s="1">
        <v>43013.763194444444</v>
      </c>
      <c r="I384" t="s">
        <v>2977</v>
      </c>
      <c r="N384">
        <v>35.384796139999999</v>
      </c>
      <c r="O384">
        <v>-120.7845001</v>
      </c>
      <c r="P384" t="s">
        <v>179</v>
      </c>
      <c r="Q384" t="s">
        <v>180</v>
      </c>
      <c r="R384" t="s">
        <v>181</v>
      </c>
      <c r="S384" t="s">
        <v>182</v>
      </c>
      <c r="T384" t="s">
        <v>183</v>
      </c>
      <c r="U384" t="s">
        <v>281</v>
      </c>
      <c r="V384" t="s">
        <v>194</v>
      </c>
      <c r="W384">
        <v>47</v>
      </c>
      <c r="X384" t="s">
        <v>186</v>
      </c>
      <c r="Y384" t="s">
        <v>216</v>
      </c>
      <c r="Z384">
        <v>45</v>
      </c>
      <c r="AA384" t="s">
        <v>196</v>
      </c>
      <c r="AB384" t="s">
        <v>197</v>
      </c>
      <c r="AC384" t="s">
        <v>258</v>
      </c>
      <c r="AD384" t="s">
        <v>217</v>
      </c>
      <c r="AE384" t="s">
        <v>303</v>
      </c>
      <c r="AF384">
        <v>93402</v>
      </c>
      <c r="AW384">
        <v>17.106000000000002</v>
      </c>
      <c r="AX384">
        <v>17.106000000000002</v>
      </c>
      <c r="AY384">
        <v>1006.699</v>
      </c>
      <c r="AZ384">
        <v>1</v>
      </c>
      <c r="BA384" t="s">
        <v>201</v>
      </c>
      <c r="BB384">
        <v>5</v>
      </c>
      <c r="BC384" t="s">
        <v>202</v>
      </c>
      <c r="BD384" t="s">
        <v>202</v>
      </c>
      <c r="BM384" s="7" t="s">
        <v>2978</v>
      </c>
      <c r="BN384" s="3" t="s">
        <v>204</v>
      </c>
      <c r="BO384" t="s">
        <v>202</v>
      </c>
      <c r="BP384" t="s">
        <v>202</v>
      </c>
    </row>
    <row r="385" spans="1:71" x14ac:dyDescent="0.2">
      <c r="A385" s="4">
        <v>43013.748611111114</v>
      </c>
      <c r="B385" s="4">
        <v>43013.763194444444</v>
      </c>
      <c r="C385" t="s">
        <v>65</v>
      </c>
      <c r="D385" t="s">
        <v>2990</v>
      </c>
      <c r="E385">
        <v>100</v>
      </c>
      <c r="F385">
        <v>1275</v>
      </c>
      <c r="G385" t="b">
        <v>1</v>
      </c>
      <c r="H385" s="1">
        <v>43013.763888888891</v>
      </c>
      <c r="I385" t="s">
        <v>2991</v>
      </c>
      <c r="N385">
        <v>33.270095830000002</v>
      </c>
      <c r="O385">
        <v>-117.28440089999999</v>
      </c>
      <c r="P385" t="s">
        <v>179</v>
      </c>
      <c r="Q385" t="s">
        <v>180</v>
      </c>
      <c r="R385" t="s">
        <v>181</v>
      </c>
      <c r="S385" t="s">
        <v>182</v>
      </c>
      <c r="T385" t="s">
        <v>183</v>
      </c>
      <c r="U385" t="s">
        <v>184</v>
      </c>
      <c r="V385" t="s">
        <v>194</v>
      </c>
      <c r="W385">
        <v>47</v>
      </c>
      <c r="X385" t="s">
        <v>186</v>
      </c>
      <c r="Y385" t="s">
        <v>216</v>
      </c>
      <c r="Z385">
        <v>40</v>
      </c>
      <c r="AA385" t="s">
        <v>196</v>
      </c>
      <c r="AB385" t="s">
        <v>197</v>
      </c>
      <c r="AC385" t="s">
        <v>210</v>
      </c>
      <c r="AD385" t="s">
        <v>329</v>
      </c>
      <c r="AE385" t="s">
        <v>229</v>
      </c>
      <c r="AF385">
        <v>92056</v>
      </c>
      <c r="AW385">
        <v>21.132999999999999</v>
      </c>
      <c r="AX385">
        <v>21.132999999999999</v>
      </c>
      <c r="AY385">
        <v>1012.6369999999999</v>
      </c>
      <c r="AZ385">
        <v>1</v>
      </c>
      <c r="BA385" t="s">
        <v>201</v>
      </c>
      <c r="BB385">
        <v>5</v>
      </c>
      <c r="BC385" t="s">
        <v>202</v>
      </c>
      <c r="BD385" t="s">
        <v>202</v>
      </c>
      <c r="BM385" s="7" t="s">
        <v>2992</v>
      </c>
      <c r="BN385" s="3" t="s">
        <v>204</v>
      </c>
      <c r="BO385" t="s">
        <v>202</v>
      </c>
      <c r="BP385" t="s">
        <v>202</v>
      </c>
    </row>
    <row r="386" spans="1:71" x14ac:dyDescent="0.2">
      <c r="A386" s="4">
        <v>43013.749305555553</v>
      </c>
      <c r="B386" s="4">
        <v>43013.767361111109</v>
      </c>
      <c r="C386" t="s">
        <v>65</v>
      </c>
      <c r="D386" t="s">
        <v>3105</v>
      </c>
      <c r="E386">
        <v>100</v>
      </c>
      <c r="F386">
        <v>1565</v>
      </c>
      <c r="G386" t="b">
        <v>1</v>
      </c>
      <c r="H386" s="1">
        <v>43013.767361111109</v>
      </c>
      <c r="I386" t="s">
        <v>3106</v>
      </c>
      <c r="N386">
        <v>27.36540222</v>
      </c>
      <c r="O386">
        <v>-82.535797119999998</v>
      </c>
      <c r="P386" t="s">
        <v>179</v>
      </c>
      <c r="Q386" t="s">
        <v>180</v>
      </c>
      <c r="R386" t="s">
        <v>181</v>
      </c>
      <c r="S386" t="s">
        <v>182</v>
      </c>
      <c r="T386" t="s">
        <v>183</v>
      </c>
      <c r="U386" t="s">
        <v>251</v>
      </c>
      <c r="V386" t="s">
        <v>252</v>
      </c>
      <c r="W386">
        <v>47</v>
      </c>
      <c r="X386" t="s">
        <v>186</v>
      </c>
      <c r="Y386" t="s">
        <v>216</v>
      </c>
      <c r="Z386">
        <v>30</v>
      </c>
      <c r="AA386" t="s">
        <v>196</v>
      </c>
      <c r="AB386" t="s">
        <v>197</v>
      </c>
      <c r="AC386" t="s">
        <v>290</v>
      </c>
      <c r="AD386" t="s">
        <v>199</v>
      </c>
      <c r="AE386" t="s">
        <v>200</v>
      </c>
      <c r="AF386">
        <v>34209</v>
      </c>
      <c r="AW386">
        <v>0</v>
      </c>
      <c r="AX386">
        <v>0</v>
      </c>
      <c r="AY386">
        <v>1060.634</v>
      </c>
      <c r="AZ386">
        <v>0</v>
      </c>
      <c r="BA386" t="s">
        <v>201</v>
      </c>
      <c r="BB386">
        <v>5</v>
      </c>
      <c r="BC386" t="s">
        <v>202</v>
      </c>
      <c r="BD386" t="s">
        <v>202</v>
      </c>
      <c r="BM386" s="7" t="s">
        <v>3107</v>
      </c>
      <c r="BN386" s="3" t="s">
        <v>204</v>
      </c>
      <c r="BO386" t="s">
        <v>238</v>
      </c>
      <c r="BP386" t="s">
        <v>202</v>
      </c>
    </row>
    <row r="387" spans="1:71" x14ac:dyDescent="0.2">
      <c r="A387" s="4">
        <v>43013.758333333331</v>
      </c>
      <c r="B387" s="4">
        <v>43013.772222222222</v>
      </c>
      <c r="C387" t="s">
        <v>65</v>
      </c>
      <c r="D387" t="s">
        <v>3245</v>
      </c>
      <c r="E387">
        <v>100</v>
      </c>
      <c r="F387">
        <v>1178</v>
      </c>
      <c r="G387" t="b">
        <v>1</v>
      </c>
      <c r="H387" s="1">
        <v>43013.772222222222</v>
      </c>
      <c r="I387" t="s">
        <v>3246</v>
      </c>
      <c r="N387">
        <v>30.430801389999999</v>
      </c>
      <c r="O387">
        <v>-97.721298219999994</v>
      </c>
      <c r="P387" t="s">
        <v>179</v>
      </c>
      <c r="Q387" t="s">
        <v>180</v>
      </c>
      <c r="R387" t="s">
        <v>181</v>
      </c>
      <c r="S387" t="s">
        <v>182</v>
      </c>
      <c r="T387" t="s">
        <v>183</v>
      </c>
      <c r="U387" t="s">
        <v>184</v>
      </c>
      <c r="V387" t="s">
        <v>265</v>
      </c>
      <c r="W387">
        <v>47</v>
      </c>
      <c r="X387" t="s">
        <v>186</v>
      </c>
      <c r="Y387" t="s">
        <v>216</v>
      </c>
      <c r="Z387">
        <v>27</v>
      </c>
      <c r="AA387" t="s">
        <v>196</v>
      </c>
      <c r="AB387" t="s">
        <v>197</v>
      </c>
      <c r="AC387" t="s">
        <v>210</v>
      </c>
      <c r="AD387" t="s">
        <v>217</v>
      </c>
      <c r="AE387" t="s">
        <v>229</v>
      </c>
      <c r="AF387">
        <v>6033</v>
      </c>
      <c r="AW387">
        <v>0</v>
      </c>
      <c r="AX387">
        <v>0</v>
      </c>
      <c r="AY387">
        <v>1031.2139999999999</v>
      </c>
      <c r="AZ387">
        <v>0</v>
      </c>
      <c r="BA387" t="s">
        <v>201</v>
      </c>
      <c r="BB387">
        <v>5</v>
      </c>
      <c r="BC387" t="s">
        <v>202</v>
      </c>
      <c r="BD387" t="s">
        <v>202</v>
      </c>
      <c r="BM387" s="7" t="s">
        <v>3247</v>
      </c>
      <c r="BN387" s="3" t="s">
        <v>204</v>
      </c>
      <c r="BO387" t="s">
        <v>202</v>
      </c>
      <c r="BP387" t="s">
        <v>202</v>
      </c>
    </row>
    <row r="388" spans="1:71" x14ac:dyDescent="0.2">
      <c r="A388" s="4">
        <v>43013.761111111111</v>
      </c>
      <c r="B388" s="4">
        <v>43013.779166666667</v>
      </c>
      <c r="C388" t="s">
        <v>65</v>
      </c>
      <c r="D388" t="s">
        <v>3401</v>
      </c>
      <c r="E388">
        <v>100</v>
      </c>
      <c r="F388">
        <v>1555</v>
      </c>
      <c r="G388" t="b">
        <v>1</v>
      </c>
      <c r="H388" s="1">
        <v>43013.779166666667</v>
      </c>
      <c r="I388" t="s">
        <v>3402</v>
      </c>
      <c r="N388">
        <v>42.366806029999999</v>
      </c>
      <c r="O388">
        <v>-82.984901429999994</v>
      </c>
      <c r="P388" t="s">
        <v>179</v>
      </c>
      <c r="Q388" t="s">
        <v>180</v>
      </c>
      <c r="R388" t="s">
        <v>181</v>
      </c>
      <c r="S388" t="s">
        <v>182</v>
      </c>
      <c r="T388" t="s">
        <v>183</v>
      </c>
      <c r="U388" t="s">
        <v>281</v>
      </c>
      <c r="V388" t="s">
        <v>252</v>
      </c>
      <c r="W388">
        <v>47</v>
      </c>
      <c r="X388" t="s">
        <v>186</v>
      </c>
      <c r="Y388" t="s">
        <v>195</v>
      </c>
      <c r="Z388">
        <v>24</v>
      </c>
      <c r="AA388" t="s">
        <v>196</v>
      </c>
      <c r="AB388" t="s">
        <v>197</v>
      </c>
      <c r="AC388" t="s">
        <v>198</v>
      </c>
      <c r="AD388" t="s">
        <v>199</v>
      </c>
      <c r="AE388" t="s">
        <v>229</v>
      </c>
      <c r="AF388">
        <v>48228</v>
      </c>
      <c r="AW388">
        <v>79.766999999999996</v>
      </c>
      <c r="AX388">
        <v>132.53899999999999</v>
      </c>
      <c r="AY388">
        <v>1071.9590000000001</v>
      </c>
      <c r="AZ388">
        <v>2</v>
      </c>
      <c r="BA388" t="s">
        <v>201</v>
      </c>
      <c r="BB388">
        <v>5</v>
      </c>
      <c r="BC388" t="s">
        <v>202</v>
      </c>
      <c r="BD388" t="s">
        <v>202</v>
      </c>
      <c r="BM388" s="7" t="s">
        <v>3403</v>
      </c>
      <c r="BN388" s="3" t="s">
        <v>204</v>
      </c>
      <c r="BO388" t="s">
        <v>202</v>
      </c>
      <c r="BP388" t="s">
        <v>202</v>
      </c>
    </row>
    <row r="389" spans="1:71" x14ac:dyDescent="0.2">
      <c r="A389" s="4">
        <v>43013.76458333333</v>
      </c>
      <c r="B389" s="4">
        <v>43013.779861111114</v>
      </c>
      <c r="C389" t="s">
        <v>65</v>
      </c>
      <c r="D389" t="s">
        <v>3421</v>
      </c>
      <c r="E389">
        <v>100</v>
      </c>
      <c r="F389">
        <v>1319</v>
      </c>
      <c r="G389" t="b">
        <v>1</v>
      </c>
      <c r="H389" s="1">
        <v>43013.779861111114</v>
      </c>
      <c r="I389" t="s">
        <v>3422</v>
      </c>
      <c r="N389">
        <v>40.722503660000001</v>
      </c>
      <c r="O389">
        <v>-89.530296329999999</v>
      </c>
      <c r="P389" t="s">
        <v>179</v>
      </c>
      <c r="Q389" t="s">
        <v>180</v>
      </c>
      <c r="R389" t="s">
        <v>181</v>
      </c>
      <c r="S389" t="s">
        <v>720</v>
      </c>
      <c r="T389">
        <v>9</v>
      </c>
      <c r="U389" t="s">
        <v>721</v>
      </c>
      <c r="V389" t="s">
        <v>722</v>
      </c>
      <c r="W389">
        <v>47</v>
      </c>
      <c r="X389" t="s">
        <v>186</v>
      </c>
      <c r="Y389" t="s">
        <v>195</v>
      </c>
      <c r="Z389">
        <v>50</v>
      </c>
      <c r="AA389" t="s">
        <v>196</v>
      </c>
      <c r="AB389" t="s">
        <v>197</v>
      </c>
      <c r="AC389" t="s">
        <v>210</v>
      </c>
      <c r="AD389" t="s">
        <v>199</v>
      </c>
      <c r="AE389" t="s">
        <v>200</v>
      </c>
      <c r="AF389">
        <v>60603</v>
      </c>
      <c r="AW389">
        <v>917.97</v>
      </c>
      <c r="AX389">
        <v>995.71100000000001</v>
      </c>
      <c r="AY389">
        <v>1006.807</v>
      </c>
      <c r="AZ389">
        <v>2</v>
      </c>
      <c r="BA389" t="s">
        <v>201</v>
      </c>
      <c r="BB389">
        <v>5</v>
      </c>
      <c r="BC389" t="s">
        <v>202</v>
      </c>
      <c r="BD389" t="s">
        <v>202</v>
      </c>
      <c r="BM389" s="7" t="s">
        <v>3423</v>
      </c>
      <c r="BN389" s="3" t="s">
        <v>225</v>
      </c>
      <c r="BO389" t="s">
        <v>238</v>
      </c>
      <c r="BP389" t="s">
        <v>202</v>
      </c>
    </row>
    <row r="390" spans="1:71" x14ac:dyDescent="0.2">
      <c r="A390" s="4">
        <v>43013.76666666667</v>
      </c>
      <c r="B390" s="4">
        <v>43013.780555555553</v>
      </c>
      <c r="C390" t="s">
        <v>65</v>
      </c>
      <c r="D390" t="s">
        <v>3448</v>
      </c>
      <c r="E390">
        <v>100</v>
      </c>
      <c r="F390">
        <v>1197</v>
      </c>
      <c r="G390" t="b">
        <v>1</v>
      </c>
      <c r="H390" s="1">
        <v>43013.780555555553</v>
      </c>
      <c r="I390" t="s">
        <v>3449</v>
      </c>
      <c r="N390">
        <v>43.101699830000001</v>
      </c>
      <c r="O390">
        <v>-78.949897770000007</v>
      </c>
      <c r="P390" t="s">
        <v>179</v>
      </c>
      <c r="Q390" t="s">
        <v>180</v>
      </c>
      <c r="R390" t="s">
        <v>181</v>
      </c>
      <c r="S390" t="s">
        <v>182</v>
      </c>
      <c r="T390" t="s">
        <v>183</v>
      </c>
      <c r="U390" t="s">
        <v>184</v>
      </c>
      <c r="V390" t="s">
        <v>194</v>
      </c>
      <c r="W390">
        <v>47</v>
      </c>
      <c r="X390" t="s">
        <v>186</v>
      </c>
      <c r="Y390" t="s">
        <v>216</v>
      </c>
      <c r="Z390">
        <v>29</v>
      </c>
      <c r="AA390" t="s">
        <v>196</v>
      </c>
      <c r="AB390" t="s">
        <v>197</v>
      </c>
      <c r="AC390" t="s">
        <v>290</v>
      </c>
      <c r="AD390" t="s">
        <v>199</v>
      </c>
      <c r="AE390" t="s">
        <v>229</v>
      </c>
      <c r="AF390">
        <v>14304</v>
      </c>
      <c r="AW390">
        <v>0</v>
      </c>
      <c r="AX390">
        <v>0</v>
      </c>
      <c r="AY390">
        <v>1005.3049999999999</v>
      </c>
      <c r="AZ390">
        <v>0</v>
      </c>
      <c r="BA390" t="s">
        <v>201</v>
      </c>
      <c r="BB390">
        <v>5</v>
      </c>
      <c r="BC390" t="s">
        <v>202</v>
      </c>
      <c r="BD390" t="s">
        <v>202</v>
      </c>
      <c r="BM390" s="7" t="s">
        <v>3450</v>
      </c>
      <c r="BN390" s="3" t="s">
        <v>204</v>
      </c>
      <c r="BO390" t="s">
        <v>202</v>
      </c>
      <c r="BP390" t="s">
        <v>202</v>
      </c>
    </row>
    <row r="391" spans="1:71" x14ac:dyDescent="0.2">
      <c r="A391" s="4">
        <v>43013.76666666667</v>
      </c>
      <c r="B391" s="4">
        <v>43013.78125</v>
      </c>
      <c r="C391" t="s">
        <v>65</v>
      </c>
      <c r="D391" t="s">
        <v>3459</v>
      </c>
      <c r="E391">
        <v>100</v>
      </c>
      <c r="F391">
        <v>1248</v>
      </c>
      <c r="G391" t="b">
        <v>1</v>
      </c>
      <c r="H391" s="1">
        <v>43013.78125</v>
      </c>
      <c r="I391" t="s">
        <v>3460</v>
      </c>
      <c r="N391">
        <v>34.40649414</v>
      </c>
      <c r="O391">
        <v>-118.4015045</v>
      </c>
      <c r="P391" t="s">
        <v>179</v>
      </c>
      <c r="Q391" t="s">
        <v>180</v>
      </c>
      <c r="R391" t="s">
        <v>181</v>
      </c>
      <c r="S391" t="s">
        <v>182</v>
      </c>
      <c r="T391" t="s">
        <v>183</v>
      </c>
      <c r="U391" t="s">
        <v>184</v>
      </c>
      <c r="V391" t="s">
        <v>185</v>
      </c>
      <c r="W391">
        <v>47</v>
      </c>
      <c r="X391" t="s">
        <v>186</v>
      </c>
      <c r="Y391" t="s">
        <v>195</v>
      </c>
      <c r="Z391">
        <v>21</v>
      </c>
      <c r="AA391" t="s">
        <v>269</v>
      </c>
      <c r="AB391" t="s">
        <v>197</v>
      </c>
      <c r="AC391" t="s">
        <v>210</v>
      </c>
      <c r="AD391" t="s">
        <v>217</v>
      </c>
      <c r="AE391" t="s">
        <v>229</v>
      </c>
      <c r="AF391">
        <v>94112</v>
      </c>
      <c r="AW391">
        <v>0</v>
      </c>
      <c r="AX391">
        <v>0</v>
      </c>
      <c r="AY391">
        <v>1081.0619999999999</v>
      </c>
      <c r="AZ391">
        <v>0</v>
      </c>
      <c r="BA391" t="s">
        <v>201</v>
      </c>
      <c r="BB391">
        <v>5</v>
      </c>
      <c r="BC391" t="s">
        <v>202</v>
      </c>
      <c r="BD391" t="s">
        <v>202</v>
      </c>
      <c r="BM391" s="7" t="s">
        <v>3461</v>
      </c>
      <c r="BN391" s="3" t="s">
        <v>204</v>
      </c>
      <c r="BO391" t="s">
        <v>238</v>
      </c>
      <c r="BP391" t="s">
        <v>202</v>
      </c>
    </row>
    <row r="392" spans="1:71" x14ac:dyDescent="0.2">
      <c r="A392" s="4">
        <v>43013.768750000003</v>
      </c>
      <c r="B392" s="4">
        <v>43013.787499999999</v>
      </c>
      <c r="C392" t="s">
        <v>65</v>
      </c>
      <c r="D392" t="s">
        <v>3520</v>
      </c>
      <c r="E392">
        <v>100</v>
      </c>
      <c r="F392">
        <v>1623</v>
      </c>
      <c r="G392" t="b">
        <v>1</v>
      </c>
      <c r="H392" s="1">
        <v>43013.787499999999</v>
      </c>
      <c r="I392" t="s">
        <v>3521</v>
      </c>
      <c r="N392">
        <v>42.331603999999999</v>
      </c>
      <c r="O392">
        <v>-88.05449677</v>
      </c>
      <c r="P392" t="s">
        <v>179</v>
      </c>
      <c r="Q392" t="s">
        <v>180</v>
      </c>
      <c r="R392" t="s">
        <v>181</v>
      </c>
      <c r="S392" t="s">
        <v>182</v>
      </c>
      <c r="T392" t="s">
        <v>183</v>
      </c>
      <c r="U392" t="s">
        <v>184</v>
      </c>
      <c r="V392" t="s">
        <v>194</v>
      </c>
      <c r="W392">
        <v>47</v>
      </c>
      <c r="X392" t="s">
        <v>186</v>
      </c>
      <c r="Y392" t="s">
        <v>216</v>
      </c>
      <c r="Z392">
        <v>28</v>
      </c>
      <c r="AA392" t="s">
        <v>196</v>
      </c>
      <c r="AB392" t="s">
        <v>197</v>
      </c>
      <c r="AC392" t="s">
        <v>210</v>
      </c>
      <c r="AD392" t="s">
        <v>329</v>
      </c>
      <c r="AE392" t="s">
        <v>229</v>
      </c>
      <c r="AF392">
        <v>60614</v>
      </c>
      <c r="AW392">
        <v>0</v>
      </c>
      <c r="AX392">
        <v>0</v>
      </c>
      <c r="AY392">
        <v>1300.2570000000001</v>
      </c>
      <c r="AZ392">
        <v>0</v>
      </c>
      <c r="BA392" t="s">
        <v>201</v>
      </c>
      <c r="BB392">
        <v>5</v>
      </c>
      <c r="BC392" t="s">
        <v>202</v>
      </c>
      <c r="BD392" t="s">
        <v>202</v>
      </c>
      <c r="BM392" s="7" t="s">
        <v>3522</v>
      </c>
      <c r="BN392" s="3" t="s">
        <v>204</v>
      </c>
      <c r="BO392" t="s">
        <v>202</v>
      </c>
      <c r="BP392" t="s">
        <v>202</v>
      </c>
    </row>
    <row r="393" spans="1:71" x14ac:dyDescent="0.2">
      <c r="A393" s="4">
        <v>43013.775000000001</v>
      </c>
      <c r="B393" s="4">
        <v>43013.788888888892</v>
      </c>
      <c r="C393" t="s">
        <v>65</v>
      </c>
      <c r="D393" t="s">
        <v>3537</v>
      </c>
      <c r="E393">
        <v>100</v>
      </c>
      <c r="F393">
        <v>1188</v>
      </c>
      <c r="G393" t="b">
        <v>1</v>
      </c>
      <c r="H393" s="1">
        <v>43013.788888888892</v>
      </c>
      <c r="I393" t="s">
        <v>3538</v>
      </c>
      <c r="N393">
        <v>43.080398559999999</v>
      </c>
      <c r="O393">
        <v>-88.259201050000001</v>
      </c>
      <c r="P393" t="s">
        <v>179</v>
      </c>
      <c r="Q393" t="s">
        <v>180</v>
      </c>
      <c r="R393" t="s">
        <v>181</v>
      </c>
      <c r="S393" t="s">
        <v>208</v>
      </c>
      <c r="T393">
        <v>56</v>
      </c>
      <c r="U393" t="s">
        <v>251</v>
      </c>
      <c r="V393" t="s">
        <v>252</v>
      </c>
      <c r="W393">
        <v>47</v>
      </c>
      <c r="X393" t="s">
        <v>186</v>
      </c>
      <c r="Y393" t="s">
        <v>195</v>
      </c>
      <c r="Z393">
        <v>33</v>
      </c>
      <c r="AA393" t="s">
        <v>196</v>
      </c>
      <c r="AB393" t="s">
        <v>197</v>
      </c>
      <c r="AC393" t="s">
        <v>258</v>
      </c>
      <c r="AD393" t="s">
        <v>234</v>
      </c>
      <c r="AE393" t="s">
        <v>200</v>
      </c>
      <c r="AF393">
        <v>53188</v>
      </c>
      <c r="AW393">
        <v>0</v>
      </c>
      <c r="AX393">
        <v>0</v>
      </c>
      <c r="AY393">
        <v>851.43100000000004</v>
      </c>
      <c r="AZ393">
        <v>0</v>
      </c>
      <c r="BA393" t="s">
        <v>201</v>
      </c>
      <c r="BB393">
        <v>5</v>
      </c>
      <c r="BC393" t="s">
        <v>202</v>
      </c>
      <c r="BD393" t="s">
        <v>202</v>
      </c>
      <c r="BM393" s="7" t="s">
        <v>3539</v>
      </c>
      <c r="BN393" s="3" t="s">
        <v>204</v>
      </c>
      <c r="BO393" t="s">
        <v>238</v>
      </c>
      <c r="BP393" t="s">
        <v>202</v>
      </c>
    </row>
    <row r="394" spans="1:71" x14ac:dyDescent="0.2">
      <c r="A394" s="4">
        <v>43013.781944444447</v>
      </c>
      <c r="B394" s="4">
        <v>43013.796527777777</v>
      </c>
      <c r="C394" t="s">
        <v>65</v>
      </c>
      <c r="D394" t="s">
        <v>3562</v>
      </c>
      <c r="E394">
        <v>100</v>
      </c>
      <c r="F394">
        <v>1249</v>
      </c>
      <c r="G394" t="b">
        <v>1</v>
      </c>
      <c r="H394" s="1">
        <v>43013.796527777777</v>
      </c>
      <c r="I394" t="s">
        <v>3563</v>
      </c>
      <c r="N394">
        <v>27.07749939</v>
      </c>
      <c r="O394">
        <v>-80.258697510000005</v>
      </c>
      <c r="P394" t="s">
        <v>179</v>
      </c>
      <c r="Q394" t="s">
        <v>180</v>
      </c>
      <c r="R394" t="s">
        <v>181</v>
      </c>
      <c r="S394" t="s">
        <v>182</v>
      </c>
      <c r="T394" t="s">
        <v>250</v>
      </c>
      <c r="U394" t="s">
        <v>389</v>
      </c>
      <c r="V394" t="s">
        <v>185</v>
      </c>
      <c r="W394">
        <v>47</v>
      </c>
      <c r="X394" t="s">
        <v>186</v>
      </c>
      <c r="Y394" t="s">
        <v>216</v>
      </c>
      <c r="Z394">
        <v>34</v>
      </c>
      <c r="AA394" t="s">
        <v>196</v>
      </c>
      <c r="AB394" t="s">
        <v>197</v>
      </c>
      <c r="AC394" t="s">
        <v>210</v>
      </c>
      <c r="AD394" t="s">
        <v>234</v>
      </c>
      <c r="AE394" t="s">
        <v>229</v>
      </c>
      <c r="AF394">
        <v>34994</v>
      </c>
      <c r="AW394">
        <v>14.778</v>
      </c>
      <c r="AX394">
        <v>14.778</v>
      </c>
      <c r="AY394">
        <v>998.60500000000002</v>
      </c>
      <c r="AZ394">
        <v>1</v>
      </c>
      <c r="BA394" t="s">
        <v>201</v>
      </c>
      <c r="BB394">
        <v>5</v>
      </c>
      <c r="BC394" t="s">
        <v>202</v>
      </c>
      <c r="BD394" t="s">
        <v>202</v>
      </c>
      <c r="BM394" s="7" t="s">
        <v>3564</v>
      </c>
      <c r="BN394" s="3" t="s">
        <v>204</v>
      </c>
      <c r="BO394" t="s">
        <v>202</v>
      </c>
      <c r="BP394" t="s">
        <v>202</v>
      </c>
    </row>
    <row r="395" spans="1:71" x14ac:dyDescent="0.2">
      <c r="A395" s="4">
        <v>43013.786805555559</v>
      </c>
      <c r="B395" s="4">
        <v>43013.802777777775</v>
      </c>
      <c r="C395" t="s">
        <v>65</v>
      </c>
      <c r="D395" t="s">
        <v>3586</v>
      </c>
      <c r="E395">
        <v>100</v>
      </c>
      <c r="F395">
        <v>1368</v>
      </c>
      <c r="G395" t="b">
        <v>1</v>
      </c>
      <c r="H395" s="1">
        <v>43013.802777777775</v>
      </c>
      <c r="I395" t="s">
        <v>3587</v>
      </c>
      <c r="N395">
        <v>40.587005619999999</v>
      </c>
      <c r="O395">
        <v>-111.9878006</v>
      </c>
      <c r="P395" t="s">
        <v>179</v>
      </c>
      <c r="Q395" t="s">
        <v>180</v>
      </c>
      <c r="R395" t="s">
        <v>181</v>
      </c>
      <c r="S395" t="s">
        <v>182</v>
      </c>
      <c r="T395" t="s">
        <v>183</v>
      </c>
      <c r="U395" t="s">
        <v>184</v>
      </c>
      <c r="V395" t="s">
        <v>265</v>
      </c>
      <c r="W395">
        <v>47</v>
      </c>
      <c r="X395" t="s">
        <v>186</v>
      </c>
      <c r="Y395" t="s">
        <v>195</v>
      </c>
      <c r="Z395">
        <v>48</v>
      </c>
      <c r="AA395" t="s">
        <v>196</v>
      </c>
      <c r="AB395" t="s">
        <v>197</v>
      </c>
      <c r="AC395" t="s">
        <v>198</v>
      </c>
      <c r="AD395" t="s">
        <v>199</v>
      </c>
      <c r="AE395" t="s">
        <v>211</v>
      </c>
      <c r="AF395">
        <v>84029</v>
      </c>
      <c r="AW395">
        <v>0</v>
      </c>
      <c r="AX395">
        <v>0</v>
      </c>
      <c r="AY395">
        <v>1007.242</v>
      </c>
      <c r="AZ395">
        <v>0</v>
      </c>
      <c r="BA395" t="s">
        <v>201</v>
      </c>
      <c r="BB395">
        <v>5</v>
      </c>
      <c r="BC395" t="s">
        <v>202</v>
      </c>
      <c r="BD395" t="s">
        <v>202</v>
      </c>
      <c r="BM395" s="7" t="s">
        <v>3588</v>
      </c>
      <c r="BN395" s="3" t="s">
        <v>204</v>
      </c>
      <c r="BO395" t="s">
        <v>202</v>
      </c>
      <c r="BP395" t="s">
        <v>202</v>
      </c>
    </row>
    <row r="396" spans="1:71" x14ac:dyDescent="0.2">
      <c r="A396" s="4">
        <v>43007.775000000001</v>
      </c>
      <c r="B396" s="4">
        <v>43007.787499999999</v>
      </c>
      <c r="C396" t="s">
        <v>65</v>
      </c>
      <c r="D396" t="s">
        <v>576</v>
      </c>
      <c r="E396">
        <v>100</v>
      </c>
      <c r="F396">
        <v>1040</v>
      </c>
      <c r="G396" t="b">
        <v>1</v>
      </c>
      <c r="H396" s="1">
        <v>43007.787499999999</v>
      </c>
      <c r="I396" t="s">
        <v>577</v>
      </c>
      <c r="N396">
        <v>32.859405520000003</v>
      </c>
      <c r="O396">
        <v>-117.20729830000001</v>
      </c>
      <c r="P396" t="s">
        <v>179</v>
      </c>
      <c r="Q396" t="s">
        <v>180</v>
      </c>
      <c r="R396" t="s">
        <v>181</v>
      </c>
      <c r="S396" t="s">
        <v>182</v>
      </c>
      <c r="T396" t="s">
        <v>355</v>
      </c>
      <c r="U396" t="s">
        <v>251</v>
      </c>
      <c r="V396" t="s">
        <v>531</v>
      </c>
      <c r="W396">
        <v>47</v>
      </c>
      <c r="X396" t="s">
        <v>186</v>
      </c>
      <c r="Y396" t="s">
        <v>216</v>
      </c>
      <c r="Z396">
        <v>28</v>
      </c>
      <c r="AA396" t="s">
        <v>196</v>
      </c>
      <c r="AB396" t="s">
        <v>197</v>
      </c>
      <c r="AC396" t="s">
        <v>210</v>
      </c>
      <c r="AD396" t="s">
        <v>483</v>
      </c>
      <c r="AE396" t="s">
        <v>200</v>
      </c>
      <c r="AF396">
        <v>92011</v>
      </c>
      <c r="AG396">
        <v>0</v>
      </c>
      <c r="AH396">
        <v>0</v>
      </c>
      <c r="AI396">
        <v>929.89</v>
      </c>
      <c r="AJ396">
        <v>0</v>
      </c>
      <c r="BA396" t="s">
        <v>201</v>
      </c>
      <c r="BB396">
        <v>1</v>
      </c>
      <c r="BC396" t="s">
        <v>238</v>
      </c>
      <c r="BD396" t="s">
        <v>202</v>
      </c>
      <c r="BM396" s="7" t="s">
        <v>578</v>
      </c>
      <c r="BN396" s="3" t="s">
        <v>204</v>
      </c>
      <c r="BO396" t="s">
        <v>238</v>
      </c>
      <c r="BP396" t="s">
        <v>202</v>
      </c>
      <c r="BS396" t="s">
        <v>205</v>
      </c>
    </row>
    <row r="397" spans="1:71" x14ac:dyDescent="0.2">
      <c r="A397" s="4">
        <v>43011.660416666666</v>
      </c>
      <c r="B397" s="4">
        <v>43011.672222222223</v>
      </c>
      <c r="C397" t="s">
        <v>65</v>
      </c>
      <c r="D397" t="s">
        <v>1418</v>
      </c>
      <c r="E397">
        <v>100</v>
      </c>
      <c r="F397">
        <v>1046</v>
      </c>
      <c r="G397" t="b">
        <v>1</v>
      </c>
      <c r="H397" s="1">
        <v>43011.672222222223</v>
      </c>
      <c r="I397" t="s">
        <v>1419</v>
      </c>
      <c r="N397">
        <v>27.789703370000002</v>
      </c>
      <c r="O397">
        <v>-82.728301999999999</v>
      </c>
      <c r="P397" t="s">
        <v>179</v>
      </c>
      <c r="Q397" t="s">
        <v>180</v>
      </c>
      <c r="R397" t="s">
        <v>181</v>
      </c>
      <c r="S397" t="s">
        <v>182</v>
      </c>
      <c r="T397" t="s">
        <v>183</v>
      </c>
      <c r="U397" t="s">
        <v>184</v>
      </c>
      <c r="V397" t="s">
        <v>185</v>
      </c>
      <c r="W397">
        <v>47</v>
      </c>
      <c r="X397" t="s">
        <v>186</v>
      </c>
      <c r="Y397" t="s">
        <v>195</v>
      </c>
      <c r="Z397">
        <v>39</v>
      </c>
      <c r="AA397" t="s">
        <v>196</v>
      </c>
      <c r="AB397" t="s">
        <v>197</v>
      </c>
      <c r="AC397" t="s">
        <v>290</v>
      </c>
      <c r="AD397" t="s">
        <v>199</v>
      </c>
      <c r="AE397" t="s">
        <v>211</v>
      </c>
      <c r="AF397">
        <v>33710</v>
      </c>
      <c r="AG397">
        <v>20.728999999999999</v>
      </c>
      <c r="AH397">
        <v>173.05199999999999</v>
      </c>
      <c r="AI397">
        <v>894.76</v>
      </c>
      <c r="AJ397">
        <v>2</v>
      </c>
      <c r="BA397" t="s">
        <v>201</v>
      </c>
      <c r="BB397">
        <v>1</v>
      </c>
      <c r="BC397" t="s">
        <v>238</v>
      </c>
      <c r="BD397" t="s">
        <v>202</v>
      </c>
      <c r="BM397" s="7" t="s">
        <v>1420</v>
      </c>
      <c r="BN397" s="3" t="s">
        <v>204</v>
      </c>
      <c r="BO397" t="s">
        <v>202</v>
      </c>
      <c r="BP397" t="s">
        <v>202</v>
      </c>
    </row>
    <row r="398" spans="1:71" x14ac:dyDescent="0.2">
      <c r="A398" s="4">
        <v>43013.725694444445</v>
      </c>
      <c r="B398" s="4">
        <v>43013.738194444442</v>
      </c>
      <c r="C398" t="s">
        <v>65</v>
      </c>
      <c r="D398" t="s">
        <v>1727</v>
      </c>
      <c r="E398">
        <v>100</v>
      </c>
      <c r="F398">
        <v>1100</v>
      </c>
      <c r="G398" t="b">
        <v>1</v>
      </c>
      <c r="H398" s="1">
        <v>43013.738194444442</v>
      </c>
      <c r="I398" t="s">
        <v>1728</v>
      </c>
      <c r="N398">
        <v>44.639099119999997</v>
      </c>
      <c r="O398">
        <v>-123.2709961</v>
      </c>
      <c r="P398" t="s">
        <v>179</v>
      </c>
      <c r="Q398" t="s">
        <v>180</v>
      </c>
      <c r="R398" t="s">
        <v>181</v>
      </c>
      <c r="S398" t="s">
        <v>182</v>
      </c>
      <c r="T398" t="s">
        <v>1729</v>
      </c>
      <c r="U398" t="s">
        <v>184</v>
      </c>
      <c r="V398" t="s">
        <v>194</v>
      </c>
      <c r="W398">
        <v>47</v>
      </c>
      <c r="X398" t="s">
        <v>186</v>
      </c>
      <c r="Y398" t="s">
        <v>216</v>
      </c>
      <c r="Z398">
        <v>55</v>
      </c>
      <c r="AA398" t="s">
        <v>196</v>
      </c>
      <c r="AB398" t="s">
        <v>197</v>
      </c>
      <c r="AC398" t="s">
        <v>210</v>
      </c>
      <c r="AD398" t="s">
        <v>199</v>
      </c>
      <c r="AE398" t="s">
        <v>211</v>
      </c>
      <c r="AF398">
        <v>97333</v>
      </c>
      <c r="AG398">
        <v>0</v>
      </c>
      <c r="AH398">
        <v>0</v>
      </c>
      <c r="AI398">
        <v>895.19299999999998</v>
      </c>
      <c r="AJ398">
        <v>0</v>
      </c>
      <c r="BA398" t="s">
        <v>201</v>
      </c>
      <c r="BB398">
        <v>1</v>
      </c>
      <c r="BC398" t="s">
        <v>238</v>
      </c>
      <c r="BD398" t="s">
        <v>202</v>
      </c>
      <c r="BM398" s="7" t="s">
        <v>1730</v>
      </c>
      <c r="BN398" s="3" t="s">
        <v>204</v>
      </c>
      <c r="BO398" t="s">
        <v>238</v>
      </c>
      <c r="BP398" t="s">
        <v>202</v>
      </c>
    </row>
    <row r="399" spans="1:71" x14ac:dyDescent="0.2">
      <c r="A399" s="4">
        <v>43013.723611111112</v>
      </c>
      <c r="B399" s="4">
        <v>43013.740972222222</v>
      </c>
      <c r="C399" t="s">
        <v>65</v>
      </c>
      <c r="D399" t="s">
        <v>1907</v>
      </c>
      <c r="E399">
        <v>100</v>
      </c>
      <c r="F399">
        <v>1536</v>
      </c>
      <c r="G399" t="b">
        <v>1</v>
      </c>
      <c r="H399" s="1">
        <v>43013.740972222222</v>
      </c>
      <c r="I399" t="s">
        <v>1908</v>
      </c>
      <c r="N399">
        <v>39.114807130000003</v>
      </c>
      <c r="O399">
        <v>-77.246200560000005</v>
      </c>
      <c r="P399" t="s">
        <v>179</v>
      </c>
      <c r="Q399" t="s">
        <v>180</v>
      </c>
      <c r="R399" t="s">
        <v>181</v>
      </c>
      <c r="S399" t="s">
        <v>182</v>
      </c>
      <c r="T399" t="s">
        <v>355</v>
      </c>
      <c r="U399" t="s">
        <v>184</v>
      </c>
      <c r="V399" t="s">
        <v>194</v>
      </c>
      <c r="W399">
        <v>47</v>
      </c>
      <c r="X399" t="s">
        <v>186</v>
      </c>
      <c r="Y399" t="s">
        <v>216</v>
      </c>
      <c r="Z399">
        <v>25</v>
      </c>
      <c r="AA399" t="s">
        <v>243</v>
      </c>
      <c r="AB399" t="s">
        <v>467</v>
      </c>
      <c r="AC399" t="s">
        <v>290</v>
      </c>
      <c r="AD399" t="s">
        <v>217</v>
      </c>
      <c r="AE399" t="s">
        <v>211</v>
      </c>
      <c r="AF399">
        <v>20878</v>
      </c>
      <c r="AG399">
        <v>153.553</v>
      </c>
      <c r="AH399">
        <v>892.64099999999996</v>
      </c>
      <c r="AI399">
        <v>893.03099999999995</v>
      </c>
      <c r="AJ399">
        <v>15</v>
      </c>
      <c r="BA399" t="s">
        <v>201</v>
      </c>
      <c r="BB399">
        <v>1</v>
      </c>
      <c r="BC399" t="s">
        <v>238</v>
      </c>
      <c r="BD399" t="s">
        <v>202</v>
      </c>
      <c r="BM399" s="7" t="s">
        <v>1909</v>
      </c>
      <c r="BN399" s="3" t="s">
        <v>225</v>
      </c>
      <c r="BO399" t="s">
        <v>238</v>
      </c>
      <c r="BP399" t="s">
        <v>202</v>
      </c>
    </row>
    <row r="400" spans="1:71" x14ac:dyDescent="0.2">
      <c r="A400" s="4">
        <v>43013.750694444447</v>
      </c>
      <c r="B400" s="4">
        <v>43013.770833333336</v>
      </c>
      <c r="C400" t="s">
        <v>65</v>
      </c>
      <c r="D400" t="s">
        <v>3218</v>
      </c>
      <c r="E400">
        <v>100</v>
      </c>
      <c r="F400">
        <v>1739</v>
      </c>
      <c r="G400" t="b">
        <v>1</v>
      </c>
      <c r="H400" s="1">
        <v>43013.770833333336</v>
      </c>
      <c r="I400" t="s">
        <v>3219</v>
      </c>
      <c r="N400">
        <v>14.60420227</v>
      </c>
      <c r="O400">
        <v>120.9822083</v>
      </c>
      <c r="P400" t="s">
        <v>179</v>
      </c>
      <c r="Q400" t="s">
        <v>180</v>
      </c>
      <c r="R400" t="s">
        <v>181</v>
      </c>
      <c r="S400" t="s">
        <v>182</v>
      </c>
      <c r="T400" t="s">
        <v>183</v>
      </c>
      <c r="U400" t="s">
        <v>184</v>
      </c>
      <c r="V400" t="s">
        <v>221</v>
      </c>
      <c r="W400">
        <v>47</v>
      </c>
      <c r="X400" t="s">
        <v>186</v>
      </c>
      <c r="Y400" t="s">
        <v>216</v>
      </c>
      <c r="Z400">
        <v>23</v>
      </c>
      <c r="AA400" t="s">
        <v>269</v>
      </c>
      <c r="AB400" t="s">
        <v>197</v>
      </c>
      <c r="AC400" t="s">
        <v>210</v>
      </c>
      <c r="AD400" t="s">
        <v>234</v>
      </c>
      <c r="AE400" t="s">
        <v>229</v>
      </c>
      <c r="AF400">
        <v>94015</v>
      </c>
      <c r="AG400">
        <v>784.56799999999998</v>
      </c>
      <c r="AH400">
        <v>1157.904</v>
      </c>
      <c r="AI400">
        <v>1168.8969999999999</v>
      </c>
      <c r="AJ400">
        <v>7</v>
      </c>
      <c r="BA400" t="s">
        <v>201</v>
      </c>
      <c r="BB400">
        <v>1</v>
      </c>
      <c r="BC400" t="s">
        <v>238</v>
      </c>
      <c r="BD400" t="s">
        <v>202</v>
      </c>
      <c r="BM400" s="7" t="s">
        <v>3220</v>
      </c>
      <c r="BN400" s="3" t="s">
        <v>225</v>
      </c>
      <c r="BO400" t="s">
        <v>202</v>
      </c>
      <c r="BP400" t="s">
        <v>202</v>
      </c>
    </row>
    <row r="401" spans="1:71" x14ac:dyDescent="0.2">
      <c r="A401" s="4">
        <v>43007.583333333336</v>
      </c>
      <c r="B401" s="4">
        <v>43007.59652777778</v>
      </c>
      <c r="C401" t="s">
        <v>65</v>
      </c>
      <c r="D401" t="s">
        <v>241</v>
      </c>
      <c r="E401">
        <v>100</v>
      </c>
      <c r="F401">
        <v>1170</v>
      </c>
      <c r="G401" t="b">
        <v>1</v>
      </c>
      <c r="H401" s="1">
        <v>43007.59652777778</v>
      </c>
      <c r="I401" t="s">
        <v>242</v>
      </c>
      <c r="N401">
        <v>33.361999509999997</v>
      </c>
      <c r="O401">
        <v>-111.7517014</v>
      </c>
      <c r="P401" t="s">
        <v>179</v>
      </c>
      <c r="Q401" t="s">
        <v>180</v>
      </c>
      <c r="R401" t="s">
        <v>181</v>
      </c>
      <c r="S401" t="s">
        <v>182</v>
      </c>
      <c r="T401" t="s">
        <v>183</v>
      </c>
      <c r="U401" t="s">
        <v>184</v>
      </c>
      <c r="V401" t="s">
        <v>194</v>
      </c>
      <c r="W401">
        <v>47</v>
      </c>
      <c r="X401" t="s">
        <v>186</v>
      </c>
      <c r="Y401" t="s">
        <v>195</v>
      </c>
      <c r="Z401">
        <v>27</v>
      </c>
      <c r="AA401" t="s">
        <v>243</v>
      </c>
      <c r="AB401" t="s">
        <v>244</v>
      </c>
      <c r="AC401" t="s">
        <v>245</v>
      </c>
      <c r="AD401" t="s">
        <v>222</v>
      </c>
      <c r="AE401" t="s">
        <v>229</v>
      </c>
      <c r="AF401">
        <v>85142</v>
      </c>
      <c r="AK401">
        <v>25.927</v>
      </c>
      <c r="AL401">
        <v>208.27799999999999</v>
      </c>
      <c r="AM401">
        <v>915.74</v>
      </c>
      <c r="AN401">
        <v>3</v>
      </c>
      <c r="BA401" t="s">
        <v>201</v>
      </c>
      <c r="BB401">
        <v>2</v>
      </c>
      <c r="BC401" t="s">
        <v>238</v>
      </c>
      <c r="BD401" t="s">
        <v>202</v>
      </c>
      <c r="BM401" s="7" t="s">
        <v>246</v>
      </c>
      <c r="BN401" s="3" t="s">
        <v>204</v>
      </c>
      <c r="BO401" t="s">
        <v>202</v>
      </c>
      <c r="BP401" t="s">
        <v>238</v>
      </c>
      <c r="BQ401" t="s">
        <v>247</v>
      </c>
      <c r="BS401" t="s">
        <v>205</v>
      </c>
    </row>
    <row r="402" spans="1:71" x14ac:dyDescent="0.2">
      <c r="A402" s="4">
        <v>43007.769444444442</v>
      </c>
      <c r="B402" s="4">
        <v>43007.783333333333</v>
      </c>
      <c r="C402" t="s">
        <v>65</v>
      </c>
      <c r="D402" t="s">
        <v>566</v>
      </c>
      <c r="E402">
        <v>100</v>
      </c>
      <c r="F402">
        <v>1198</v>
      </c>
      <c r="G402" t="b">
        <v>1</v>
      </c>
      <c r="H402" s="1">
        <v>43007.783333333333</v>
      </c>
      <c r="I402" t="s">
        <v>567</v>
      </c>
      <c r="N402">
        <v>34.112503050000001</v>
      </c>
      <c r="O402">
        <v>-118.1907959</v>
      </c>
      <c r="P402" t="s">
        <v>179</v>
      </c>
      <c r="Q402" t="s">
        <v>180</v>
      </c>
      <c r="R402" t="s">
        <v>181</v>
      </c>
      <c r="S402" t="s">
        <v>208</v>
      </c>
      <c r="T402">
        <v>55</v>
      </c>
      <c r="U402" t="s">
        <v>251</v>
      </c>
      <c r="V402" t="s">
        <v>360</v>
      </c>
      <c r="W402">
        <v>47</v>
      </c>
      <c r="X402" t="s">
        <v>186</v>
      </c>
      <c r="Y402" t="s">
        <v>216</v>
      </c>
      <c r="Z402">
        <v>32</v>
      </c>
      <c r="AA402" t="s">
        <v>196</v>
      </c>
      <c r="AB402" t="s">
        <v>244</v>
      </c>
      <c r="AC402" t="s">
        <v>258</v>
      </c>
      <c r="AD402" t="s">
        <v>199</v>
      </c>
      <c r="AE402" t="s">
        <v>303</v>
      </c>
      <c r="AF402">
        <v>90065</v>
      </c>
      <c r="AK402">
        <v>0</v>
      </c>
      <c r="AL402">
        <v>0</v>
      </c>
      <c r="AM402">
        <v>953.14800000000002</v>
      </c>
      <c r="AN402">
        <v>0</v>
      </c>
      <c r="BA402" t="s">
        <v>201</v>
      </c>
      <c r="BB402">
        <v>2</v>
      </c>
      <c r="BC402" t="s">
        <v>238</v>
      </c>
      <c r="BD402" t="s">
        <v>202</v>
      </c>
      <c r="BM402" s="7" t="s">
        <v>568</v>
      </c>
      <c r="BN402" s="3" t="s">
        <v>204</v>
      </c>
      <c r="BO402" t="s">
        <v>202</v>
      </c>
      <c r="BP402" t="s">
        <v>238</v>
      </c>
      <c r="BQ402" t="s">
        <v>569</v>
      </c>
      <c r="BS402" t="s">
        <v>205</v>
      </c>
    </row>
    <row r="403" spans="1:71" x14ac:dyDescent="0.2">
      <c r="A403" s="4">
        <v>43008.492361111108</v>
      </c>
      <c r="B403" s="4">
        <v>43008.506944444445</v>
      </c>
      <c r="C403" t="s">
        <v>65</v>
      </c>
      <c r="D403" t="s">
        <v>650</v>
      </c>
      <c r="E403">
        <v>100</v>
      </c>
      <c r="F403">
        <v>1238</v>
      </c>
      <c r="G403" t="b">
        <v>1</v>
      </c>
      <c r="H403" s="1">
        <v>43008.506944444445</v>
      </c>
      <c r="I403" t="s">
        <v>651</v>
      </c>
      <c r="N403">
        <v>41.237594600000001</v>
      </c>
      <c r="O403">
        <v>-80.818397520000005</v>
      </c>
      <c r="P403" t="s">
        <v>179</v>
      </c>
      <c r="Q403" t="s">
        <v>180</v>
      </c>
      <c r="R403" t="s">
        <v>181</v>
      </c>
      <c r="S403" t="s">
        <v>182</v>
      </c>
      <c r="T403" t="s">
        <v>183</v>
      </c>
      <c r="U403" t="s">
        <v>281</v>
      </c>
      <c r="V403" t="s">
        <v>185</v>
      </c>
      <c r="W403">
        <v>47</v>
      </c>
      <c r="X403" t="s">
        <v>186</v>
      </c>
      <c r="Y403" t="s">
        <v>195</v>
      </c>
      <c r="Z403">
        <v>34</v>
      </c>
      <c r="AA403" t="s">
        <v>196</v>
      </c>
      <c r="AB403" t="s">
        <v>197</v>
      </c>
      <c r="AC403" t="s">
        <v>210</v>
      </c>
      <c r="AD403" t="s">
        <v>234</v>
      </c>
      <c r="AE403" t="s">
        <v>211</v>
      </c>
      <c r="AF403">
        <v>44485</v>
      </c>
      <c r="AK403">
        <v>8.452</v>
      </c>
      <c r="AL403">
        <v>927.423</v>
      </c>
      <c r="AM403">
        <v>928.30200000000002</v>
      </c>
      <c r="AN403">
        <v>11</v>
      </c>
      <c r="BA403" t="s">
        <v>201</v>
      </c>
      <c r="BB403">
        <v>2</v>
      </c>
      <c r="BC403" t="s">
        <v>238</v>
      </c>
      <c r="BD403" t="s">
        <v>202</v>
      </c>
      <c r="BM403" s="7" t="s">
        <v>652</v>
      </c>
      <c r="BN403" s="3" t="s">
        <v>204</v>
      </c>
      <c r="BO403" t="s">
        <v>202</v>
      </c>
      <c r="BP403" t="s">
        <v>202</v>
      </c>
      <c r="BS403" t="s">
        <v>205</v>
      </c>
    </row>
    <row r="404" spans="1:71" x14ac:dyDescent="0.2">
      <c r="A404" s="4">
        <v>43008.619444444441</v>
      </c>
      <c r="B404" s="4">
        <v>43008.633333333331</v>
      </c>
      <c r="C404" t="s">
        <v>65</v>
      </c>
      <c r="D404" t="s">
        <v>771</v>
      </c>
      <c r="E404">
        <v>100</v>
      </c>
      <c r="F404">
        <v>1161</v>
      </c>
      <c r="G404" t="b">
        <v>1</v>
      </c>
      <c r="H404" s="1">
        <v>43008.633333333331</v>
      </c>
      <c r="I404" t="s">
        <v>772</v>
      </c>
      <c r="N404">
        <v>40.120498660000003</v>
      </c>
      <c r="O404">
        <v>-80.757797240000002</v>
      </c>
      <c r="P404" t="s">
        <v>179</v>
      </c>
      <c r="Q404" t="s">
        <v>180</v>
      </c>
      <c r="R404" t="s">
        <v>181</v>
      </c>
      <c r="S404" t="s">
        <v>182</v>
      </c>
      <c r="T404" t="s">
        <v>183</v>
      </c>
      <c r="U404" t="s">
        <v>184</v>
      </c>
      <c r="V404" t="s">
        <v>185</v>
      </c>
      <c r="W404">
        <v>47</v>
      </c>
      <c r="X404" t="s">
        <v>186</v>
      </c>
      <c r="Y404" t="s">
        <v>195</v>
      </c>
      <c r="Z404">
        <v>35</v>
      </c>
      <c r="AA404" t="s">
        <v>196</v>
      </c>
      <c r="AB404" t="s">
        <v>197</v>
      </c>
      <c r="AC404" t="s">
        <v>258</v>
      </c>
      <c r="AD404" t="s">
        <v>234</v>
      </c>
      <c r="AE404" t="s">
        <v>229</v>
      </c>
      <c r="AF404">
        <v>43935</v>
      </c>
      <c r="AK404">
        <v>9.8569999999999993</v>
      </c>
      <c r="AL404">
        <v>899.06200000000001</v>
      </c>
      <c r="AM404">
        <v>920.40800000000002</v>
      </c>
      <c r="AN404">
        <v>37</v>
      </c>
      <c r="BA404" t="s">
        <v>201</v>
      </c>
      <c r="BB404">
        <v>2</v>
      </c>
      <c r="BC404" t="s">
        <v>238</v>
      </c>
      <c r="BD404" t="s">
        <v>202</v>
      </c>
      <c r="BM404" s="7" t="s">
        <v>773</v>
      </c>
      <c r="BN404" s="3" t="s">
        <v>204</v>
      </c>
      <c r="BO404" t="s">
        <v>202</v>
      </c>
      <c r="BP404" t="s">
        <v>202</v>
      </c>
      <c r="BS404" t="s">
        <v>205</v>
      </c>
    </row>
    <row r="405" spans="1:71" x14ac:dyDescent="0.2">
      <c r="A405" s="4">
        <v>43009.434027777781</v>
      </c>
      <c r="B405" s="4">
        <v>43009.445833333331</v>
      </c>
      <c r="C405" t="s">
        <v>65</v>
      </c>
      <c r="D405" t="s">
        <v>920</v>
      </c>
      <c r="E405">
        <v>100</v>
      </c>
      <c r="F405">
        <v>1001</v>
      </c>
      <c r="G405" t="b">
        <v>1</v>
      </c>
      <c r="H405" s="1">
        <v>43009.445833333331</v>
      </c>
      <c r="I405" t="s">
        <v>921</v>
      </c>
      <c r="N405">
        <v>30.60609436</v>
      </c>
      <c r="O405">
        <v>-87.858001709999996</v>
      </c>
      <c r="P405" t="s">
        <v>179</v>
      </c>
      <c r="Q405" t="s">
        <v>180</v>
      </c>
      <c r="R405" t="s">
        <v>181</v>
      </c>
      <c r="S405" t="s">
        <v>182</v>
      </c>
      <c r="T405" t="s">
        <v>183</v>
      </c>
      <c r="U405" t="s">
        <v>251</v>
      </c>
      <c r="V405" t="s">
        <v>531</v>
      </c>
      <c r="W405">
        <v>47</v>
      </c>
      <c r="X405" t="s">
        <v>186</v>
      </c>
      <c r="Y405" t="s">
        <v>195</v>
      </c>
      <c r="Z405">
        <v>27</v>
      </c>
      <c r="AA405" t="s">
        <v>196</v>
      </c>
      <c r="AB405" t="s">
        <v>197</v>
      </c>
      <c r="AC405" t="s">
        <v>290</v>
      </c>
      <c r="AD405" t="s">
        <v>199</v>
      </c>
      <c r="AE405" t="s">
        <v>303</v>
      </c>
      <c r="AF405">
        <v>36606</v>
      </c>
      <c r="AK405">
        <v>0</v>
      </c>
      <c r="AL405">
        <v>0</v>
      </c>
      <c r="AM405">
        <v>915.96900000000005</v>
      </c>
      <c r="AN405">
        <v>0</v>
      </c>
      <c r="BA405" t="s">
        <v>201</v>
      </c>
      <c r="BB405">
        <v>2</v>
      </c>
      <c r="BC405" t="s">
        <v>238</v>
      </c>
      <c r="BD405" t="s">
        <v>202</v>
      </c>
      <c r="BM405" s="7" t="s">
        <v>922</v>
      </c>
      <c r="BN405" s="3" t="s">
        <v>204</v>
      </c>
      <c r="BO405" t="s">
        <v>202</v>
      </c>
      <c r="BP405" t="s">
        <v>202</v>
      </c>
    </row>
    <row r="406" spans="1:71" x14ac:dyDescent="0.2">
      <c r="A406" s="4">
        <v>43011.546527777777</v>
      </c>
      <c r="B406" s="4">
        <v>43011.55972222222</v>
      </c>
      <c r="C406" t="s">
        <v>65</v>
      </c>
      <c r="D406" t="s">
        <v>1407</v>
      </c>
      <c r="E406">
        <v>100</v>
      </c>
      <c r="F406">
        <v>1129</v>
      </c>
      <c r="G406" t="b">
        <v>1</v>
      </c>
      <c r="H406" s="1">
        <v>43011.55972222222</v>
      </c>
      <c r="I406" t="s">
        <v>1408</v>
      </c>
      <c r="N406">
        <v>38.873001100000003</v>
      </c>
      <c r="O406">
        <v>-121.15429690000001</v>
      </c>
      <c r="P406" t="s">
        <v>179</v>
      </c>
      <c r="Q406" t="s">
        <v>180</v>
      </c>
      <c r="R406" t="s">
        <v>181</v>
      </c>
      <c r="S406" t="s">
        <v>182</v>
      </c>
      <c r="T406" t="s">
        <v>183</v>
      </c>
      <c r="U406" t="s">
        <v>184</v>
      </c>
      <c r="V406" t="s">
        <v>302</v>
      </c>
      <c r="W406">
        <v>47</v>
      </c>
      <c r="X406" t="s">
        <v>186</v>
      </c>
      <c r="Y406" t="s">
        <v>195</v>
      </c>
      <c r="Z406">
        <v>41</v>
      </c>
      <c r="AA406" t="s">
        <v>196</v>
      </c>
      <c r="AB406" t="s">
        <v>197</v>
      </c>
      <c r="AC406" t="s">
        <v>258</v>
      </c>
      <c r="AD406" t="s">
        <v>329</v>
      </c>
      <c r="AE406" t="s">
        <v>229</v>
      </c>
      <c r="AF406">
        <v>95681</v>
      </c>
      <c r="AK406">
        <v>0</v>
      </c>
      <c r="AL406">
        <v>0</v>
      </c>
      <c r="AM406">
        <v>923.02599999999995</v>
      </c>
      <c r="AN406">
        <v>0</v>
      </c>
      <c r="BA406" t="s">
        <v>201</v>
      </c>
      <c r="BB406">
        <v>2</v>
      </c>
      <c r="BC406" t="s">
        <v>238</v>
      </c>
      <c r="BD406" t="s">
        <v>202</v>
      </c>
      <c r="BM406" s="7" t="s">
        <v>1409</v>
      </c>
      <c r="BN406" s="3" t="s">
        <v>204</v>
      </c>
      <c r="BO406" t="s">
        <v>202</v>
      </c>
      <c r="BP406" t="s">
        <v>202</v>
      </c>
    </row>
    <row r="407" spans="1:71" x14ac:dyDescent="0.2">
      <c r="A407" s="4">
        <v>43013.750694444447</v>
      </c>
      <c r="B407" s="4">
        <v>43013.763888888891</v>
      </c>
      <c r="C407" t="s">
        <v>65</v>
      </c>
      <c r="D407" t="s">
        <v>3009</v>
      </c>
      <c r="E407">
        <v>100</v>
      </c>
      <c r="F407">
        <v>1148</v>
      </c>
      <c r="G407" t="b">
        <v>1</v>
      </c>
      <c r="H407" s="1">
        <v>43013.763888888891</v>
      </c>
      <c r="I407" t="s">
        <v>3010</v>
      </c>
      <c r="N407">
        <v>27.317398069999999</v>
      </c>
      <c r="O407">
        <v>-80.348800659999995</v>
      </c>
      <c r="P407" t="s">
        <v>179</v>
      </c>
      <c r="Q407" t="s">
        <v>180</v>
      </c>
      <c r="R407" t="s">
        <v>181</v>
      </c>
      <c r="S407" t="s">
        <v>182</v>
      </c>
      <c r="T407" t="s">
        <v>3011</v>
      </c>
      <c r="U407" t="s">
        <v>189</v>
      </c>
      <c r="V407" t="s">
        <v>538</v>
      </c>
      <c r="W407">
        <v>47</v>
      </c>
      <c r="X407" t="s">
        <v>186</v>
      </c>
      <c r="Y407" t="s">
        <v>195</v>
      </c>
      <c r="Z407">
        <v>36</v>
      </c>
      <c r="AA407" t="s">
        <v>196</v>
      </c>
      <c r="AB407" t="s">
        <v>197</v>
      </c>
      <c r="AC407" t="s">
        <v>290</v>
      </c>
      <c r="AD407" t="s">
        <v>217</v>
      </c>
      <c r="AE407" t="s">
        <v>200</v>
      </c>
      <c r="AF407">
        <v>34983</v>
      </c>
      <c r="AK407">
        <v>924.54399999999998</v>
      </c>
      <c r="AL407">
        <v>930.99900000000002</v>
      </c>
      <c r="AM407">
        <v>931.69799999999998</v>
      </c>
      <c r="AN407">
        <v>3</v>
      </c>
      <c r="BA407" t="s">
        <v>201</v>
      </c>
      <c r="BB407">
        <v>2</v>
      </c>
      <c r="BC407" t="s">
        <v>238</v>
      </c>
      <c r="BD407" t="s">
        <v>202</v>
      </c>
      <c r="BM407" s="7" t="s">
        <v>3012</v>
      </c>
      <c r="BN407" s="3" t="s">
        <v>204</v>
      </c>
      <c r="BO407" t="s">
        <v>202</v>
      </c>
      <c r="BP407" t="s">
        <v>202</v>
      </c>
    </row>
    <row r="408" spans="1:71" x14ac:dyDescent="0.2">
      <c r="A408" s="4">
        <v>43013.761111111111</v>
      </c>
      <c r="B408" s="4">
        <v>43013.774305555555</v>
      </c>
      <c r="C408" t="s">
        <v>65</v>
      </c>
      <c r="D408" t="s">
        <v>3294</v>
      </c>
      <c r="E408">
        <v>100</v>
      </c>
      <c r="F408">
        <v>1182</v>
      </c>
      <c r="G408" t="b">
        <v>1</v>
      </c>
      <c r="H408" s="1">
        <v>43013.774305555555</v>
      </c>
      <c r="I408" t="s">
        <v>3295</v>
      </c>
      <c r="N408">
        <v>40.951507569999997</v>
      </c>
      <c r="O408">
        <v>-78.977798460000002</v>
      </c>
      <c r="P408" t="s">
        <v>179</v>
      </c>
      <c r="Q408" t="s">
        <v>180</v>
      </c>
      <c r="R408" t="s">
        <v>181</v>
      </c>
      <c r="S408" t="s">
        <v>182</v>
      </c>
      <c r="T408" t="s">
        <v>3296</v>
      </c>
      <c r="U408" t="s">
        <v>3297</v>
      </c>
      <c r="V408" t="s">
        <v>185</v>
      </c>
      <c r="W408">
        <v>47</v>
      </c>
      <c r="X408" t="s">
        <v>186</v>
      </c>
      <c r="Y408" t="s">
        <v>195</v>
      </c>
      <c r="Z408">
        <v>49</v>
      </c>
      <c r="AA408" t="s">
        <v>196</v>
      </c>
      <c r="AB408" t="s">
        <v>197</v>
      </c>
      <c r="AC408" t="s">
        <v>258</v>
      </c>
      <c r="AD408" t="s">
        <v>217</v>
      </c>
      <c r="AE408" t="s">
        <v>223</v>
      </c>
      <c r="AF408">
        <v>15865</v>
      </c>
      <c r="AK408">
        <v>3.3540000000000001</v>
      </c>
      <c r="AL408">
        <v>817.67100000000005</v>
      </c>
      <c r="AM408">
        <v>925.68899999999996</v>
      </c>
      <c r="AN408">
        <v>3</v>
      </c>
      <c r="BA408" t="s">
        <v>201</v>
      </c>
      <c r="BB408">
        <v>2</v>
      </c>
      <c r="BC408" t="s">
        <v>238</v>
      </c>
      <c r="BD408" t="s">
        <v>202</v>
      </c>
      <c r="BM408" s="7" t="s">
        <v>3298</v>
      </c>
      <c r="BN408" s="3" t="s">
        <v>204</v>
      </c>
      <c r="BO408" t="s">
        <v>202</v>
      </c>
      <c r="BP408" t="s">
        <v>202</v>
      </c>
    </row>
    <row r="409" spans="1:71" x14ac:dyDescent="0.2">
      <c r="A409" s="4">
        <v>43013.761805555558</v>
      </c>
      <c r="B409" s="4">
        <v>43013.777777777781</v>
      </c>
      <c r="C409" t="s">
        <v>65</v>
      </c>
      <c r="D409" t="s">
        <v>3369</v>
      </c>
      <c r="E409">
        <v>100</v>
      </c>
      <c r="F409">
        <v>1392</v>
      </c>
      <c r="G409" t="b">
        <v>1</v>
      </c>
      <c r="H409" s="1">
        <v>43013.777777777781</v>
      </c>
      <c r="I409" t="s">
        <v>3370</v>
      </c>
      <c r="N409">
        <v>45.547897339999999</v>
      </c>
      <c r="O409">
        <v>-122.5014954</v>
      </c>
      <c r="P409" t="s">
        <v>179</v>
      </c>
      <c r="Q409" t="s">
        <v>180</v>
      </c>
      <c r="R409" t="s">
        <v>181</v>
      </c>
      <c r="S409" t="s">
        <v>182</v>
      </c>
      <c r="T409" t="s">
        <v>183</v>
      </c>
      <c r="U409" t="s">
        <v>184</v>
      </c>
      <c r="V409" t="s">
        <v>185</v>
      </c>
      <c r="W409">
        <v>47</v>
      </c>
      <c r="X409" t="s">
        <v>186</v>
      </c>
      <c r="Y409" t="s">
        <v>195</v>
      </c>
      <c r="Z409">
        <v>47</v>
      </c>
      <c r="AA409" t="s">
        <v>196</v>
      </c>
      <c r="AB409" t="s">
        <v>197</v>
      </c>
      <c r="AC409" t="s">
        <v>290</v>
      </c>
      <c r="AD409" t="s">
        <v>329</v>
      </c>
      <c r="AE409" t="s">
        <v>229</v>
      </c>
      <c r="AF409">
        <v>97089</v>
      </c>
      <c r="AK409">
        <v>929.65300000000002</v>
      </c>
      <c r="AL409">
        <v>929.65300000000002</v>
      </c>
      <c r="AM409">
        <v>931.81299999999999</v>
      </c>
      <c r="AN409">
        <v>1</v>
      </c>
      <c r="BA409" t="s">
        <v>201</v>
      </c>
      <c r="BB409">
        <v>2</v>
      </c>
      <c r="BC409" t="s">
        <v>238</v>
      </c>
      <c r="BD409" t="s">
        <v>202</v>
      </c>
      <c r="BM409" s="7" t="s">
        <v>3371</v>
      </c>
      <c r="BN409" s="3" t="s">
        <v>204</v>
      </c>
      <c r="BO409" t="s">
        <v>238</v>
      </c>
      <c r="BP409" t="s">
        <v>202</v>
      </c>
    </row>
    <row r="410" spans="1:71" x14ac:dyDescent="0.2">
      <c r="A410" s="4">
        <v>43013.763888888891</v>
      </c>
      <c r="B410" s="4">
        <v>43013.78402777778</v>
      </c>
      <c r="C410" t="s">
        <v>65</v>
      </c>
      <c r="D410" t="s">
        <v>3506</v>
      </c>
      <c r="E410">
        <v>100</v>
      </c>
      <c r="F410">
        <v>1759</v>
      </c>
      <c r="G410" t="b">
        <v>1</v>
      </c>
      <c r="H410" s="1">
        <v>43013.78402777778</v>
      </c>
      <c r="I410" t="s">
        <v>3507</v>
      </c>
      <c r="N410">
        <v>47.213195800000001</v>
      </c>
      <c r="O410">
        <v>-122.47399900000001</v>
      </c>
      <c r="P410" t="s">
        <v>179</v>
      </c>
      <c r="Q410" t="s">
        <v>180</v>
      </c>
      <c r="R410" t="s">
        <v>181</v>
      </c>
      <c r="S410" t="s">
        <v>182</v>
      </c>
      <c r="T410" t="s">
        <v>183</v>
      </c>
      <c r="U410" t="s">
        <v>184</v>
      </c>
      <c r="V410" t="s">
        <v>1521</v>
      </c>
      <c r="W410">
        <v>47</v>
      </c>
      <c r="X410" t="s">
        <v>186</v>
      </c>
      <c r="Y410" t="s">
        <v>195</v>
      </c>
      <c r="Z410">
        <v>27</v>
      </c>
      <c r="AA410" t="s">
        <v>196</v>
      </c>
      <c r="AB410" t="s">
        <v>197</v>
      </c>
      <c r="AC410" t="s">
        <v>258</v>
      </c>
      <c r="AD410" t="s">
        <v>217</v>
      </c>
      <c r="AE410" t="s">
        <v>200</v>
      </c>
      <c r="AF410">
        <v>98198</v>
      </c>
      <c r="AK410">
        <v>67.087999999999994</v>
      </c>
      <c r="AL410">
        <v>581.94299999999998</v>
      </c>
      <c r="AM410">
        <v>927.52800000000002</v>
      </c>
      <c r="AN410">
        <v>125</v>
      </c>
      <c r="BA410" t="s">
        <v>201</v>
      </c>
      <c r="BB410">
        <v>2</v>
      </c>
      <c r="BC410" t="s">
        <v>238</v>
      </c>
      <c r="BD410" t="s">
        <v>202</v>
      </c>
      <c r="BM410" s="7" t="s">
        <v>3508</v>
      </c>
      <c r="BN410" s="3" t="s">
        <v>225</v>
      </c>
      <c r="BO410" t="s">
        <v>238</v>
      </c>
      <c r="BP410" t="s">
        <v>202</v>
      </c>
    </row>
    <row r="411" spans="1:71" x14ac:dyDescent="0.2">
      <c r="A411" s="4">
        <v>43008.840277777781</v>
      </c>
      <c r="B411" s="4">
        <v>43008.854166666664</v>
      </c>
      <c r="C411" t="s">
        <v>65</v>
      </c>
      <c r="D411" t="s">
        <v>834</v>
      </c>
      <c r="E411">
        <v>100</v>
      </c>
      <c r="F411">
        <v>1177</v>
      </c>
      <c r="G411" t="b">
        <v>1</v>
      </c>
      <c r="H411" s="1">
        <v>43008.854166666664</v>
      </c>
      <c r="I411" t="s">
        <v>835</v>
      </c>
      <c r="N411">
        <v>35.811599729999998</v>
      </c>
      <c r="O411">
        <v>-78.646003719999996</v>
      </c>
      <c r="P411" t="s">
        <v>179</v>
      </c>
      <c r="Q411" t="s">
        <v>180</v>
      </c>
      <c r="R411" t="s">
        <v>181</v>
      </c>
      <c r="S411" t="s">
        <v>182</v>
      </c>
      <c r="T411" t="s">
        <v>263</v>
      </c>
      <c r="U411" t="s">
        <v>264</v>
      </c>
      <c r="V411" t="s">
        <v>185</v>
      </c>
      <c r="W411">
        <v>47</v>
      </c>
      <c r="X411" t="s">
        <v>186</v>
      </c>
      <c r="Y411" t="s">
        <v>216</v>
      </c>
      <c r="Z411">
        <v>44</v>
      </c>
      <c r="AA411" t="s">
        <v>196</v>
      </c>
      <c r="AB411" t="s">
        <v>197</v>
      </c>
      <c r="AC411" t="s">
        <v>210</v>
      </c>
      <c r="AD411" t="s">
        <v>329</v>
      </c>
      <c r="AE411" t="s">
        <v>200</v>
      </c>
      <c r="AF411">
        <v>27712</v>
      </c>
      <c r="AO411">
        <v>18.166</v>
      </c>
      <c r="AP411">
        <v>18.166</v>
      </c>
      <c r="AQ411">
        <v>1023.035</v>
      </c>
      <c r="AR411">
        <v>1</v>
      </c>
      <c r="BA411" t="s">
        <v>201</v>
      </c>
      <c r="BB411">
        <v>3</v>
      </c>
      <c r="BC411" t="s">
        <v>238</v>
      </c>
      <c r="BD411" t="s">
        <v>202</v>
      </c>
      <c r="BM411" s="7" t="s">
        <v>836</v>
      </c>
      <c r="BN411" s="3" t="s">
        <v>204</v>
      </c>
      <c r="BO411" t="s">
        <v>202</v>
      </c>
      <c r="BP411" t="s">
        <v>202</v>
      </c>
      <c r="BS411" t="s">
        <v>205</v>
      </c>
    </row>
    <row r="412" spans="1:71" x14ac:dyDescent="0.2">
      <c r="A412" s="4">
        <v>43013.739583333336</v>
      </c>
      <c r="B412" s="4">
        <v>43013.758333333331</v>
      </c>
      <c r="C412" t="s">
        <v>65</v>
      </c>
      <c r="D412" t="s">
        <v>2813</v>
      </c>
      <c r="E412">
        <v>100</v>
      </c>
      <c r="F412">
        <v>1633</v>
      </c>
      <c r="G412" t="b">
        <v>1</v>
      </c>
      <c r="H412" s="1">
        <v>43013.758333333331</v>
      </c>
      <c r="I412" t="s">
        <v>2814</v>
      </c>
      <c r="N412">
        <v>34.05439758</v>
      </c>
      <c r="O412">
        <v>-118.2440033</v>
      </c>
      <c r="P412" t="s">
        <v>179</v>
      </c>
      <c r="Q412" t="s">
        <v>180</v>
      </c>
      <c r="R412" t="s">
        <v>181</v>
      </c>
      <c r="S412" t="s">
        <v>182</v>
      </c>
      <c r="T412" t="s">
        <v>183</v>
      </c>
      <c r="U412" t="s">
        <v>184</v>
      </c>
      <c r="V412" t="s">
        <v>302</v>
      </c>
      <c r="W412">
        <v>47</v>
      </c>
      <c r="X412" t="s">
        <v>186</v>
      </c>
      <c r="Y412" t="s">
        <v>195</v>
      </c>
      <c r="Z412">
        <v>26</v>
      </c>
      <c r="AA412" t="s">
        <v>196</v>
      </c>
      <c r="AB412" t="s">
        <v>197</v>
      </c>
      <c r="AC412" t="s">
        <v>290</v>
      </c>
      <c r="AD412" t="s">
        <v>199</v>
      </c>
      <c r="AE412" t="s">
        <v>303</v>
      </c>
      <c r="AF412">
        <v>92260</v>
      </c>
      <c r="AO412">
        <v>0</v>
      </c>
      <c r="AP412">
        <v>0</v>
      </c>
      <c r="AQ412">
        <v>960.95299999999997</v>
      </c>
      <c r="AR412">
        <v>0</v>
      </c>
      <c r="BA412" t="s">
        <v>201</v>
      </c>
      <c r="BB412">
        <v>3</v>
      </c>
      <c r="BC412" t="s">
        <v>238</v>
      </c>
      <c r="BD412" t="s">
        <v>202</v>
      </c>
      <c r="BM412" s="7" t="s">
        <v>2815</v>
      </c>
      <c r="BN412" s="3" t="s">
        <v>225</v>
      </c>
      <c r="BO412" t="s">
        <v>202</v>
      </c>
      <c r="BP412" t="s">
        <v>238</v>
      </c>
      <c r="BQ412" t="s">
        <v>2816</v>
      </c>
    </row>
    <row r="413" spans="1:71" x14ac:dyDescent="0.2">
      <c r="A413" s="4">
        <v>43013.752083333333</v>
      </c>
      <c r="B413" s="4">
        <v>43013.767361111109</v>
      </c>
      <c r="C413" t="s">
        <v>65</v>
      </c>
      <c r="D413" t="s">
        <v>3122</v>
      </c>
      <c r="E413">
        <v>100</v>
      </c>
      <c r="F413">
        <v>1323</v>
      </c>
      <c r="G413" t="b">
        <v>1</v>
      </c>
      <c r="H413" s="1">
        <v>43013.767361111109</v>
      </c>
      <c r="I413" t="s">
        <v>3123</v>
      </c>
      <c r="N413">
        <v>48.561401369999999</v>
      </c>
      <c r="O413">
        <v>-121.7705002</v>
      </c>
      <c r="P413" t="s">
        <v>179</v>
      </c>
      <c r="Q413" t="s">
        <v>180</v>
      </c>
      <c r="R413" t="s">
        <v>181</v>
      </c>
      <c r="S413" t="s">
        <v>208</v>
      </c>
      <c r="T413">
        <v>56</v>
      </c>
      <c r="U413" t="s">
        <v>184</v>
      </c>
      <c r="V413" t="s">
        <v>185</v>
      </c>
      <c r="W413">
        <v>47</v>
      </c>
      <c r="X413" t="s">
        <v>186</v>
      </c>
      <c r="Y413" t="s">
        <v>216</v>
      </c>
      <c r="Z413">
        <v>72</v>
      </c>
      <c r="AA413" t="s">
        <v>196</v>
      </c>
      <c r="AB413" t="s">
        <v>197</v>
      </c>
      <c r="AC413" t="s">
        <v>258</v>
      </c>
      <c r="AD413" t="s">
        <v>234</v>
      </c>
      <c r="AE413" t="s">
        <v>211</v>
      </c>
      <c r="AF413">
        <v>98284</v>
      </c>
      <c r="AO413">
        <v>0</v>
      </c>
      <c r="AP413">
        <v>0</v>
      </c>
      <c r="AQ413">
        <v>959.44799999999998</v>
      </c>
      <c r="AR413">
        <v>0</v>
      </c>
      <c r="BA413" t="s">
        <v>201</v>
      </c>
      <c r="BB413">
        <v>3</v>
      </c>
      <c r="BC413" t="s">
        <v>238</v>
      </c>
      <c r="BD413" t="s">
        <v>202</v>
      </c>
      <c r="BM413" s="7" t="s">
        <v>3124</v>
      </c>
      <c r="BN413" s="3" t="s">
        <v>204</v>
      </c>
      <c r="BO413" t="s">
        <v>238</v>
      </c>
      <c r="BP413" t="s">
        <v>202</v>
      </c>
    </row>
    <row r="414" spans="1:71" x14ac:dyDescent="0.2">
      <c r="A414" s="4">
        <v>43007.593055555553</v>
      </c>
      <c r="B414" s="4">
        <v>43007.613888888889</v>
      </c>
      <c r="C414" t="s">
        <v>65</v>
      </c>
      <c r="D414" t="s">
        <v>432</v>
      </c>
      <c r="E414">
        <v>100</v>
      </c>
      <c r="F414">
        <v>1766</v>
      </c>
      <c r="G414" t="b">
        <v>1</v>
      </c>
      <c r="H414" s="1">
        <v>43007.613888888889</v>
      </c>
      <c r="I414" t="s">
        <v>433</v>
      </c>
      <c r="N414">
        <v>38.344497680000003</v>
      </c>
      <c r="O414">
        <v>-121.42929839999999</v>
      </c>
      <c r="P414" t="s">
        <v>179</v>
      </c>
      <c r="Q414" t="s">
        <v>180</v>
      </c>
      <c r="R414" t="s">
        <v>181</v>
      </c>
      <c r="S414" t="s">
        <v>182</v>
      </c>
      <c r="T414" t="s">
        <v>183</v>
      </c>
      <c r="U414" t="s">
        <v>251</v>
      </c>
      <c r="V414" t="s">
        <v>434</v>
      </c>
      <c r="W414">
        <v>47</v>
      </c>
      <c r="X414" t="s">
        <v>186</v>
      </c>
      <c r="Y414" t="s">
        <v>195</v>
      </c>
      <c r="Z414">
        <v>30</v>
      </c>
      <c r="AA414" t="s">
        <v>269</v>
      </c>
      <c r="AB414" t="s">
        <v>197</v>
      </c>
      <c r="AC414" t="s">
        <v>210</v>
      </c>
      <c r="AD414" t="s">
        <v>329</v>
      </c>
      <c r="AE414" t="s">
        <v>229</v>
      </c>
      <c r="AF414">
        <v>95133</v>
      </c>
      <c r="AS414">
        <v>0</v>
      </c>
      <c r="AT414">
        <v>0</v>
      </c>
      <c r="AU414">
        <v>1023.737</v>
      </c>
      <c r="AV414">
        <v>0</v>
      </c>
      <c r="BA414" t="s">
        <v>201</v>
      </c>
      <c r="BB414">
        <v>4</v>
      </c>
      <c r="BC414" t="s">
        <v>238</v>
      </c>
      <c r="BD414" t="s">
        <v>202</v>
      </c>
      <c r="BM414" s="7" t="s">
        <v>435</v>
      </c>
      <c r="BN414" s="3" t="s">
        <v>204</v>
      </c>
      <c r="BO414" t="s">
        <v>202</v>
      </c>
      <c r="BP414" t="s">
        <v>202</v>
      </c>
      <c r="BS414" t="s">
        <v>205</v>
      </c>
    </row>
    <row r="415" spans="1:71" x14ac:dyDescent="0.2">
      <c r="A415" s="4">
        <v>43007.774305555555</v>
      </c>
      <c r="B415" s="4">
        <v>43007.790277777778</v>
      </c>
      <c r="C415" t="s">
        <v>65</v>
      </c>
      <c r="D415" t="s">
        <v>579</v>
      </c>
      <c r="E415">
        <v>100</v>
      </c>
      <c r="F415">
        <v>1405</v>
      </c>
      <c r="G415" t="b">
        <v>1</v>
      </c>
      <c r="H415" s="1">
        <v>43007.790277777778</v>
      </c>
      <c r="I415" t="s">
        <v>580</v>
      </c>
      <c r="N415">
        <v>33.870300290000003</v>
      </c>
      <c r="O415">
        <v>-117.9253006</v>
      </c>
      <c r="P415" t="s">
        <v>179</v>
      </c>
      <c r="Q415" t="s">
        <v>180</v>
      </c>
      <c r="R415" t="s">
        <v>181</v>
      </c>
      <c r="S415" t="s">
        <v>182</v>
      </c>
      <c r="T415" t="s">
        <v>183</v>
      </c>
      <c r="U415" t="s">
        <v>314</v>
      </c>
      <c r="V415" t="s">
        <v>194</v>
      </c>
      <c r="W415">
        <v>47</v>
      </c>
      <c r="X415" t="s">
        <v>186</v>
      </c>
      <c r="Y415" t="s">
        <v>216</v>
      </c>
      <c r="Z415">
        <v>26</v>
      </c>
      <c r="AA415" t="s">
        <v>196</v>
      </c>
      <c r="AB415" t="s">
        <v>244</v>
      </c>
      <c r="AC415" t="s">
        <v>290</v>
      </c>
      <c r="AD415" t="s">
        <v>199</v>
      </c>
      <c r="AE415" t="s">
        <v>229</v>
      </c>
      <c r="AF415">
        <v>92832</v>
      </c>
      <c r="AS415">
        <v>89.703999999999994</v>
      </c>
      <c r="AT415">
        <v>297.35700000000003</v>
      </c>
      <c r="AU415">
        <v>1060.463</v>
      </c>
      <c r="AV415">
        <v>2</v>
      </c>
      <c r="BA415" t="s">
        <v>201</v>
      </c>
      <c r="BB415">
        <v>4</v>
      </c>
      <c r="BC415" t="s">
        <v>238</v>
      </c>
      <c r="BD415" t="s">
        <v>202</v>
      </c>
      <c r="BM415" s="7" t="s">
        <v>581</v>
      </c>
      <c r="BN415" s="3" t="s">
        <v>204</v>
      </c>
      <c r="BO415" t="s">
        <v>202</v>
      </c>
      <c r="BP415" t="s">
        <v>202</v>
      </c>
      <c r="BS415" t="s">
        <v>205</v>
      </c>
    </row>
    <row r="416" spans="1:71" x14ac:dyDescent="0.2">
      <c r="A416" s="4">
        <v>43009.188888888886</v>
      </c>
      <c r="B416" s="4">
        <v>43009.20416666667</v>
      </c>
      <c r="C416" t="s">
        <v>65</v>
      </c>
      <c r="D416" t="s">
        <v>883</v>
      </c>
      <c r="E416">
        <v>100</v>
      </c>
      <c r="F416">
        <v>1313</v>
      </c>
      <c r="G416" t="b">
        <v>1</v>
      </c>
      <c r="H416" s="1">
        <v>43009.20416666667</v>
      </c>
      <c r="I416" t="s">
        <v>884</v>
      </c>
      <c r="N416">
        <v>35.506393430000003</v>
      </c>
      <c r="O416">
        <v>-81.037101750000005</v>
      </c>
      <c r="P416" t="s">
        <v>179</v>
      </c>
      <c r="Q416" t="s">
        <v>180</v>
      </c>
      <c r="R416" t="s">
        <v>181</v>
      </c>
      <c r="S416" t="s">
        <v>208</v>
      </c>
      <c r="T416">
        <v>55</v>
      </c>
      <c r="U416" t="s">
        <v>281</v>
      </c>
      <c r="V416" t="s">
        <v>302</v>
      </c>
      <c r="W416">
        <v>47</v>
      </c>
      <c r="X416" t="s">
        <v>186</v>
      </c>
      <c r="Y416" t="s">
        <v>216</v>
      </c>
      <c r="Z416">
        <v>43</v>
      </c>
      <c r="AA416" t="s">
        <v>196</v>
      </c>
      <c r="AB416" t="s">
        <v>197</v>
      </c>
      <c r="AC416" t="s">
        <v>210</v>
      </c>
      <c r="AD416" t="s">
        <v>234</v>
      </c>
      <c r="AE416" t="s">
        <v>229</v>
      </c>
      <c r="AF416">
        <v>28037</v>
      </c>
      <c r="AS416">
        <v>129.614</v>
      </c>
      <c r="AT416">
        <v>862.68299999999999</v>
      </c>
      <c r="AU416">
        <v>1011.042</v>
      </c>
      <c r="AV416">
        <v>12</v>
      </c>
      <c r="BA416" t="s">
        <v>201</v>
      </c>
      <c r="BB416">
        <v>4</v>
      </c>
      <c r="BC416" t="s">
        <v>238</v>
      </c>
      <c r="BD416" t="s">
        <v>202</v>
      </c>
      <c r="BM416" s="7" t="s">
        <v>885</v>
      </c>
      <c r="BN416" s="3" t="s">
        <v>204</v>
      </c>
      <c r="BO416" t="s">
        <v>202</v>
      </c>
      <c r="BP416" t="s">
        <v>238</v>
      </c>
      <c r="BQ416" t="s">
        <v>886</v>
      </c>
      <c r="BS416" t="s">
        <v>205</v>
      </c>
    </row>
    <row r="417" spans="1:71" x14ac:dyDescent="0.2">
      <c r="A417" s="4">
        <v>43010.393055555556</v>
      </c>
      <c r="B417" s="4">
        <v>43010.408333333333</v>
      </c>
      <c r="C417" t="s">
        <v>65</v>
      </c>
      <c r="D417" t="s">
        <v>1150</v>
      </c>
      <c r="E417">
        <v>100</v>
      </c>
      <c r="F417">
        <v>1348</v>
      </c>
      <c r="G417" t="b">
        <v>1</v>
      </c>
      <c r="H417" s="1">
        <v>43010.408333333333</v>
      </c>
      <c r="I417" t="s">
        <v>1151</v>
      </c>
      <c r="N417">
        <v>35.602203369999998</v>
      </c>
      <c r="O417">
        <v>-78.878601070000002</v>
      </c>
      <c r="P417" t="s">
        <v>179</v>
      </c>
      <c r="Q417" t="s">
        <v>180</v>
      </c>
      <c r="R417" t="s">
        <v>181</v>
      </c>
      <c r="S417" t="s">
        <v>182</v>
      </c>
      <c r="T417" t="s">
        <v>183</v>
      </c>
      <c r="U417" t="s">
        <v>1152</v>
      </c>
      <c r="V417" t="s">
        <v>185</v>
      </c>
      <c r="W417">
        <v>47</v>
      </c>
      <c r="X417" t="s">
        <v>186</v>
      </c>
      <c r="Y417" t="s">
        <v>216</v>
      </c>
      <c r="Z417">
        <v>32</v>
      </c>
      <c r="AA417" t="s">
        <v>196</v>
      </c>
      <c r="AB417" t="s">
        <v>197</v>
      </c>
      <c r="AC417" t="s">
        <v>198</v>
      </c>
      <c r="AD417" t="s">
        <v>234</v>
      </c>
      <c r="AE417" t="s">
        <v>303</v>
      </c>
      <c r="AF417">
        <v>27801</v>
      </c>
      <c r="AS417">
        <v>0</v>
      </c>
      <c r="AT417">
        <v>0</v>
      </c>
      <c r="AU417">
        <v>993.76800000000003</v>
      </c>
      <c r="AV417">
        <v>0</v>
      </c>
      <c r="BA417" t="s">
        <v>201</v>
      </c>
      <c r="BB417">
        <v>4</v>
      </c>
      <c r="BC417" t="s">
        <v>238</v>
      </c>
      <c r="BD417" t="s">
        <v>202</v>
      </c>
      <c r="BM417" s="7" t="s">
        <v>1153</v>
      </c>
      <c r="BN417" s="3" t="s">
        <v>204</v>
      </c>
      <c r="BO417" t="s">
        <v>202</v>
      </c>
      <c r="BP417" t="s">
        <v>202</v>
      </c>
    </row>
    <row r="418" spans="1:71" x14ac:dyDescent="0.2">
      <c r="A418" s="4">
        <v>43013.730555555558</v>
      </c>
      <c r="B418" s="4">
        <v>43013.744444444441</v>
      </c>
      <c r="C418" t="s">
        <v>65</v>
      </c>
      <c r="D418" t="s">
        <v>2131</v>
      </c>
      <c r="E418">
        <v>100</v>
      </c>
      <c r="F418">
        <v>1174</v>
      </c>
      <c r="G418" t="b">
        <v>1</v>
      </c>
      <c r="H418" s="1">
        <v>43013.744444444441</v>
      </c>
      <c r="I418" t="s">
        <v>2132</v>
      </c>
      <c r="N418">
        <v>34.820999149999999</v>
      </c>
      <c r="O418">
        <v>-120.410202</v>
      </c>
      <c r="P418" t="s">
        <v>179</v>
      </c>
      <c r="Q418" t="s">
        <v>180</v>
      </c>
      <c r="R418" t="s">
        <v>181</v>
      </c>
      <c r="S418" t="s">
        <v>182</v>
      </c>
      <c r="T418" t="s">
        <v>183</v>
      </c>
      <c r="U418" t="s">
        <v>193</v>
      </c>
      <c r="V418" t="s">
        <v>185</v>
      </c>
      <c r="W418">
        <v>47</v>
      </c>
      <c r="X418" t="s">
        <v>186</v>
      </c>
      <c r="Y418" t="s">
        <v>216</v>
      </c>
      <c r="Z418">
        <v>22</v>
      </c>
      <c r="AA418" t="s">
        <v>196</v>
      </c>
      <c r="AB418" t="s">
        <v>197</v>
      </c>
      <c r="AC418" t="s">
        <v>258</v>
      </c>
      <c r="AD418" t="s">
        <v>483</v>
      </c>
      <c r="AE418" t="s">
        <v>303</v>
      </c>
      <c r="AF418">
        <v>93458</v>
      </c>
      <c r="AS418">
        <v>0</v>
      </c>
      <c r="AT418">
        <v>0</v>
      </c>
      <c r="AU418">
        <v>998.93399999999997</v>
      </c>
      <c r="AV418">
        <v>0</v>
      </c>
      <c r="BA418" t="s">
        <v>201</v>
      </c>
      <c r="BB418">
        <v>4</v>
      </c>
      <c r="BC418" t="s">
        <v>238</v>
      </c>
      <c r="BD418" t="s">
        <v>202</v>
      </c>
      <c r="BM418" s="7" t="s">
        <v>2133</v>
      </c>
      <c r="BN418" s="3" t="s">
        <v>204</v>
      </c>
      <c r="BO418" t="s">
        <v>238</v>
      </c>
      <c r="BP418" t="s">
        <v>202</v>
      </c>
    </row>
    <row r="419" spans="1:71" x14ac:dyDescent="0.2">
      <c r="A419" s="4">
        <v>43013.731249999997</v>
      </c>
      <c r="B419" s="4">
        <v>43013.745833333334</v>
      </c>
      <c r="C419" t="s">
        <v>65</v>
      </c>
      <c r="D419" t="s">
        <v>2277</v>
      </c>
      <c r="E419">
        <v>100</v>
      </c>
      <c r="F419">
        <v>1280</v>
      </c>
      <c r="G419" t="b">
        <v>1</v>
      </c>
      <c r="H419" s="1">
        <v>43013.745833333334</v>
      </c>
      <c r="I419" t="s">
        <v>2278</v>
      </c>
      <c r="N419">
        <v>41.180404660000001</v>
      </c>
      <c r="O419">
        <v>-79.05970001</v>
      </c>
      <c r="P419" t="s">
        <v>179</v>
      </c>
      <c r="Q419" t="s">
        <v>180</v>
      </c>
      <c r="R419" t="s">
        <v>181</v>
      </c>
      <c r="S419" t="s">
        <v>182</v>
      </c>
      <c r="T419" t="s">
        <v>183</v>
      </c>
      <c r="U419" t="s">
        <v>1152</v>
      </c>
      <c r="V419" t="s">
        <v>185</v>
      </c>
      <c r="W419">
        <v>47</v>
      </c>
      <c r="X419" t="s">
        <v>186</v>
      </c>
      <c r="Y419" t="s">
        <v>216</v>
      </c>
      <c r="Z419">
        <v>24</v>
      </c>
      <c r="AA419" t="s">
        <v>196</v>
      </c>
      <c r="AB419" t="s">
        <v>197</v>
      </c>
      <c r="AC419" t="s">
        <v>210</v>
      </c>
      <c r="AD419" t="s">
        <v>217</v>
      </c>
      <c r="AE419" t="s">
        <v>229</v>
      </c>
      <c r="AF419">
        <v>16214</v>
      </c>
      <c r="AS419">
        <v>29.587</v>
      </c>
      <c r="AT419">
        <v>29.587</v>
      </c>
      <c r="AU419">
        <v>987.20699999999999</v>
      </c>
      <c r="AV419">
        <v>1</v>
      </c>
      <c r="BA419" t="s">
        <v>201</v>
      </c>
      <c r="BB419">
        <v>4</v>
      </c>
      <c r="BC419" t="s">
        <v>238</v>
      </c>
      <c r="BD419" t="s">
        <v>202</v>
      </c>
      <c r="BM419" s="7" t="s">
        <v>2279</v>
      </c>
      <c r="BO419" t="s">
        <v>238</v>
      </c>
      <c r="BP419" t="s">
        <v>238</v>
      </c>
      <c r="BQ419" t="s">
        <v>2280</v>
      </c>
    </row>
    <row r="420" spans="1:71" x14ac:dyDescent="0.2">
      <c r="A420" s="4">
        <v>43013.73541666667</v>
      </c>
      <c r="B420" s="4">
        <v>43013.751388888886</v>
      </c>
      <c r="C420" t="s">
        <v>65</v>
      </c>
      <c r="D420" t="s">
        <v>2553</v>
      </c>
      <c r="E420">
        <v>100</v>
      </c>
      <c r="F420">
        <v>1378</v>
      </c>
      <c r="G420" t="b">
        <v>1</v>
      </c>
      <c r="H420" s="1">
        <v>43013.751388888886</v>
      </c>
      <c r="I420" t="s">
        <v>2554</v>
      </c>
      <c r="N420">
        <v>40.602401729999997</v>
      </c>
      <c r="O420">
        <v>-73.763702390000006</v>
      </c>
      <c r="P420" t="s">
        <v>179</v>
      </c>
      <c r="Q420" t="s">
        <v>180</v>
      </c>
      <c r="R420" t="s">
        <v>181</v>
      </c>
      <c r="S420" t="s">
        <v>182</v>
      </c>
      <c r="T420" t="s">
        <v>183</v>
      </c>
      <c r="U420" t="s">
        <v>281</v>
      </c>
      <c r="V420" t="s">
        <v>319</v>
      </c>
      <c r="W420">
        <v>47</v>
      </c>
      <c r="X420" t="s">
        <v>186</v>
      </c>
      <c r="Y420" t="s">
        <v>216</v>
      </c>
      <c r="Z420">
        <v>26</v>
      </c>
      <c r="AA420" t="s">
        <v>196</v>
      </c>
      <c r="AB420" t="s">
        <v>197</v>
      </c>
      <c r="AC420" t="s">
        <v>258</v>
      </c>
      <c r="AD420" t="s">
        <v>199</v>
      </c>
      <c r="AE420" t="s">
        <v>223</v>
      </c>
      <c r="AF420">
        <v>11691</v>
      </c>
      <c r="AS420">
        <v>0</v>
      </c>
      <c r="AT420">
        <v>0</v>
      </c>
      <c r="AU420">
        <v>984.17200000000003</v>
      </c>
      <c r="AV420">
        <v>0</v>
      </c>
      <c r="BA420" t="s">
        <v>201</v>
      </c>
      <c r="BB420">
        <v>4</v>
      </c>
      <c r="BC420" t="s">
        <v>238</v>
      </c>
      <c r="BD420" t="s">
        <v>202</v>
      </c>
      <c r="BM420" s="7" t="s">
        <v>2555</v>
      </c>
      <c r="BN420" s="3" t="s">
        <v>204</v>
      </c>
      <c r="BO420" t="s">
        <v>238</v>
      </c>
      <c r="BP420" t="s">
        <v>202</v>
      </c>
    </row>
    <row r="421" spans="1:71" x14ac:dyDescent="0.2">
      <c r="A421" s="4">
        <v>43008.744444444441</v>
      </c>
      <c r="B421" s="4">
        <v>43008.757638888892</v>
      </c>
      <c r="C421" t="s">
        <v>65</v>
      </c>
      <c r="D421" t="s">
        <v>819</v>
      </c>
      <c r="E421">
        <v>100</v>
      </c>
      <c r="F421">
        <v>1164</v>
      </c>
      <c r="G421" t="b">
        <v>1</v>
      </c>
      <c r="H421" s="1">
        <v>43008.757638888892</v>
      </c>
      <c r="I421" t="s">
        <v>820</v>
      </c>
      <c r="N421">
        <v>39.592895509999998</v>
      </c>
      <c r="O421">
        <v>-82.891197199999993</v>
      </c>
      <c r="P421" t="s">
        <v>179</v>
      </c>
      <c r="Q421" t="s">
        <v>180</v>
      </c>
      <c r="R421" t="s">
        <v>181</v>
      </c>
      <c r="S421" t="s">
        <v>341</v>
      </c>
      <c r="T421">
        <v>11</v>
      </c>
      <c r="U421" t="s">
        <v>193</v>
      </c>
      <c r="V421" t="s">
        <v>302</v>
      </c>
      <c r="W421">
        <v>47</v>
      </c>
      <c r="X421" t="s">
        <v>186</v>
      </c>
      <c r="Y421" t="s">
        <v>195</v>
      </c>
      <c r="Z421">
        <v>59</v>
      </c>
      <c r="AA421" t="s">
        <v>196</v>
      </c>
      <c r="AB421" t="s">
        <v>197</v>
      </c>
      <c r="AC421" t="s">
        <v>258</v>
      </c>
      <c r="AD421" t="s">
        <v>199</v>
      </c>
      <c r="AE421" t="s">
        <v>200</v>
      </c>
      <c r="AF421">
        <v>45144</v>
      </c>
      <c r="AW421">
        <v>0</v>
      </c>
      <c r="AX421">
        <v>0</v>
      </c>
      <c r="AY421">
        <v>1005.321</v>
      </c>
      <c r="AZ421">
        <v>0</v>
      </c>
      <c r="BA421" t="s">
        <v>201</v>
      </c>
      <c r="BB421">
        <v>5</v>
      </c>
      <c r="BC421" t="s">
        <v>238</v>
      </c>
      <c r="BD421" t="s">
        <v>202</v>
      </c>
      <c r="BM421" s="7" t="s">
        <v>821</v>
      </c>
      <c r="BN421" s="3" t="s">
        <v>204</v>
      </c>
      <c r="BO421" t="s">
        <v>202</v>
      </c>
      <c r="BP421" t="s">
        <v>202</v>
      </c>
      <c r="BS421" t="s">
        <v>205</v>
      </c>
    </row>
    <row r="422" spans="1:71" x14ac:dyDescent="0.2">
      <c r="A422" s="4">
        <v>43011.324999999997</v>
      </c>
      <c r="B422" s="4">
        <v>43011.338888888888</v>
      </c>
      <c r="C422" t="s">
        <v>65</v>
      </c>
      <c r="D422" t="s">
        <v>1347</v>
      </c>
      <c r="E422">
        <v>100</v>
      </c>
      <c r="F422">
        <v>1181</v>
      </c>
      <c r="G422" t="b">
        <v>1</v>
      </c>
      <c r="H422" s="1">
        <v>43011.338888888888</v>
      </c>
      <c r="I422" t="s">
        <v>1348</v>
      </c>
      <c r="N422">
        <v>26.069793700000002</v>
      </c>
      <c r="O422">
        <v>-80.222297670000003</v>
      </c>
      <c r="P422" t="s">
        <v>179</v>
      </c>
      <c r="Q422" t="s">
        <v>180</v>
      </c>
      <c r="R422" t="s">
        <v>181</v>
      </c>
      <c r="S422" t="s">
        <v>182</v>
      </c>
      <c r="T422" t="s">
        <v>183</v>
      </c>
      <c r="U422" t="s">
        <v>193</v>
      </c>
      <c r="V422" t="s">
        <v>194</v>
      </c>
      <c r="W422">
        <v>47</v>
      </c>
      <c r="X422" t="s">
        <v>186</v>
      </c>
      <c r="Y422" t="s">
        <v>216</v>
      </c>
      <c r="Z422">
        <v>32</v>
      </c>
      <c r="AA422" t="s">
        <v>233</v>
      </c>
      <c r="AB422" t="s">
        <v>197</v>
      </c>
      <c r="AC422" t="s">
        <v>245</v>
      </c>
      <c r="AD422" t="s">
        <v>329</v>
      </c>
      <c r="AE422" t="s">
        <v>229</v>
      </c>
      <c r="AF422">
        <v>46205</v>
      </c>
      <c r="AW422">
        <v>0</v>
      </c>
      <c r="AX422">
        <v>0</v>
      </c>
      <c r="AY422">
        <v>1023.449</v>
      </c>
      <c r="AZ422">
        <v>0</v>
      </c>
      <c r="BA422" t="s">
        <v>201</v>
      </c>
      <c r="BB422">
        <v>5</v>
      </c>
      <c r="BC422" t="s">
        <v>238</v>
      </c>
      <c r="BD422" t="s">
        <v>202</v>
      </c>
      <c r="BM422" s="7" t="s">
        <v>1349</v>
      </c>
      <c r="BN422" s="3" t="s">
        <v>204</v>
      </c>
      <c r="BO422" t="s">
        <v>202</v>
      </c>
      <c r="BP422" t="s">
        <v>202</v>
      </c>
    </row>
    <row r="423" spans="1:71" x14ac:dyDescent="0.2">
      <c r="A423" s="4">
        <v>43012.455555555556</v>
      </c>
      <c r="B423" s="4">
        <v>43012.470138888886</v>
      </c>
      <c r="C423" t="s">
        <v>65</v>
      </c>
      <c r="D423" t="s">
        <v>1478</v>
      </c>
      <c r="E423">
        <v>100</v>
      </c>
      <c r="F423">
        <v>1294</v>
      </c>
      <c r="G423" t="b">
        <v>1</v>
      </c>
      <c r="H423" s="1">
        <v>43012.470138888886</v>
      </c>
      <c r="I423" t="s">
        <v>1479</v>
      </c>
      <c r="N423">
        <v>34.255706789999998</v>
      </c>
      <c r="O423">
        <v>-117.30400090000001</v>
      </c>
      <c r="P423" t="s">
        <v>179</v>
      </c>
      <c r="Q423" t="s">
        <v>180</v>
      </c>
      <c r="R423" t="s">
        <v>181</v>
      </c>
      <c r="S423" t="s">
        <v>182</v>
      </c>
      <c r="T423" t="s">
        <v>355</v>
      </c>
      <c r="U423" t="s">
        <v>193</v>
      </c>
      <c r="V423" t="s">
        <v>185</v>
      </c>
      <c r="W423">
        <v>47</v>
      </c>
      <c r="X423" t="s">
        <v>186</v>
      </c>
      <c r="Y423" t="s">
        <v>195</v>
      </c>
      <c r="Z423">
        <v>29</v>
      </c>
      <c r="AA423" t="s">
        <v>196</v>
      </c>
      <c r="AB423" t="s">
        <v>197</v>
      </c>
      <c r="AC423" t="s">
        <v>198</v>
      </c>
      <c r="AD423" t="s">
        <v>199</v>
      </c>
      <c r="AE423" t="s">
        <v>211</v>
      </c>
      <c r="AF423">
        <v>92326</v>
      </c>
      <c r="AW423">
        <v>144.21799999999999</v>
      </c>
      <c r="AX423">
        <v>144.21799999999999</v>
      </c>
      <c r="AY423">
        <v>1006.367</v>
      </c>
      <c r="AZ423">
        <v>1</v>
      </c>
      <c r="BA423" t="s">
        <v>201</v>
      </c>
      <c r="BB423">
        <v>5</v>
      </c>
      <c r="BC423" t="s">
        <v>238</v>
      </c>
      <c r="BD423" t="s">
        <v>202</v>
      </c>
      <c r="BM423" s="7" t="s">
        <v>1480</v>
      </c>
      <c r="BN423" s="3" t="s">
        <v>225</v>
      </c>
      <c r="BO423" t="s">
        <v>202</v>
      </c>
      <c r="BP423" t="s">
        <v>202</v>
      </c>
    </row>
    <row r="424" spans="1:71" x14ac:dyDescent="0.2">
      <c r="A424" s="4">
        <v>43013.725694444445</v>
      </c>
      <c r="B424" s="4">
        <v>43013.740972222222</v>
      </c>
      <c r="C424" t="s">
        <v>65</v>
      </c>
      <c r="D424" t="s">
        <v>1888</v>
      </c>
      <c r="E424">
        <v>100</v>
      </c>
      <c r="F424">
        <v>1311</v>
      </c>
      <c r="G424" t="b">
        <v>1</v>
      </c>
      <c r="H424" s="1">
        <v>43013.740972222222</v>
      </c>
      <c r="I424" t="s">
        <v>1889</v>
      </c>
      <c r="N424">
        <v>39.677001949999998</v>
      </c>
      <c r="O424">
        <v>-104.96469879999999</v>
      </c>
      <c r="P424" t="s">
        <v>179</v>
      </c>
      <c r="Q424" t="s">
        <v>180</v>
      </c>
      <c r="R424" t="s">
        <v>181</v>
      </c>
      <c r="S424" t="s">
        <v>182</v>
      </c>
      <c r="T424" t="s">
        <v>380</v>
      </c>
      <c r="U424" t="s">
        <v>281</v>
      </c>
      <c r="V424" t="s">
        <v>185</v>
      </c>
      <c r="W424">
        <v>47</v>
      </c>
      <c r="X424" t="s">
        <v>186</v>
      </c>
      <c r="Y424" t="s">
        <v>195</v>
      </c>
      <c r="Z424">
        <v>33</v>
      </c>
      <c r="AA424" t="s">
        <v>196</v>
      </c>
      <c r="AB424" t="s">
        <v>197</v>
      </c>
      <c r="AC424" t="s">
        <v>337</v>
      </c>
      <c r="AD424" t="s">
        <v>217</v>
      </c>
      <c r="AE424" t="s">
        <v>211</v>
      </c>
      <c r="AF424">
        <v>80206</v>
      </c>
      <c r="AW424">
        <v>1015.995</v>
      </c>
      <c r="AX424">
        <v>1015.995</v>
      </c>
      <c r="AY424">
        <v>1016.784</v>
      </c>
      <c r="AZ424">
        <v>1</v>
      </c>
      <c r="BA424" t="s">
        <v>201</v>
      </c>
      <c r="BB424">
        <v>5</v>
      </c>
      <c r="BC424" t="s">
        <v>238</v>
      </c>
      <c r="BD424" t="s">
        <v>202</v>
      </c>
      <c r="BM424" s="7" t="s">
        <v>1890</v>
      </c>
      <c r="BN424" s="3" t="s">
        <v>204</v>
      </c>
      <c r="BO424" t="s">
        <v>238</v>
      </c>
      <c r="BP424" t="s">
        <v>202</v>
      </c>
    </row>
    <row r="425" spans="1:71" x14ac:dyDescent="0.2">
      <c r="A425" s="4">
        <v>43013.728472222225</v>
      </c>
      <c r="B425" s="4">
        <v>43013.743055555555</v>
      </c>
      <c r="C425" t="s">
        <v>65</v>
      </c>
      <c r="D425" t="s">
        <v>2053</v>
      </c>
      <c r="E425">
        <v>100</v>
      </c>
      <c r="F425">
        <v>1300</v>
      </c>
      <c r="G425" t="b">
        <v>1</v>
      </c>
      <c r="H425" s="1">
        <v>43013.743055555555</v>
      </c>
      <c r="I425" t="s">
        <v>2054</v>
      </c>
      <c r="N425">
        <v>32.12229919</v>
      </c>
      <c r="O425">
        <v>-95.922698969999999</v>
      </c>
      <c r="P425" t="s">
        <v>179</v>
      </c>
      <c r="Q425" t="s">
        <v>180</v>
      </c>
      <c r="R425" t="s">
        <v>181</v>
      </c>
      <c r="S425" t="s">
        <v>182</v>
      </c>
      <c r="T425" t="s">
        <v>183</v>
      </c>
      <c r="U425" t="s">
        <v>281</v>
      </c>
      <c r="V425" t="s">
        <v>2055</v>
      </c>
      <c r="W425">
        <v>47</v>
      </c>
      <c r="X425" t="s">
        <v>186</v>
      </c>
      <c r="Y425" t="s">
        <v>216</v>
      </c>
      <c r="Z425">
        <v>40</v>
      </c>
      <c r="AA425" t="s">
        <v>196</v>
      </c>
      <c r="AB425" t="s">
        <v>197</v>
      </c>
      <c r="AC425" t="s">
        <v>198</v>
      </c>
      <c r="AD425" t="s">
        <v>199</v>
      </c>
      <c r="AE425" t="s">
        <v>229</v>
      </c>
      <c r="AF425">
        <v>75156</v>
      </c>
      <c r="AW425">
        <v>0</v>
      </c>
      <c r="AX425">
        <v>0</v>
      </c>
      <c r="AY425">
        <v>1009.284</v>
      </c>
      <c r="AZ425">
        <v>0</v>
      </c>
      <c r="BA425" t="s">
        <v>201</v>
      </c>
      <c r="BB425">
        <v>5</v>
      </c>
      <c r="BC425" t="s">
        <v>238</v>
      </c>
      <c r="BD425" t="s">
        <v>202</v>
      </c>
      <c r="BM425" s="7" t="s">
        <v>2056</v>
      </c>
      <c r="BN425" s="3" t="s">
        <v>204</v>
      </c>
      <c r="BO425" t="s">
        <v>238</v>
      </c>
      <c r="BP425" t="s">
        <v>202</v>
      </c>
    </row>
    <row r="426" spans="1:71" x14ac:dyDescent="0.2">
      <c r="A426" s="4">
        <v>43013.725694444445</v>
      </c>
      <c r="B426" s="4">
        <v>43013.744444444441</v>
      </c>
      <c r="C426" t="s">
        <v>65</v>
      </c>
      <c r="D426" t="s">
        <v>2150</v>
      </c>
      <c r="E426">
        <v>100</v>
      </c>
      <c r="F426">
        <v>1602</v>
      </c>
      <c r="G426" t="b">
        <v>1</v>
      </c>
      <c r="H426" s="1">
        <v>43013.744444444441</v>
      </c>
      <c r="I426" t="s">
        <v>2151</v>
      </c>
      <c r="N426">
        <v>38.645004270000001</v>
      </c>
      <c r="O426">
        <v>-121.4403992</v>
      </c>
      <c r="P426" t="s">
        <v>179</v>
      </c>
      <c r="Q426" t="s">
        <v>180</v>
      </c>
      <c r="R426" t="s">
        <v>181</v>
      </c>
      <c r="S426" t="s">
        <v>182</v>
      </c>
      <c r="T426" t="s">
        <v>183</v>
      </c>
      <c r="U426" t="s">
        <v>184</v>
      </c>
      <c r="V426" t="s">
        <v>185</v>
      </c>
      <c r="W426">
        <v>47</v>
      </c>
      <c r="X426" t="s">
        <v>186</v>
      </c>
      <c r="Y426" t="s">
        <v>195</v>
      </c>
      <c r="Z426">
        <v>37</v>
      </c>
      <c r="AA426" t="s">
        <v>269</v>
      </c>
      <c r="AB426" t="s">
        <v>197</v>
      </c>
      <c r="AC426" t="s">
        <v>290</v>
      </c>
      <c r="AD426" t="s">
        <v>199</v>
      </c>
      <c r="AE426" t="s">
        <v>229</v>
      </c>
      <c r="AF426">
        <v>95838</v>
      </c>
      <c r="AW426">
        <v>0</v>
      </c>
      <c r="AX426">
        <v>0</v>
      </c>
      <c r="AY426">
        <v>1079.154</v>
      </c>
      <c r="AZ426">
        <v>0</v>
      </c>
      <c r="BA426" t="s">
        <v>201</v>
      </c>
      <c r="BB426">
        <v>5</v>
      </c>
      <c r="BC426" t="s">
        <v>238</v>
      </c>
      <c r="BD426" t="s">
        <v>202</v>
      </c>
      <c r="BM426" s="7" t="s">
        <v>2152</v>
      </c>
      <c r="BN426" s="3" t="s">
        <v>225</v>
      </c>
      <c r="BO426" t="s">
        <v>238</v>
      </c>
      <c r="BP426" t="s">
        <v>202</v>
      </c>
    </row>
    <row r="427" spans="1:71" x14ac:dyDescent="0.2">
      <c r="A427" s="4">
        <v>43013.730555555558</v>
      </c>
      <c r="B427" s="4">
        <v>43013.746527777781</v>
      </c>
      <c r="C427" t="s">
        <v>65</v>
      </c>
      <c r="D427" t="s">
        <v>2313</v>
      </c>
      <c r="E427">
        <v>100</v>
      </c>
      <c r="F427">
        <v>1360</v>
      </c>
      <c r="G427" t="b">
        <v>1</v>
      </c>
      <c r="H427" s="1">
        <v>43013.746527777781</v>
      </c>
      <c r="I427" t="s">
        <v>2314</v>
      </c>
      <c r="N427">
        <v>27.900299069999999</v>
      </c>
      <c r="O427">
        <v>-82.302398679999996</v>
      </c>
      <c r="P427" t="s">
        <v>179</v>
      </c>
      <c r="Q427" t="s">
        <v>180</v>
      </c>
      <c r="R427" t="s">
        <v>181</v>
      </c>
      <c r="S427" t="s">
        <v>182</v>
      </c>
      <c r="T427" t="s">
        <v>183</v>
      </c>
      <c r="U427" t="s">
        <v>281</v>
      </c>
      <c r="V427" t="s">
        <v>328</v>
      </c>
      <c r="W427">
        <v>47</v>
      </c>
      <c r="X427" t="s">
        <v>186</v>
      </c>
      <c r="Y427" t="s">
        <v>195</v>
      </c>
      <c r="Z427">
        <v>37</v>
      </c>
      <c r="AA427" t="s">
        <v>269</v>
      </c>
      <c r="AB427" t="s">
        <v>197</v>
      </c>
      <c r="AC427" t="s">
        <v>210</v>
      </c>
      <c r="AD427" t="s">
        <v>329</v>
      </c>
      <c r="AE427" t="s">
        <v>229</v>
      </c>
      <c r="AF427">
        <v>33594</v>
      </c>
      <c r="AW427">
        <v>11.35</v>
      </c>
      <c r="AX427">
        <v>11.35</v>
      </c>
      <c r="AY427">
        <v>1054.9839999999999</v>
      </c>
      <c r="AZ427">
        <v>1</v>
      </c>
      <c r="BA427" t="s">
        <v>201</v>
      </c>
      <c r="BB427">
        <v>5</v>
      </c>
      <c r="BC427" t="s">
        <v>238</v>
      </c>
      <c r="BD427" t="s">
        <v>202</v>
      </c>
      <c r="BM427" s="7" t="s">
        <v>2315</v>
      </c>
      <c r="BN427" s="3" t="s">
        <v>225</v>
      </c>
      <c r="BO427" t="s">
        <v>238</v>
      </c>
      <c r="BP427" t="s">
        <v>202</v>
      </c>
    </row>
    <row r="428" spans="1:71" x14ac:dyDescent="0.2">
      <c r="A428" s="4">
        <v>43013.730555555558</v>
      </c>
      <c r="B428" s="4">
        <v>43013.747916666667</v>
      </c>
      <c r="C428" t="s">
        <v>65</v>
      </c>
      <c r="D428" t="s">
        <v>2368</v>
      </c>
      <c r="E428">
        <v>100</v>
      </c>
      <c r="F428">
        <v>1450</v>
      </c>
      <c r="G428" t="b">
        <v>1</v>
      </c>
      <c r="H428" s="1">
        <v>43013.747916666667</v>
      </c>
      <c r="I428" t="s">
        <v>2369</v>
      </c>
      <c r="N428">
        <v>40.668701169999999</v>
      </c>
      <c r="O428">
        <v>-74.114303590000006</v>
      </c>
      <c r="P428" t="s">
        <v>179</v>
      </c>
      <c r="Q428" t="s">
        <v>180</v>
      </c>
      <c r="R428" t="s">
        <v>181</v>
      </c>
      <c r="S428" t="s">
        <v>182</v>
      </c>
      <c r="T428" t="s">
        <v>183</v>
      </c>
      <c r="U428" t="s">
        <v>184</v>
      </c>
      <c r="V428" t="s">
        <v>221</v>
      </c>
      <c r="W428">
        <v>47</v>
      </c>
      <c r="X428" t="s">
        <v>186</v>
      </c>
      <c r="Y428" t="s">
        <v>195</v>
      </c>
      <c r="Z428">
        <v>56</v>
      </c>
      <c r="AA428" t="s">
        <v>196</v>
      </c>
      <c r="AB428" t="s">
        <v>197</v>
      </c>
      <c r="AC428" t="s">
        <v>290</v>
      </c>
      <c r="AD428" t="s">
        <v>217</v>
      </c>
      <c r="AE428" t="s">
        <v>303</v>
      </c>
      <c r="AF428">
        <v>10305</v>
      </c>
      <c r="AW428">
        <v>324.77699999999999</v>
      </c>
      <c r="AX428">
        <v>333.89800000000002</v>
      </c>
      <c r="AY428">
        <v>996.46799999999996</v>
      </c>
      <c r="AZ428">
        <v>2</v>
      </c>
      <c r="BA428" t="s">
        <v>201</v>
      </c>
      <c r="BB428">
        <v>5</v>
      </c>
      <c r="BC428" t="s">
        <v>238</v>
      </c>
      <c r="BD428" t="s">
        <v>202</v>
      </c>
      <c r="BM428" s="7" t="s">
        <v>2370</v>
      </c>
      <c r="BN428" s="3" t="s">
        <v>204</v>
      </c>
      <c r="BO428" t="s">
        <v>202</v>
      </c>
      <c r="BP428" t="s">
        <v>202</v>
      </c>
    </row>
    <row r="429" spans="1:71" x14ac:dyDescent="0.2">
      <c r="A429" s="4">
        <v>43013.748611111114</v>
      </c>
      <c r="B429" s="4">
        <v>43013.763194444444</v>
      </c>
      <c r="C429" t="s">
        <v>65</v>
      </c>
      <c r="D429" t="s">
        <v>2979</v>
      </c>
      <c r="E429">
        <v>100</v>
      </c>
      <c r="F429">
        <v>1248</v>
      </c>
      <c r="G429" t="b">
        <v>1</v>
      </c>
      <c r="H429" s="1">
        <v>43013.763194444444</v>
      </c>
      <c r="I429" t="s">
        <v>2980</v>
      </c>
      <c r="N429">
        <v>28.607894900000002</v>
      </c>
      <c r="O429">
        <v>-81.305496219999995</v>
      </c>
      <c r="P429" t="s">
        <v>179</v>
      </c>
      <c r="Q429" t="s">
        <v>180</v>
      </c>
      <c r="R429" t="s">
        <v>181</v>
      </c>
      <c r="S429" t="s">
        <v>182</v>
      </c>
      <c r="T429" t="s">
        <v>183</v>
      </c>
      <c r="U429" t="s">
        <v>184</v>
      </c>
      <c r="V429" t="s">
        <v>2981</v>
      </c>
      <c r="W429">
        <v>47</v>
      </c>
      <c r="X429" t="s">
        <v>186</v>
      </c>
      <c r="Y429" t="s">
        <v>195</v>
      </c>
      <c r="Z429">
        <v>56</v>
      </c>
      <c r="AA429" t="s">
        <v>196</v>
      </c>
      <c r="AB429" t="s">
        <v>197</v>
      </c>
      <c r="AC429" t="s">
        <v>258</v>
      </c>
      <c r="AD429" t="s">
        <v>199</v>
      </c>
      <c r="AE429" t="s">
        <v>229</v>
      </c>
      <c r="AF429">
        <v>32730</v>
      </c>
      <c r="AW429">
        <v>0</v>
      </c>
      <c r="AX429">
        <v>0</v>
      </c>
      <c r="AY429">
        <v>1001.21</v>
      </c>
      <c r="AZ429">
        <v>0</v>
      </c>
      <c r="BA429" t="s">
        <v>201</v>
      </c>
      <c r="BB429">
        <v>5</v>
      </c>
      <c r="BC429" t="s">
        <v>238</v>
      </c>
      <c r="BD429" t="s">
        <v>202</v>
      </c>
      <c r="BM429" s="7" t="s">
        <v>2982</v>
      </c>
      <c r="BN429" s="3" t="s">
        <v>204</v>
      </c>
      <c r="BO429" t="s">
        <v>238</v>
      </c>
      <c r="BP429" t="s">
        <v>202</v>
      </c>
    </row>
    <row r="430" spans="1:71" x14ac:dyDescent="0.2">
      <c r="A430" s="4">
        <v>43013.756944444445</v>
      </c>
      <c r="B430" s="4">
        <v>43013.770833333336</v>
      </c>
      <c r="C430" t="s">
        <v>65</v>
      </c>
      <c r="D430" t="s">
        <v>3212</v>
      </c>
      <c r="E430">
        <v>100</v>
      </c>
      <c r="F430">
        <v>1206</v>
      </c>
      <c r="G430" t="b">
        <v>1</v>
      </c>
      <c r="H430" s="1">
        <v>43013.770833333336</v>
      </c>
      <c r="I430" t="s">
        <v>3213</v>
      </c>
      <c r="N430">
        <v>39.901000979999999</v>
      </c>
      <c r="O430">
        <v>-121.8305969</v>
      </c>
      <c r="P430" t="s">
        <v>179</v>
      </c>
      <c r="Q430" t="s">
        <v>180</v>
      </c>
      <c r="R430" t="s">
        <v>181</v>
      </c>
      <c r="S430" t="s">
        <v>182</v>
      </c>
      <c r="T430" t="s">
        <v>183</v>
      </c>
      <c r="U430" t="s">
        <v>184</v>
      </c>
      <c r="V430" t="s">
        <v>221</v>
      </c>
      <c r="W430">
        <v>47</v>
      </c>
      <c r="X430" t="s">
        <v>186</v>
      </c>
      <c r="Y430" t="s">
        <v>216</v>
      </c>
      <c r="Z430">
        <v>32</v>
      </c>
      <c r="AA430" t="s">
        <v>196</v>
      </c>
      <c r="AB430" t="s">
        <v>197</v>
      </c>
      <c r="AC430" t="s">
        <v>210</v>
      </c>
      <c r="AD430" t="s">
        <v>234</v>
      </c>
      <c r="AE430" t="s">
        <v>229</v>
      </c>
      <c r="AF430">
        <v>95928</v>
      </c>
      <c r="AW430">
        <v>63.923000000000002</v>
      </c>
      <c r="AX430">
        <v>97.936000000000007</v>
      </c>
      <c r="AY430">
        <v>1003.453</v>
      </c>
      <c r="AZ430">
        <v>2</v>
      </c>
      <c r="BA430" t="s">
        <v>201</v>
      </c>
      <c r="BB430">
        <v>5</v>
      </c>
      <c r="BC430" t="s">
        <v>238</v>
      </c>
      <c r="BD430" t="s">
        <v>202</v>
      </c>
      <c r="BM430" s="7" t="s">
        <v>3214</v>
      </c>
      <c r="BN430" s="3" t="s">
        <v>204</v>
      </c>
      <c r="BO430" t="s">
        <v>238</v>
      </c>
      <c r="BP430" t="s">
        <v>202</v>
      </c>
    </row>
    <row r="431" spans="1:71" x14ac:dyDescent="0.2">
      <c r="A431" s="4">
        <v>43007.586805555555</v>
      </c>
      <c r="B431" s="4">
        <v>43007.600694444445</v>
      </c>
      <c r="C431" t="s">
        <v>65</v>
      </c>
      <c r="D431" t="s">
        <v>317</v>
      </c>
      <c r="E431">
        <v>100</v>
      </c>
      <c r="F431">
        <v>1173</v>
      </c>
      <c r="G431" t="b">
        <v>1</v>
      </c>
      <c r="H431" s="1">
        <v>43007.600694444445</v>
      </c>
      <c r="I431" t="s">
        <v>318</v>
      </c>
      <c r="N431">
        <v>41.228301999999999</v>
      </c>
      <c r="O431">
        <v>-75.793502810000007</v>
      </c>
      <c r="P431" t="s">
        <v>179</v>
      </c>
      <c r="Q431" t="s">
        <v>180</v>
      </c>
      <c r="R431" t="s">
        <v>181</v>
      </c>
      <c r="S431" t="s">
        <v>182</v>
      </c>
      <c r="T431" t="s">
        <v>183</v>
      </c>
      <c r="U431" t="s">
        <v>281</v>
      </c>
      <c r="V431" t="s">
        <v>319</v>
      </c>
      <c r="W431">
        <v>47</v>
      </c>
      <c r="X431" t="s">
        <v>186</v>
      </c>
      <c r="Y431" t="s">
        <v>216</v>
      </c>
      <c r="Z431">
        <v>37</v>
      </c>
      <c r="AA431" t="s">
        <v>196</v>
      </c>
      <c r="AB431" t="s">
        <v>197</v>
      </c>
      <c r="AC431" t="s">
        <v>210</v>
      </c>
      <c r="AD431" t="s">
        <v>217</v>
      </c>
      <c r="AE431" t="s">
        <v>229</v>
      </c>
      <c r="AF431">
        <v>19101</v>
      </c>
      <c r="AG431">
        <v>26.149000000000001</v>
      </c>
      <c r="AH431">
        <v>26.149000000000001</v>
      </c>
      <c r="AI431">
        <v>926.81299999999999</v>
      </c>
      <c r="AJ431">
        <v>1</v>
      </c>
      <c r="BA431" t="s">
        <v>201</v>
      </c>
      <c r="BB431">
        <v>1</v>
      </c>
      <c r="BC431" t="s">
        <v>238</v>
      </c>
      <c r="BD431" t="s">
        <v>238</v>
      </c>
      <c r="BE431" s="3">
        <v>250000</v>
      </c>
      <c r="BF431" t="s">
        <v>320</v>
      </c>
      <c r="BG431" t="s">
        <v>202</v>
      </c>
      <c r="BH431" t="s">
        <v>202</v>
      </c>
      <c r="BM431" s="7" t="s">
        <v>321</v>
      </c>
      <c r="BN431" s="3" t="s">
        <v>204</v>
      </c>
      <c r="BO431" t="s">
        <v>202</v>
      </c>
      <c r="BP431" t="s">
        <v>202</v>
      </c>
      <c r="BS431" t="s">
        <v>205</v>
      </c>
    </row>
    <row r="432" spans="1:71" x14ac:dyDescent="0.2">
      <c r="A432" s="4">
        <v>43007.584722222222</v>
      </c>
      <c r="B432" s="4">
        <v>43007.603472222225</v>
      </c>
      <c r="C432" t="s">
        <v>65</v>
      </c>
      <c r="D432" t="s">
        <v>366</v>
      </c>
      <c r="E432">
        <v>100</v>
      </c>
      <c r="F432">
        <v>1663</v>
      </c>
      <c r="G432" t="b">
        <v>1</v>
      </c>
      <c r="H432" s="1">
        <v>43007.603472222225</v>
      </c>
      <c r="I432" t="s">
        <v>367</v>
      </c>
      <c r="N432">
        <v>39.466201779999999</v>
      </c>
      <c r="O432">
        <v>-87.314796450000003</v>
      </c>
      <c r="P432" t="s">
        <v>179</v>
      </c>
      <c r="Q432" t="s">
        <v>180</v>
      </c>
      <c r="R432" t="s">
        <v>181</v>
      </c>
      <c r="S432" t="s">
        <v>208</v>
      </c>
      <c r="T432">
        <v>55</v>
      </c>
      <c r="U432" t="s">
        <v>281</v>
      </c>
      <c r="V432" t="s">
        <v>185</v>
      </c>
      <c r="W432">
        <v>47</v>
      </c>
      <c r="X432" t="s">
        <v>186</v>
      </c>
      <c r="Y432" t="s">
        <v>216</v>
      </c>
      <c r="Z432">
        <v>48</v>
      </c>
      <c r="AA432" t="s">
        <v>196</v>
      </c>
      <c r="AB432" t="s">
        <v>197</v>
      </c>
      <c r="AC432" t="s">
        <v>198</v>
      </c>
      <c r="AD432" t="s">
        <v>217</v>
      </c>
      <c r="AE432" t="s">
        <v>303</v>
      </c>
      <c r="AF432">
        <v>47803</v>
      </c>
      <c r="AG432">
        <v>34.582999999999998</v>
      </c>
      <c r="AH432">
        <v>34.582999999999998</v>
      </c>
      <c r="AI432">
        <v>901.45100000000002</v>
      </c>
      <c r="AJ432">
        <v>1</v>
      </c>
      <c r="BA432" t="s">
        <v>201</v>
      </c>
      <c r="BB432">
        <v>1</v>
      </c>
      <c r="BC432" t="s">
        <v>238</v>
      </c>
      <c r="BD432" t="s">
        <v>238</v>
      </c>
      <c r="BE432" s="3">
        <v>280000</v>
      </c>
      <c r="BF432" t="s">
        <v>368</v>
      </c>
      <c r="BG432" t="s">
        <v>202</v>
      </c>
      <c r="BH432" t="s">
        <v>202</v>
      </c>
      <c r="BM432" s="7" t="s">
        <v>369</v>
      </c>
      <c r="BN432" s="3" t="s">
        <v>204</v>
      </c>
      <c r="BO432" t="s">
        <v>202</v>
      </c>
      <c r="BP432" t="s">
        <v>202</v>
      </c>
      <c r="BS432" t="s">
        <v>205</v>
      </c>
    </row>
    <row r="433" spans="1:71" x14ac:dyDescent="0.2">
      <c r="A433" s="4">
        <v>43007.591666666667</v>
      </c>
      <c r="B433" s="4">
        <v>43007.604166666664</v>
      </c>
      <c r="C433" t="s">
        <v>65</v>
      </c>
      <c r="D433" t="s">
        <v>370</v>
      </c>
      <c r="E433">
        <v>100</v>
      </c>
      <c r="F433">
        <v>1071</v>
      </c>
      <c r="G433" t="b">
        <v>1</v>
      </c>
      <c r="H433" s="1">
        <v>43007.604166666664</v>
      </c>
      <c r="I433" t="s">
        <v>371</v>
      </c>
      <c r="N433">
        <v>40.135696410000001</v>
      </c>
      <c r="O433">
        <v>-79.934501650000001</v>
      </c>
      <c r="P433" t="s">
        <v>179</v>
      </c>
      <c r="Q433" t="s">
        <v>180</v>
      </c>
      <c r="R433" t="s">
        <v>181</v>
      </c>
      <c r="S433" t="s">
        <v>182</v>
      </c>
      <c r="T433" t="s">
        <v>183</v>
      </c>
      <c r="U433" t="s">
        <v>184</v>
      </c>
      <c r="V433" t="s">
        <v>209</v>
      </c>
      <c r="W433">
        <v>47</v>
      </c>
      <c r="X433" t="s">
        <v>186</v>
      </c>
      <c r="Y433" t="s">
        <v>195</v>
      </c>
      <c r="Z433">
        <v>28</v>
      </c>
      <c r="AA433" t="s">
        <v>196</v>
      </c>
      <c r="AB433" t="s">
        <v>197</v>
      </c>
      <c r="AC433" t="s">
        <v>198</v>
      </c>
      <c r="AD433" t="s">
        <v>199</v>
      </c>
      <c r="AE433" t="s">
        <v>229</v>
      </c>
      <c r="AF433">
        <v>15012</v>
      </c>
      <c r="AG433">
        <v>38.835000000000001</v>
      </c>
      <c r="AH433">
        <v>835.92100000000005</v>
      </c>
      <c r="AI433">
        <v>844.19200000000001</v>
      </c>
      <c r="AJ433">
        <v>4</v>
      </c>
      <c r="BA433" t="s">
        <v>201</v>
      </c>
      <c r="BB433">
        <v>1</v>
      </c>
      <c r="BC433" t="s">
        <v>238</v>
      </c>
      <c r="BD433" t="s">
        <v>238</v>
      </c>
      <c r="BE433" s="3">
        <v>80000</v>
      </c>
      <c r="BF433" t="s">
        <v>372</v>
      </c>
      <c r="BG433" t="s">
        <v>202</v>
      </c>
      <c r="BH433" t="s">
        <v>202</v>
      </c>
      <c r="BM433" s="7" t="s">
        <v>373</v>
      </c>
      <c r="BN433" s="3" t="s">
        <v>225</v>
      </c>
      <c r="BO433" t="s">
        <v>202</v>
      </c>
      <c r="BP433" t="s">
        <v>202</v>
      </c>
      <c r="BS433" t="s">
        <v>205</v>
      </c>
    </row>
    <row r="434" spans="1:71" x14ac:dyDescent="0.2">
      <c r="A434" s="4">
        <v>43007.584027777775</v>
      </c>
      <c r="B434" s="4">
        <v>43007.604861111111</v>
      </c>
      <c r="C434" t="s">
        <v>65</v>
      </c>
      <c r="D434" t="s">
        <v>387</v>
      </c>
      <c r="E434">
        <v>100</v>
      </c>
      <c r="F434">
        <v>1816</v>
      </c>
      <c r="G434" t="b">
        <v>1</v>
      </c>
      <c r="H434" s="1">
        <v>43007.604861111111</v>
      </c>
      <c r="I434" t="s">
        <v>388</v>
      </c>
      <c r="N434">
        <v>42.987503050000001</v>
      </c>
      <c r="O434">
        <v>-82.466598509999997</v>
      </c>
      <c r="P434" t="s">
        <v>179</v>
      </c>
      <c r="Q434" t="s">
        <v>180</v>
      </c>
      <c r="R434" t="s">
        <v>181</v>
      </c>
      <c r="S434" t="s">
        <v>208</v>
      </c>
      <c r="T434">
        <v>52</v>
      </c>
      <c r="U434" t="s">
        <v>389</v>
      </c>
      <c r="V434" t="s">
        <v>185</v>
      </c>
      <c r="W434">
        <v>47</v>
      </c>
      <c r="X434" t="s">
        <v>186</v>
      </c>
      <c r="Y434" t="s">
        <v>216</v>
      </c>
      <c r="Z434">
        <v>40</v>
      </c>
      <c r="AA434" t="s">
        <v>196</v>
      </c>
      <c r="AB434" t="s">
        <v>197</v>
      </c>
      <c r="AC434" t="s">
        <v>210</v>
      </c>
      <c r="AD434" t="s">
        <v>234</v>
      </c>
      <c r="AE434" t="s">
        <v>211</v>
      </c>
      <c r="AF434">
        <v>48060</v>
      </c>
      <c r="AG434">
        <v>763.57</v>
      </c>
      <c r="AH434">
        <v>763.57</v>
      </c>
      <c r="AI434">
        <v>1609.2719999999999</v>
      </c>
      <c r="AJ434">
        <v>1</v>
      </c>
      <c r="BA434" t="s">
        <v>201</v>
      </c>
      <c r="BB434">
        <v>1</v>
      </c>
      <c r="BC434" t="s">
        <v>238</v>
      </c>
      <c r="BD434" t="s">
        <v>238</v>
      </c>
      <c r="BE434" s="3">
        <v>250000</v>
      </c>
      <c r="BF434" t="s">
        <v>390</v>
      </c>
      <c r="BG434" t="s">
        <v>202</v>
      </c>
      <c r="BH434" t="s">
        <v>202</v>
      </c>
      <c r="BM434" s="7" t="s">
        <v>391</v>
      </c>
      <c r="BN434" s="3" t="s">
        <v>204</v>
      </c>
      <c r="BO434" t="s">
        <v>202</v>
      </c>
      <c r="BP434" t="s">
        <v>202</v>
      </c>
      <c r="BS434" t="s">
        <v>205</v>
      </c>
    </row>
    <row r="435" spans="1:71" x14ac:dyDescent="0.2">
      <c r="A435" s="4">
        <v>43007.611111111109</v>
      </c>
      <c r="B435" s="4">
        <v>43007.624305555553</v>
      </c>
      <c r="C435" t="s">
        <v>65</v>
      </c>
      <c r="D435" t="s">
        <v>451</v>
      </c>
      <c r="E435">
        <v>100</v>
      </c>
      <c r="F435">
        <v>1122</v>
      </c>
      <c r="G435" t="b">
        <v>1</v>
      </c>
      <c r="H435" s="1">
        <v>43007.624305555553</v>
      </c>
      <c r="I435" t="s">
        <v>452</v>
      </c>
      <c r="N435">
        <v>42.292404169999998</v>
      </c>
      <c r="O435">
        <v>-85.690803529999997</v>
      </c>
      <c r="P435" t="s">
        <v>179</v>
      </c>
      <c r="Q435" t="s">
        <v>180</v>
      </c>
      <c r="R435" t="s">
        <v>181</v>
      </c>
      <c r="S435" t="s">
        <v>208</v>
      </c>
      <c r="T435">
        <v>56</v>
      </c>
      <c r="U435" t="s">
        <v>281</v>
      </c>
      <c r="V435" t="s">
        <v>302</v>
      </c>
      <c r="W435">
        <v>47</v>
      </c>
      <c r="X435" t="s">
        <v>186</v>
      </c>
      <c r="Y435" t="s">
        <v>216</v>
      </c>
      <c r="Z435">
        <v>37</v>
      </c>
      <c r="AA435" t="s">
        <v>196</v>
      </c>
      <c r="AB435" t="s">
        <v>197</v>
      </c>
      <c r="AC435" t="s">
        <v>290</v>
      </c>
      <c r="AD435" t="s">
        <v>199</v>
      </c>
      <c r="AE435" t="s">
        <v>223</v>
      </c>
      <c r="AF435">
        <v>49009</v>
      </c>
      <c r="AG435">
        <v>0</v>
      </c>
      <c r="AH435">
        <v>0</v>
      </c>
      <c r="AI435">
        <v>894.80899999999997</v>
      </c>
      <c r="AJ435">
        <v>0</v>
      </c>
      <c r="BA435" t="s">
        <v>201</v>
      </c>
      <c r="BB435">
        <v>1</v>
      </c>
      <c r="BC435" t="s">
        <v>238</v>
      </c>
      <c r="BD435" t="s">
        <v>238</v>
      </c>
      <c r="BE435" s="3">
        <v>160000</v>
      </c>
      <c r="BF435" t="s">
        <v>453</v>
      </c>
      <c r="BG435" t="s">
        <v>202</v>
      </c>
      <c r="BH435" t="s">
        <v>202</v>
      </c>
      <c r="BM435" s="7" t="s">
        <v>454</v>
      </c>
      <c r="BN435" s="3" t="s">
        <v>204</v>
      </c>
      <c r="BO435" t="s">
        <v>202</v>
      </c>
      <c r="BP435" t="s">
        <v>202</v>
      </c>
      <c r="BS435" t="s">
        <v>205</v>
      </c>
    </row>
    <row r="436" spans="1:71" x14ac:dyDescent="0.2">
      <c r="A436" s="4">
        <v>43007.652777777781</v>
      </c>
      <c r="B436" s="4">
        <v>43007.666666666664</v>
      </c>
      <c r="C436" t="s">
        <v>65</v>
      </c>
      <c r="D436" t="s">
        <v>514</v>
      </c>
      <c r="E436">
        <v>100</v>
      </c>
      <c r="F436">
        <v>1205</v>
      </c>
      <c r="G436" t="b">
        <v>1</v>
      </c>
      <c r="H436" s="1">
        <v>43007.666666666664</v>
      </c>
      <c r="I436" t="s">
        <v>515</v>
      </c>
      <c r="N436">
        <v>40.351394650000003</v>
      </c>
      <c r="O436">
        <v>-75.93060303</v>
      </c>
      <c r="P436" t="s">
        <v>179</v>
      </c>
      <c r="Q436" t="s">
        <v>180</v>
      </c>
      <c r="R436" t="s">
        <v>181</v>
      </c>
      <c r="S436" t="s">
        <v>182</v>
      </c>
      <c r="T436" t="s">
        <v>183</v>
      </c>
      <c r="U436" t="s">
        <v>184</v>
      </c>
      <c r="V436" t="s">
        <v>194</v>
      </c>
      <c r="W436">
        <v>47</v>
      </c>
      <c r="X436" t="s">
        <v>186</v>
      </c>
      <c r="Y436" t="s">
        <v>195</v>
      </c>
      <c r="Z436">
        <v>54</v>
      </c>
      <c r="AA436" t="s">
        <v>196</v>
      </c>
      <c r="AB436" t="s">
        <v>197</v>
      </c>
      <c r="AC436" t="s">
        <v>258</v>
      </c>
      <c r="AD436" t="s">
        <v>234</v>
      </c>
      <c r="AE436" t="s">
        <v>229</v>
      </c>
      <c r="AF436">
        <v>19601</v>
      </c>
      <c r="AG436">
        <v>827.31299999999999</v>
      </c>
      <c r="AH436">
        <v>827.31299999999999</v>
      </c>
      <c r="AI436">
        <v>894.04700000000003</v>
      </c>
      <c r="AJ436">
        <v>1</v>
      </c>
      <c r="BA436" t="s">
        <v>201</v>
      </c>
      <c r="BB436">
        <v>1</v>
      </c>
      <c r="BC436" t="s">
        <v>238</v>
      </c>
      <c r="BD436" t="s">
        <v>238</v>
      </c>
      <c r="BE436" s="3">
        <v>150000</v>
      </c>
      <c r="BF436" t="s">
        <v>516</v>
      </c>
      <c r="BG436" t="s">
        <v>202</v>
      </c>
      <c r="BH436" t="s">
        <v>202</v>
      </c>
      <c r="BM436" s="7" t="s">
        <v>517</v>
      </c>
      <c r="BN436" s="3" t="s">
        <v>204</v>
      </c>
      <c r="BO436" t="s">
        <v>202</v>
      </c>
      <c r="BP436" t="s">
        <v>202</v>
      </c>
      <c r="BS436" t="s">
        <v>205</v>
      </c>
    </row>
    <row r="437" spans="1:71" x14ac:dyDescent="0.2">
      <c r="A437" s="4">
        <v>43007.706250000003</v>
      </c>
      <c r="B437" s="4">
        <v>43007.719444444447</v>
      </c>
      <c r="C437" t="s">
        <v>65</v>
      </c>
      <c r="D437" t="s">
        <v>543</v>
      </c>
      <c r="E437">
        <v>100</v>
      </c>
      <c r="F437">
        <v>1141</v>
      </c>
      <c r="G437" t="b">
        <v>1</v>
      </c>
      <c r="H437" s="1">
        <v>43007.719444444447</v>
      </c>
      <c r="I437" t="s">
        <v>544</v>
      </c>
      <c r="N437">
        <v>42.31939697</v>
      </c>
      <c r="O437">
        <v>-83.267898560000006</v>
      </c>
      <c r="P437" t="s">
        <v>179</v>
      </c>
      <c r="Q437" t="s">
        <v>180</v>
      </c>
      <c r="R437" t="s">
        <v>181</v>
      </c>
      <c r="S437" t="s">
        <v>182</v>
      </c>
      <c r="T437" t="s">
        <v>183</v>
      </c>
      <c r="U437" t="s">
        <v>281</v>
      </c>
      <c r="V437" t="s">
        <v>194</v>
      </c>
      <c r="W437">
        <v>47</v>
      </c>
      <c r="X437" t="s">
        <v>186</v>
      </c>
      <c r="Y437" t="s">
        <v>216</v>
      </c>
      <c r="Z437">
        <v>34</v>
      </c>
      <c r="AA437" t="s">
        <v>196</v>
      </c>
      <c r="AB437" t="s">
        <v>197</v>
      </c>
      <c r="AC437" t="s">
        <v>245</v>
      </c>
      <c r="AD437" t="s">
        <v>217</v>
      </c>
      <c r="AE437" t="s">
        <v>211</v>
      </c>
      <c r="AF437">
        <v>48124</v>
      </c>
      <c r="AG437">
        <v>0</v>
      </c>
      <c r="AH437">
        <v>0</v>
      </c>
      <c r="AI437">
        <v>904.05499999999995</v>
      </c>
      <c r="AJ437">
        <v>0</v>
      </c>
      <c r="BA437" t="s">
        <v>201</v>
      </c>
      <c r="BB437">
        <v>1</v>
      </c>
      <c r="BC437" t="s">
        <v>238</v>
      </c>
      <c r="BD437" t="s">
        <v>238</v>
      </c>
      <c r="BE437" s="3">
        <v>180000</v>
      </c>
      <c r="BF437" t="s">
        <v>545</v>
      </c>
      <c r="BG437" t="s">
        <v>202</v>
      </c>
      <c r="BH437" t="s">
        <v>202</v>
      </c>
      <c r="BM437" s="7" t="s">
        <v>546</v>
      </c>
      <c r="BN437" s="3" t="s">
        <v>204</v>
      </c>
      <c r="BO437" t="s">
        <v>202</v>
      </c>
      <c r="BP437" t="s">
        <v>202</v>
      </c>
      <c r="BS437" t="s">
        <v>205</v>
      </c>
    </row>
    <row r="438" spans="1:71" x14ac:dyDescent="0.2">
      <c r="A438" s="4">
        <v>43007.890972222223</v>
      </c>
      <c r="B438" s="4">
        <v>43007.907638888886</v>
      </c>
      <c r="C438" t="s">
        <v>65</v>
      </c>
      <c r="D438" t="s">
        <v>611</v>
      </c>
      <c r="E438">
        <v>100</v>
      </c>
      <c r="F438">
        <v>1458</v>
      </c>
      <c r="G438" t="b">
        <v>1</v>
      </c>
      <c r="H438" s="1">
        <v>43007.907638888886</v>
      </c>
      <c r="I438" t="s">
        <v>612</v>
      </c>
      <c r="N438">
        <v>40.790405270000001</v>
      </c>
      <c r="O438">
        <v>-74.024597170000007</v>
      </c>
      <c r="P438" t="s">
        <v>179</v>
      </c>
      <c r="Q438" t="s">
        <v>180</v>
      </c>
      <c r="R438" t="s">
        <v>181</v>
      </c>
      <c r="S438" t="s">
        <v>182</v>
      </c>
      <c r="T438" t="s">
        <v>183</v>
      </c>
      <c r="U438" t="s">
        <v>251</v>
      </c>
      <c r="V438" t="s">
        <v>252</v>
      </c>
      <c r="W438">
        <v>47</v>
      </c>
      <c r="X438" t="s">
        <v>186</v>
      </c>
      <c r="Y438" t="s">
        <v>195</v>
      </c>
      <c r="Z438">
        <v>47</v>
      </c>
      <c r="AA438" t="s">
        <v>269</v>
      </c>
      <c r="AB438" t="s">
        <v>197</v>
      </c>
      <c r="AC438" t="s">
        <v>210</v>
      </c>
      <c r="AD438" t="s">
        <v>217</v>
      </c>
      <c r="AE438" t="s">
        <v>229</v>
      </c>
      <c r="AF438">
        <v>92114</v>
      </c>
      <c r="AG438">
        <v>0</v>
      </c>
      <c r="AH438">
        <v>0</v>
      </c>
      <c r="AI438">
        <v>947.63900000000001</v>
      </c>
      <c r="AJ438">
        <v>0</v>
      </c>
      <c r="BA438" t="s">
        <v>201</v>
      </c>
      <c r="BB438">
        <v>1</v>
      </c>
      <c r="BC438" t="s">
        <v>238</v>
      </c>
      <c r="BD438" t="s">
        <v>238</v>
      </c>
      <c r="BE438" s="3">
        <v>250000</v>
      </c>
      <c r="BF438" t="s">
        <v>613</v>
      </c>
      <c r="BG438" t="s">
        <v>202</v>
      </c>
      <c r="BH438" t="s">
        <v>202</v>
      </c>
      <c r="BM438" s="7" t="s">
        <v>614</v>
      </c>
      <c r="BN438" s="3" t="s">
        <v>204</v>
      </c>
      <c r="BO438" t="s">
        <v>202</v>
      </c>
      <c r="BP438" t="s">
        <v>202</v>
      </c>
      <c r="BS438" t="s">
        <v>205</v>
      </c>
    </row>
    <row r="439" spans="1:71" x14ac:dyDescent="0.2">
      <c r="A439" s="4">
        <v>43008.484722222223</v>
      </c>
      <c r="B439" s="4">
        <v>43008.498611111114</v>
      </c>
      <c r="C439" t="s">
        <v>65</v>
      </c>
      <c r="D439" t="s">
        <v>622</v>
      </c>
      <c r="E439">
        <v>100</v>
      </c>
      <c r="F439">
        <v>1174</v>
      </c>
      <c r="G439" t="b">
        <v>1</v>
      </c>
      <c r="H439" s="1">
        <v>43008.498611111114</v>
      </c>
      <c r="I439" t="s">
        <v>623</v>
      </c>
      <c r="N439">
        <v>36.071395870000003</v>
      </c>
      <c r="O439">
        <v>-79.767898560000006</v>
      </c>
      <c r="P439" t="s">
        <v>179</v>
      </c>
      <c r="Q439" t="s">
        <v>180</v>
      </c>
      <c r="R439" t="s">
        <v>181</v>
      </c>
      <c r="S439" t="s">
        <v>182</v>
      </c>
      <c r="T439" t="s">
        <v>183</v>
      </c>
      <c r="U439" t="s">
        <v>184</v>
      </c>
      <c r="V439" t="s">
        <v>221</v>
      </c>
      <c r="W439">
        <v>47</v>
      </c>
      <c r="X439" t="s">
        <v>186</v>
      </c>
      <c r="Y439" t="s">
        <v>216</v>
      </c>
      <c r="Z439">
        <v>63</v>
      </c>
      <c r="AA439" t="s">
        <v>196</v>
      </c>
      <c r="AB439" t="s">
        <v>197</v>
      </c>
      <c r="AC439" t="s">
        <v>258</v>
      </c>
      <c r="AD439" t="s">
        <v>199</v>
      </c>
      <c r="AE439" t="s">
        <v>211</v>
      </c>
      <c r="AF439">
        <v>27407</v>
      </c>
      <c r="AG439">
        <v>15.333</v>
      </c>
      <c r="AH439">
        <v>25.274999999999999</v>
      </c>
      <c r="AI439">
        <v>905.26499999999999</v>
      </c>
      <c r="AJ439">
        <v>2</v>
      </c>
      <c r="BA439" t="s">
        <v>201</v>
      </c>
      <c r="BB439">
        <v>1</v>
      </c>
      <c r="BC439" t="s">
        <v>238</v>
      </c>
      <c r="BD439" t="s">
        <v>238</v>
      </c>
      <c r="BE439" s="3">
        <v>280000</v>
      </c>
      <c r="BF439" t="s">
        <v>624</v>
      </c>
      <c r="BG439" t="s">
        <v>202</v>
      </c>
      <c r="BH439" t="s">
        <v>202</v>
      </c>
      <c r="BM439" s="7" t="s">
        <v>625</v>
      </c>
      <c r="BN439" s="3" t="s">
        <v>204</v>
      </c>
      <c r="BO439" t="s">
        <v>202</v>
      </c>
      <c r="BP439" t="s">
        <v>202</v>
      </c>
      <c r="BS439" t="s">
        <v>205</v>
      </c>
    </row>
    <row r="440" spans="1:71" x14ac:dyDescent="0.2">
      <c r="A440" s="4">
        <v>43008.494444444441</v>
      </c>
      <c r="B440" s="4">
        <v>43008.506249999999</v>
      </c>
      <c r="C440" t="s">
        <v>65</v>
      </c>
      <c r="D440" t="s">
        <v>646</v>
      </c>
      <c r="E440">
        <v>100</v>
      </c>
      <c r="F440">
        <v>1034</v>
      </c>
      <c r="G440" t="b">
        <v>1</v>
      </c>
      <c r="H440" s="1">
        <v>43008.506249999999</v>
      </c>
      <c r="I440" t="s">
        <v>647</v>
      </c>
      <c r="N440">
        <v>38.610702510000003</v>
      </c>
      <c r="O440">
        <v>-90.318702700000003</v>
      </c>
      <c r="P440" t="s">
        <v>179</v>
      </c>
      <c r="Q440" t="s">
        <v>180</v>
      </c>
      <c r="R440" t="s">
        <v>181</v>
      </c>
      <c r="S440" t="s">
        <v>182</v>
      </c>
      <c r="T440" t="s">
        <v>183</v>
      </c>
      <c r="U440" t="s">
        <v>184</v>
      </c>
      <c r="V440" t="s">
        <v>194</v>
      </c>
      <c r="W440">
        <v>47</v>
      </c>
      <c r="X440" t="s">
        <v>186</v>
      </c>
      <c r="Y440" t="s">
        <v>195</v>
      </c>
      <c r="Z440">
        <v>45</v>
      </c>
      <c r="AA440" t="s">
        <v>196</v>
      </c>
      <c r="AB440" t="s">
        <v>197</v>
      </c>
      <c r="AC440" t="s">
        <v>290</v>
      </c>
      <c r="AD440" t="s">
        <v>234</v>
      </c>
      <c r="AE440" t="s">
        <v>229</v>
      </c>
      <c r="AF440">
        <v>63139</v>
      </c>
      <c r="AG440">
        <v>0</v>
      </c>
      <c r="AH440">
        <v>0</v>
      </c>
      <c r="AI440">
        <v>893.072</v>
      </c>
      <c r="AJ440">
        <v>0</v>
      </c>
      <c r="BA440" t="s">
        <v>201</v>
      </c>
      <c r="BB440">
        <v>1</v>
      </c>
      <c r="BC440" t="s">
        <v>238</v>
      </c>
      <c r="BD440" t="s">
        <v>238</v>
      </c>
      <c r="BE440" s="3">
        <v>160000</v>
      </c>
      <c r="BF440" t="s">
        <v>648</v>
      </c>
      <c r="BG440" t="s">
        <v>202</v>
      </c>
      <c r="BH440" t="s">
        <v>202</v>
      </c>
      <c r="BM440" s="7" t="s">
        <v>649</v>
      </c>
      <c r="BN440" s="3" t="s">
        <v>204</v>
      </c>
      <c r="BO440" t="s">
        <v>202</v>
      </c>
      <c r="BP440" t="s">
        <v>202</v>
      </c>
      <c r="BS440" t="s">
        <v>205</v>
      </c>
    </row>
    <row r="441" spans="1:71" x14ac:dyDescent="0.2">
      <c r="A441" s="4">
        <v>43008.5</v>
      </c>
      <c r="B441" s="4">
        <v>43008.513194444444</v>
      </c>
      <c r="C441" t="s">
        <v>65</v>
      </c>
      <c r="D441" t="s">
        <v>685</v>
      </c>
      <c r="E441">
        <v>100</v>
      </c>
      <c r="F441">
        <v>1113</v>
      </c>
      <c r="G441" t="b">
        <v>1</v>
      </c>
      <c r="H441" s="1">
        <v>43008.513194444444</v>
      </c>
      <c r="I441" t="s">
        <v>686</v>
      </c>
      <c r="N441">
        <v>33.940994259999997</v>
      </c>
      <c r="O441">
        <v>-83.434097289999997</v>
      </c>
      <c r="P441" t="s">
        <v>179</v>
      </c>
      <c r="Q441" t="s">
        <v>180</v>
      </c>
      <c r="R441" t="s">
        <v>181</v>
      </c>
      <c r="S441" t="s">
        <v>182</v>
      </c>
      <c r="T441" t="s">
        <v>183</v>
      </c>
      <c r="U441" t="s">
        <v>251</v>
      </c>
      <c r="V441" t="s">
        <v>209</v>
      </c>
      <c r="W441">
        <v>47</v>
      </c>
      <c r="X441" t="s">
        <v>186</v>
      </c>
      <c r="Y441" t="s">
        <v>195</v>
      </c>
      <c r="Z441">
        <v>27</v>
      </c>
      <c r="AA441" t="s">
        <v>196</v>
      </c>
      <c r="AB441" t="s">
        <v>197</v>
      </c>
      <c r="AC441" t="s">
        <v>210</v>
      </c>
      <c r="AD441" t="s">
        <v>329</v>
      </c>
      <c r="AE441" t="s">
        <v>229</v>
      </c>
      <c r="AF441">
        <v>30601</v>
      </c>
      <c r="AG441">
        <v>177.17500000000001</v>
      </c>
      <c r="AH441">
        <v>177.17500000000001</v>
      </c>
      <c r="AI441">
        <v>895.81</v>
      </c>
      <c r="AJ441">
        <v>1</v>
      </c>
      <c r="BA441" t="s">
        <v>201</v>
      </c>
      <c r="BB441">
        <v>1</v>
      </c>
      <c r="BC441" t="s">
        <v>238</v>
      </c>
      <c r="BD441" t="s">
        <v>238</v>
      </c>
      <c r="BE441" s="3">
        <v>100000</v>
      </c>
      <c r="BF441" t="s">
        <v>687</v>
      </c>
      <c r="BG441" t="s">
        <v>202</v>
      </c>
      <c r="BH441" t="s">
        <v>202</v>
      </c>
      <c r="BM441" s="7" t="s">
        <v>688</v>
      </c>
      <c r="BN441" s="3" t="s">
        <v>204</v>
      </c>
      <c r="BO441" t="s">
        <v>202</v>
      </c>
      <c r="BP441" t="s">
        <v>202</v>
      </c>
      <c r="BS441" t="s">
        <v>205</v>
      </c>
    </row>
    <row r="442" spans="1:71" x14ac:dyDescent="0.2">
      <c r="A442" s="4">
        <v>43008.522222222222</v>
      </c>
      <c r="B442" s="4">
        <v>43008.536111111112</v>
      </c>
      <c r="C442" t="s">
        <v>65</v>
      </c>
      <c r="D442" t="s">
        <v>705</v>
      </c>
      <c r="E442">
        <v>100</v>
      </c>
      <c r="F442">
        <v>1222</v>
      </c>
      <c r="G442" t="b">
        <v>1</v>
      </c>
      <c r="H442" s="1">
        <v>43008.536111111112</v>
      </c>
      <c r="I442" t="s">
        <v>706</v>
      </c>
      <c r="N442">
        <v>36.837203979999998</v>
      </c>
      <c r="O442">
        <v>-76.146400450000002</v>
      </c>
      <c r="P442" t="s">
        <v>179</v>
      </c>
      <c r="Q442" t="s">
        <v>180</v>
      </c>
      <c r="R442" t="s">
        <v>181</v>
      </c>
      <c r="S442" t="s">
        <v>208</v>
      </c>
      <c r="T442">
        <v>55</v>
      </c>
      <c r="U442" t="s">
        <v>281</v>
      </c>
      <c r="V442" t="s">
        <v>221</v>
      </c>
      <c r="W442">
        <v>47</v>
      </c>
      <c r="X442" t="s">
        <v>186</v>
      </c>
      <c r="Y442" t="s">
        <v>195</v>
      </c>
      <c r="Z442">
        <v>34</v>
      </c>
      <c r="AA442" t="s">
        <v>269</v>
      </c>
      <c r="AB442" t="s">
        <v>197</v>
      </c>
      <c r="AC442" t="s">
        <v>198</v>
      </c>
      <c r="AD442" t="s">
        <v>234</v>
      </c>
      <c r="AE442" t="s">
        <v>200</v>
      </c>
      <c r="AF442">
        <v>1970</v>
      </c>
      <c r="AG442">
        <v>2.6930000000000001</v>
      </c>
      <c r="AH442">
        <v>29.199000000000002</v>
      </c>
      <c r="AI442">
        <v>900.39099999999996</v>
      </c>
      <c r="AJ442">
        <v>4</v>
      </c>
      <c r="BA442" t="s">
        <v>201</v>
      </c>
      <c r="BB442">
        <v>1</v>
      </c>
      <c r="BC442" t="s">
        <v>238</v>
      </c>
      <c r="BD442" t="s">
        <v>238</v>
      </c>
      <c r="BE442" s="3">
        <v>280000</v>
      </c>
      <c r="BF442" s="2">
        <v>280000</v>
      </c>
      <c r="BG442" t="s">
        <v>202</v>
      </c>
      <c r="BH442" t="s">
        <v>202</v>
      </c>
      <c r="BM442" s="7" t="s">
        <v>707</v>
      </c>
      <c r="BN442" s="3" t="s">
        <v>225</v>
      </c>
      <c r="BO442" t="s">
        <v>238</v>
      </c>
      <c r="BP442" t="s">
        <v>202</v>
      </c>
      <c r="BS442" t="s">
        <v>205</v>
      </c>
    </row>
    <row r="443" spans="1:71" x14ac:dyDescent="0.2">
      <c r="A443" s="4">
        <v>43008.661805555559</v>
      </c>
      <c r="B443" s="4">
        <v>43008.678472222222</v>
      </c>
      <c r="C443" t="s">
        <v>65</v>
      </c>
      <c r="D443" t="s">
        <v>789</v>
      </c>
      <c r="E443">
        <v>100</v>
      </c>
      <c r="F443">
        <v>1421</v>
      </c>
      <c r="G443" t="b">
        <v>1</v>
      </c>
      <c r="H443" s="1">
        <v>43008.678472222222</v>
      </c>
      <c r="I443" t="s">
        <v>790</v>
      </c>
      <c r="N443">
        <v>34.028106690000001</v>
      </c>
      <c r="O443">
        <v>-117.9328003</v>
      </c>
      <c r="P443" t="s">
        <v>179</v>
      </c>
      <c r="Q443" t="s">
        <v>180</v>
      </c>
      <c r="R443" t="s">
        <v>181</v>
      </c>
      <c r="S443" t="s">
        <v>182</v>
      </c>
      <c r="T443" t="s">
        <v>183</v>
      </c>
      <c r="U443" t="s">
        <v>193</v>
      </c>
      <c r="V443" t="s">
        <v>185</v>
      </c>
      <c r="W443">
        <v>47</v>
      </c>
      <c r="X443" t="s">
        <v>186</v>
      </c>
      <c r="Y443" t="s">
        <v>195</v>
      </c>
      <c r="Z443">
        <v>30</v>
      </c>
      <c r="AA443" t="s">
        <v>269</v>
      </c>
      <c r="AB443" t="s">
        <v>197</v>
      </c>
      <c r="AC443" t="s">
        <v>258</v>
      </c>
      <c r="AD443" t="s">
        <v>234</v>
      </c>
      <c r="AE443" t="s">
        <v>229</v>
      </c>
      <c r="AF443">
        <v>91746</v>
      </c>
      <c r="AG443">
        <v>28.693000000000001</v>
      </c>
      <c r="AH443">
        <v>28.693000000000001</v>
      </c>
      <c r="AI443">
        <v>905.45100000000002</v>
      </c>
      <c r="AJ443">
        <v>1</v>
      </c>
      <c r="BA443" t="s">
        <v>201</v>
      </c>
      <c r="BB443">
        <v>1</v>
      </c>
      <c r="BC443" t="s">
        <v>238</v>
      </c>
      <c r="BD443" t="s">
        <v>238</v>
      </c>
      <c r="BE443" s="3">
        <v>200000</v>
      </c>
      <c r="BF443" t="s">
        <v>306</v>
      </c>
      <c r="BG443" t="s">
        <v>202</v>
      </c>
      <c r="BH443" t="s">
        <v>202</v>
      </c>
      <c r="BM443" s="7" t="s">
        <v>791</v>
      </c>
      <c r="BN443" s="3" t="s">
        <v>225</v>
      </c>
      <c r="BO443" t="s">
        <v>238</v>
      </c>
      <c r="BP443" t="s">
        <v>238</v>
      </c>
      <c r="BQ443" t="s">
        <v>792</v>
      </c>
      <c r="BS443" t="s">
        <v>205</v>
      </c>
    </row>
    <row r="444" spans="1:71" x14ac:dyDescent="0.2">
      <c r="A444" s="4">
        <v>43008.777777777781</v>
      </c>
      <c r="B444" s="4">
        <v>43008.791666666664</v>
      </c>
      <c r="C444" t="s">
        <v>65</v>
      </c>
      <c r="D444" t="s">
        <v>822</v>
      </c>
      <c r="E444">
        <v>100</v>
      </c>
      <c r="F444">
        <v>1198</v>
      </c>
      <c r="G444" t="b">
        <v>1</v>
      </c>
      <c r="H444" s="1">
        <v>43008.791666666664</v>
      </c>
      <c r="I444" t="s">
        <v>823</v>
      </c>
      <c r="N444">
        <v>32.826599119999997</v>
      </c>
      <c r="O444">
        <v>-96.746696470000003</v>
      </c>
      <c r="P444" t="s">
        <v>179</v>
      </c>
      <c r="Q444" t="s">
        <v>180</v>
      </c>
      <c r="R444" t="s">
        <v>181</v>
      </c>
      <c r="S444" t="s">
        <v>182</v>
      </c>
      <c r="T444" t="s">
        <v>380</v>
      </c>
      <c r="U444" t="s">
        <v>281</v>
      </c>
      <c r="V444" t="s">
        <v>185</v>
      </c>
      <c r="W444">
        <v>47</v>
      </c>
      <c r="X444" t="s">
        <v>186</v>
      </c>
      <c r="Y444" t="s">
        <v>216</v>
      </c>
      <c r="Z444">
        <v>48</v>
      </c>
      <c r="AA444" t="s">
        <v>196</v>
      </c>
      <c r="AB444" t="s">
        <v>197</v>
      </c>
      <c r="AC444" t="s">
        <v>245</v>
      </c>
      <c r="AD444" t="s">
        <v>234</v>
      </c>
      <c r="AE444" t="s">
        <v>229</v>
      </c>
      <c r="AF444">
        <v>75214</v>
      </c>
      <c r="AG444">
        <v>0</v>
      </c>
      <c r="AH444">
        <v>0</v>
      </c>
      <c r="AI444">
        <v>891.87</v>
      </c>
      <c r="AJ444">
        <v>0</v>
      </c>
      <c r="BA444" t="s">
        <v>201</v>
      </c>
      <c r="BB444">
        <v>1</v>
      </c>
      <c r="BC444" t="s">
        <v>238</v>
      </c>
      <c r="BD444" t="s">
        <v>238</v>
      </c>
      <c r="BE444" s="3">
        <v>80000</v>
      </c>
      <c r="BF444" t="s">
        <v>286</v>
      </c>
      <c r="BG444" t="s">
        <v>202</v>
      </c>
      <c r="BH444" t="s">
        <v>202</v>
      </c>
      <c r="BM444" s="7" t="s">
        <v>824</v>
      </c>
      <c r="BN444" s="3" t="s">
        <v>204</v>
      </c>
      <c r="BO444" t="s">
        <v>202</v>
      </c>
      <c r="BP444" t="s">
        <v>202</v>
      </c>
      <c r="BS444" t="s">
        <v>205</v>
      </c>
    </row>
    <row r="445" spans="1:71" x14ac:dyDescent="0.2">
      <c r="A445" s="4">
        <v>43009.240972222222</v>
      </c>
      <c r="B445" s="4">
        <v>43009.254861111112</v>
      </c>
      <c r="C445" t="s">
        <v>65</v>
      </c>
      <c r="D445" t="s">
        <v>890</v>
      </c>
      <c r="E445">
        <v>100</v>
      </c>
      <c r="F445">
        <v>1167</v>
      </c>
      <c r="G445" t="b">
        <v>1</v>
      </c>
      <c r="H445" s="1">
        <v>43009.254861111112</v>
      </c>
      <c r="I445" t="s">
        <v>891</v>
      </c>
      <c r="N445">
        <v>39.479202270000002</v>
      </c>
      <c r="O445">
        <v>-84.712997439999995</v>
      </c>
      <c r="P445" t="s">
        <v>179</v>
      </c>
      <c r="Q445" t="s">
        <v>180</v>
      </c>
      <c r="R445" t="s">
        <v>181</v>
      </c>
      <c r="S445" t="s">
        <v>182</v>
      </c>
      <c r="T445" t="s">
        <v>183</v>
      </c>
      <c r="U445" t="s">
        <v>251</v>
      </c>
      <c r="V445" t="s">
        <v>252</v>
      </c>
      <c r="W445">
        <v>47</v>
      </c>
      <c r="X445" t="s">
        <v>186</v>
      </c>
      <c r="Y445" t="s">
        <v>195</v>
      </c>
      <c r="Z445">
        <v>30</v>
      </c>
      <c r="AA445" t="s">
        <v>196</v>
      </c>
      <c r="AB445" t="s">
        <v>197</v>
      </c>
      <c r="AC445" t="s">
        <v>210</v>
      </c>
      <c r="AD445" t="s">
        <v>217</v>
      </c>
      <c r="AE445" t="s">
        <v>211</v>
      </c>
      <c r="AF445">
        <v>45056</v>
      </c>
      <c r="AG445">
        <v>0</v>
      </c>
      <c r="AH445">
        <v>0</v>
      </c>
      <c r="AI445">
        <v>889.92700000000002</v>
      </c>
      <c r="AJ445">
        <v>0</v>
      </c>
      <c r="BA445" t="s">
        <v>201</v>
      </c>
      <c r="BB445">
        <v>1</v>
      </c>
      <c r="BC445" t="s">
        <v>238</v>
      </c>
      <c r="BD445" t="s">
        <v>238</v>
      </c>
      <c r="BE445" s="3">
        <v>280000</v>
      </c>
      <c r="BF445" t="s">
        <v>368</v>
      </c>
      <c r="BG445" t="s">
        <v>202</v>
      </c>
      <c r="BH445" t="s">
        <v>202</v>
      </c>
      <c r="BM445" s="7" t="s">
        <v>892</v>
      </c>
      <c r="BO445" t="s">
        <v>202</v>
      </c>
      <c r="BP445" t="s">
        <v>202</v>
      </c>
      <c r="BS445" t="s">
        <v>205</v>
      </c>
    </row>
    <row r="446" spans="1:71" x14ac:dyDescent="0.2">
      <c r="A446" s="4">
        <v>43009.30972222222</v>
      </c>
      <c r="B446" s="4">
        <v>43009.321527777778</v>
      </c>
      <c r="C446" t="s">
        <v>65</v>
      </c>
      <c r="D446" t="s">
        <v>904</v>
      </c>
      <c r="E446">
        <v>100</v>
      </c>
      <c r="F446">
        <v>1063</v>
      </c>
      <c r="G446" t="b">
        <v>1</v>
      </c>
      <c r="H446" s="1">
        <v>43009.321527777778</v>
      </c>
      <c r="I446" t="s">
        <v>905</v>
      </c>
      <c r="N446">
        <v>43.166702270000002</v>
      </c>
      <c r="O446">
        <v>-77.825202939999997</v>
      </c>
      <c r="P446" t="s">
        <v>179</v>
      </c>
      <c r="Q446" t="s">
        <v>180</v>
      </c>
      <c r="R446" t="s">
        <v>181</v>
      </c>
      <c r="S446" t="s">
        <v>182</v>
      </c>
      <c r="T446" t="s">
        <v>183</v>
      </c>
      <c r="U446" t="s">
        <v>184</v>
      </c>
      <c r="V446" t="s">
        <v>302</v>
      </c>
      <c r="W446">
        <v>47</v>
      </c>
      <c r="X446" t="s">
        <v>186</v>
      </c>
      <c r="Y446" t="s">
        <v>216</v>
      </c>
      <c r="Z446">
        <v>31</v>
      </c>
      <c r="AA446" t="s">
        <v>196</v>
      </c>
      <c r="AB446" t="s">
        <v>197</v>
      </c>
      <c r="AC446" t="s">
        <v>210</v>
      </c>
      <c r="AD446" t="s">
        <v>217</v>
      </c>
      <c r="AE446" t="s">
        <v>223</v>
      </c>
      <c r="AF446">
        <v>14559</v>
      </c>
      <c r="AG446">
        <v>0</v>
      </c>
      <c r="AH446">
        <v>0</v>
      </c>
      <c r="AI446">
        <v>890.87099999999998</v>
      </c>
      <c r="AJ446">
        <v>0</v>
      </c>
      <c r="BA446" t="s">
        <v>201</v>
      </c>
      <c r="BB446">
        <v>1</v>
      </c>
      <c r="BC446" t="s">
        <v>238</v>
      </c>
      <c r="BD446" t="s">
        <v>238</v>
      </c>
      <c r="BE446" s="3">
        <v>100000</v>
      </c>
      <c r="BF446" t="s">
        <v>484</v>
      </c>
      <c r="BG446" t="s">
        <v>202</v>
      </c>
      <c r="BH446" t="s">
        <v>202</v>
      </c>
      <c r="BM446" s="7" t="s">
        <v>906</v>
      </c>
      <c r="BN446" s="3" t="s">
        <v>204</v>
      </c>
      <c r="BO446" t="s">
        <v>202</v>
      </c>
      <c r="BP446" t="s">
        <v>202</v>
      </c>
      <c r="BS446" t="s">
        <v>205</v>
      </c>
    </row>
    <row r="447" spans="1:71" x14ac:dyDescent="0.2">
      <c r="A447" s="4">
        <v>43009.409722222219</v>
      </c>
      <c r="B447" s="4">
        <v>43009.42291666667</v>
      </c>
      <c r="C447" t="s">
        <v>65</v>
      </c>
      <c r="D447" t="s">
        <v>915</v>
      </c>
      <c r="E447">
        <v>100</v>
      </c>
      <c r="F447">
        <v>1108</v>
      </c>
      <c r="G447" t="b">
        <v>1</v>
      </c>
      <c r="H447" s="1">
        <v>43009.42291666667</v>
      </c>
      <c r="I447" t="s">
        <v>916</v>
      </c>
      <c r="N447">
        <v>33.306198119999998</v>
      </c>
      <c r="O447">
        <v>-111.841301</v>
      </c>
      <c r="P447" t="s">
        <v>179</v>
      </c>
      <c r="Q447" t="s">
        <v>180</v>
      </c>
      <c r="R447" t="s">
        <v>181</v>
      </c>
      <c r="S447" t="s">
        <v>182</v>
      </c>
      <c r="T447" t="s">
        <v>263</v>
      </c>
      <c r="U447" t="s">
        <v>264</v>
      </c>
      <c r="V447" t="s">
        <v>917</v>
      </c>
      <c r="W447">
        <v>47</v>
      </c>
      <c r="X447" t="s">
        <v>186</v>
      </c>
      <c r="Y447" t="s">
        <v>216</v>
      </c>
      <c r="Z447">
        <v>35</v>
      </c>
      <c r="AA447" t="s">
        <v>269</v>
      </c>
      <c r="AB447" t="s">
        <v>197</v>
      </c>
      <c r="AC447" t="s">
        <v>210</v>
      </c>
      <c r="AD447" t="s">
        <v>234</v>
      </c>
      <c r="AE447" t="s">
        <v>229</v>
      </c>
      <c r="AF447">
        <v>85286</v>
      </c>
      <c r="AG447">
        <v>0</v>
      </c>
      <c r="AH447">
        <v>0</v>
      </c>
      <c r="AI447">
        <v>894.52</v>
      </c>
      <c r="AJ447">
        <v>0</v>
      </c>
      <c r="BA447" t="s">
        <v>201</v>
      </c>
      <c r="BB447">
        <v>1</v>
      </c>
      <c r="BC447" t="s">
        <v>238</v>
      </c>
      <c r="BD447" t="s">
        <v>238</v>
      </c>
      <c r="BE447" s="3">
        <v>400000</v>
      </c>
      <c r="BF447" t="s">
        <v>918</v>
      </c>
      <c r="BG447" t="s">
        <v>202</v>
      </c>
      <c r="BH447" t="s">
        <v>202</v>
      </c>
      <c r="BM447" s="7" t="s">
        <v>919</v>
      </c>
      <c r="BN447" s="3" t="s">
        <v>204</v>
      </c>
      <c r="BO447" t="s">
        <v>202</v>
      </c>
      <c r="BP447" t="s">
        <v>202</v>
      </c>
    </row>
    <row r="448" spans="1:71" x14ac:dyDescent="0.2">
      <c r="A448" s="4">
        <v>43009.486805555556</v>
      </c>
      <c r="B448" s="4">
        <v>43009.5</v>
      </c>
      <c r="C448" t="s">
        <v>65</v>
      </c>
      <c r="D448" t="s">
        <v>936</v>
      </c>
      <c r="E448">
        <v>100</v>
      </c>
      <c r="F448">
        <v>1138</v>
      </c>
      <c r="G448" t="b">
        <v>1</v>
      </c>
      <c r="H448" s="1">
        <v>43009.5</v>
      </c>
      <c r="I448" t="s">
        <v>937</v>
      </c>
      <c r="N448">
        <v>39.386993410000002</v>
      </c>
      <c r="O448">
        <v>-74.621696470000003</v>
      </c>
      <c r="P448" t="s">
        <v>179</v>
      </c>
      <c r="Q448" t="s">
        <v>180</v>
      </c>
      <c r="R448" t="s">
        <v>181</v>
      </c>
      <c r="S448" t="s">
        <v>182</v>
      </c>
      <c r="T448" t="s">
        <v>250</v>
      </c>
      <c r="U448" t="s">
        <v>251</v>
      </c>
      <c r="V448" t="s">
        <v>209</v>
      </c>
      <c r="W448">
        <v>47</v>
      </c>
      <c r="X448" t="s">
        <v>186</v>
      </c>
      <c r="Y448" t="s">
        <v>216</v>
      </c>
      <c r="Z448">
        <v>28</v>
      </c>
      <c r="AA448" t="s">
        <v>196</v>
      </c>
      <c r="AB448" t="s">
        <v>197</v>
      </c>
      <c r="AC448" t="s">
        <v>210</v>
      </c>
      <c r="AD448" t="s">
        <v>217</v>
      </c>
      <c r="AE448" t="s">
        <v>229</v>
      </c>
      <c r="AF448">
        <v>8205</v>
      </c>
      <c r="AG448">
        <v>0</v>
      </c>
      <c r="AH448">
        <v>0</v>
      </c>
      <c r="AI448">
        <v>879.93799999999999</v>
      </c>
      <c r="AJ448">
        <v>0</v>
      </c>
      <c r="BA448" t="s">
        <v>201</v>
      </c>
      <c r="BB448">
        <v>1</v>
      </c>
      <c r="BC448" t="s">
        <v>238</v>
      </c>
      <c r="BD448" t="s">
        <v>238</v>
      </c>
      <c r="BE448" s="3">
        <v>80000</v>
      </c>
      <c r="BF448" t="s">
        <v>372</v>
      </c>
      <c r="BG448" t="s">
        <v>202</v>
      </c>
      <c r="BH448" t="s">
        <v>202</v>
      </c>
      <c r="BM448" s="7" t="s">
        <v>938</v>
      </c>
      <c r="BN448" s="3" t="s">
        <v>225</v>
      </c>
      <c r="BO448" t="s">
        <v>238</v>
      </c>
      <c r="BP448" t="s">
        <v>202</v>
      </c>
    </row>
    <row r="449" spans="1:71" x14ac:dyDescent="0.2">
      <c r="A449" s="4">
        <v>43009.779861111114</v>
      </c>
      <c r="B449" s="4">
        <v>43009.793749999997</v>
      </c>
      <c r="C449" t="s">
        <v>65</v>
      </c>
      <c r="D449" t="s">
        <v>981</v>
      </c>
      <c r="E449">
        <v>100</v>
      </c>
      <c r="F449">
        <v>1203</v>
      </c>
      <c r="G449" t="b">
        <v>1</v>
      </c>
      <c r="H449" s="1">
        <v>43009.793749999997</v>
      </c>
      <c r="I449" t="s">
        <v>982</v>
      </c>
      <c r="N449">
        <v>35.626297000000001</v>
      </c>
      <c r="O449">
        <v>-78.437103269999994</v>
      </c>
      <c r="P449" t="s">
        <v>179</v>
      </c>
      <c r="Q449" t="s">
        <v>180</v>
      </c>
      <c r="R449" t="s">
        <v>181</v>
      </c>
      <c r="S449" t="s">
        <v>182</v>
      </c>
      <c r="T449" t="s">
        <v>183</v>
      </c>
      <c r="U449" t="s">
        <v>184</v>
      </c>
      <c r="V449" t="s">
        <v>185</v>
      </c>
      <c r="W449">
        <v>47</v>
      </c>
      <c r="X449" t="s">
        <v>186</v>
      </c>
      <c r="Y449" t="s">
        <v>195</v>
      </c>
      <c r="Z449">
        <v>37</v>
      </c>
      <c r="AA449" t="s">
        <v>196</v>
      </c>
      <c r="AB449" t="s">
        <v>197</v>
      </c>
      <c r="AC449" t="s">
        <v>198</v>
      </c>
      <c r="AD449" t="s">
        <v>199</v>
      </c>
      <c r="AE449" t="s">
        <v>229</v>
      </c>
      <c r="AF449">
        <v>27572</v>
      </c>
      <c r="AG449">
        <v>0</v>
      </c>
      <c r="AH449">
        <v>0</v>
      </c>
      <c r="AI449">
        <v>892.25099999999998</v>
      </c>
      <c r="AJ449">
        <v>0</v>
      </c>
      <c r="BA449" t="s">
        <v>201</v>
      </c>
      <c r="BB449">
        <v>1</v>
      </c>
      <c r="BC449" t="s">
        <v>238</v>
      </c>
      <c r="BD449" t="s">
        <v>238</v>
      </c>
      <c r="BE449" s="3">
        <v>150000</v>
      </c>
      <c r="BF449" t="s">
        <v>239</v>
      </c>
      <c r="BG449" t="s">
        <v>202</v>
      </c>
      <c r="BH449" t="s">
        <v>202</v>
      </c>
      <c r="BM449" s="7" t="s">
        <v>983</v>
      </c>
      <c r="BN449" s="3" t="s">
        <v>204</v>
      </c>
      <c r="BO449" t="s">
        <v>202</v>
      </c>
      <c r="BP449" t="s">
        <v>202</v>
      </c>
    </row>
    <row r="450" spans="1:71" s="6" customFormat="1" x14ac:dyDescent="0.2">
      <c r="A450" s="4">
        <v>43010.197222222225</v>
      </c>
      <c r="B450" s="4">
        <v>43010.209722222222</v>
      </c>
      <c r="C450" t="s">
        <v>65</v>
      </c>
      <c r="D450" t="s">
        <v>1035</v>
      </c>
      <c r="E450">
        <v>100</v>
      </c>
      <c r="F450">
        <v>1065</v>
      </c>
      <c r="G450" t="b">
        <v>1</v>
      </c>
      <c r="H450" s="1">
        <v>43010.209722222222</v>
      </c>
      <c r="I450" t="s">
        <v>1036</v>
      </c>
      <c r="J450"/>
      <c r="K450"/>
      <c r="L450"/>
      <c r="M450"/>
      <c r="N450">
        <v>40.694503779999998</v>
      </c>
      <c r="O450">
        <v>-74.268997189999993</v>
      </c>
      <c r="P450" t="s">
        <v>179</v>
      </c>
      <c r="Q450" t="s">
        <v>180</v>
      </c>
      <c r="R450" t="s">
        <v>181</v>
      </c>
      <c r="S450" t="s">
        <v>182</v>
      </c>
      <c r="T450" t="s">
        <v>183</v>
      </c>
      <c r="U450" t="s">
        <v>281</v>
      </c>
      <c r="V450" t="s">
        <v>194</v>
      </c>
      <c r="W450">
        <v>47</v>
      </c>
      <c r="X450" t="s">
        <v>186</v>
      </c>
      <c r="Y450" t="s">
        <v>216</v>
      </c>
      <c r="Z450">
        <v>36</v>
      </c>
      <c r="AA450" t="s">
        <v>196</v>
      </c>
      <c r="AB450" t="s">
        <v>197</v>
      </c>
      <c r="AC450" t="s">
        <v>210</v>
      </c>
      <c r="AD450" t="s">
        <v>329</v>
      </c>
      <c r="AE450" t="s">
        <v>229</v>
      </c>
      <c r="AF450">
        <v>7869</v>
      </c>
      <c r="AG450">
        <v>743.65200000000004</v>
      </c>
      <c r="AH450">
        <v>743.65200000000004</v>
      </c>
      <c r="AI450">
        <v>895.50099999999998</v>
      </c>
      <c r="AJ450">
        <v>1</v>
      </c>
      <c r="AK450"/>
      <c r="AL450"/>
      <c r="AM450"/>
      <c r="AN450"/>
      <c r="AO450"/>
      <c r="AP450"/>
      <c r="AQ450"/>
      <c r="AR450"/>
      <c r="AS450"/>
      <c r="AT450"/>
      <c r="AU450"/>
      <c r="AV450"/>
      <c r="AW450"/>
      <c r="AX450"/>
      <c r="AY450"/>
      <c r="AZ450"/>
      <c r="BA450" t="s">
        <v>201</v>
      </c>
      <c r="BB450">
        <v>1</v>
      </c>
      <c r="BC450" t="s">
        <v>238</v>
      </c>
      <c r="BD450" t="s">
        <v>238</v>
      </c>
      <c r="BE450" s="3">
        <v>80000</v>
      </c>
      <c r="BF450" t="s">
        <v>372</v>
      </c>
      <c r="BG450" t="s">
        <v>202</v>
      </c>
      <c r="BH450" t="s">
        <v>202</v>
      </c>
      <c r="BI450"/>
      <c r="BJ450"/>
      <c r="BK450"/>
      <c r="BL450"/>
      <c r="BM450" s="7" t="s">
        <v>1037</v>
      </c>
      <c r="BN450" s="3" t="s">
        <v>204</v>
      </c>
      <c r="BO450" t="s">
        <v>202</v>
      </c>
      <c r="BP450" t="s">
        <v>202</v>
      </c>
      <c r="BQ450"/>
      <c r="BR450"/>
      <c r="BS450"/>
    </row>
    <row r="451" spans="1:71" s="6" customFormat="1" x14ac:dyDescent="0.2">
      <c r="A451" s="4">
        <v>43010.234027777777</v>
      </c>
      <c r="B451" s="4">
        <v>43010.248611111114</v>
      </c>
      <c r="C451" t="s">
        <v>65</v>
      </c>
      <c r="D451" t="s">
        <v>1048</v>
      </c>
      <c r="E451">
        <v>100</v>
      </c>
      <c r="F451">
        <v>1225</v>
      </c>
      <c r="G451" t="b">
        <v>1</v>
      </c>
      <c r="H451" s="1">
        <v>43010.248611111114</v>
      </c>
      <c r="I451" t="s">
        <v>1049</v>
      </c>
      <c r="J451"/>
      <c r="K451"/>
      <c r="L451"/>
      <c r="M451"/>
      <c r="N451">
        <v>44.480606080000001</v>
      </c>
      <c r="O451">
        <v>-72.717697139999999</v>
      </c>
      <c r="P451" t="s">
        <v>179</v>
      </c>
      <c r="Q451" t="s">
        <v>180</v>
      </c>
      <c r="R451" t="s">
        <v>181</v>
      </c>
      <c r="S451" t="s">
        <v>208</v>
      </c>
      <c r="T451">
        <v>56</v>
      </c>
      <c r="U451" t="s">
        <v>184</v>
      </c>
      <c r="V451" t="s">
        <v>194</v>
      </c>
      <c r="W451">
        <v>47</v>
      </c>
      <c r="X451" t="s">
        <v>186</v>
      </c>
      <c r="Y451" t="s">
        <v>216</v>
      </c>
      <c r="Z451">
        <v>35</v>
      </c>
      <c r="AA451" t="s">
        <v>196</v>
      </c>
      <c r="AB451" t="s">
        <v>197</v>
      </c>
      <c r="AC451" t="s">
        <v>258</v>
      </c>
      <c r="AD451" t="s">
        <v>234</v>
      </c>
      <c r="AE451" t="s">
        <v>303</v>
      </c>
      <c r="AF451">
        <v>5680</v>
      </c>
      <c r="AG451">
        <v>0</v>
      </c>
      <c r="AH451">
        <v>0</v>
      </c>
      <c r="AI451">
        <v>894.95799999999997</v>
      </c>
      <c r="AJ451">
        <v>0</v>
      </c>
      <c r="AK451"/>
      <c r="AL451"/>
      <c r="AM451"/>
      <c r="AN451"/>
      <c r="AO451"/>
      <c r="AP451"/>
      <c r="AQ451"/>
      <c r="AR451"/>
      <c r="AS451"/>
      <c r="AT451"/>
      <c r="AU451"/>
      <c r="AV451"/>
      <c r="AW451"/>
      <c r="AX451"/>
      <c r="AY451"/>
      <c r="AZ451"/>
      <c r="BA451" t="s">
        <v>201</v>
      </c>
      <c r="BB451">
        <v>1</v>
      </c>
      <c r="BC451" t="s">
        <v>238</v>
      </c>
      <c r="BD451" t="s">
        <v>238</v>
      </c>
      <c r="BE451" s="3">
        <v>280000</v>
      </c>
      <c r="BF451" t="s">
        <v>1050</v>
      </c>
      <c r="BG451" t="s">
        <v>202</v>
      </c>
      <c r="BH451" t="s">
        <v>202</v>
      </c>
      <c r="BI451"/>
      <c r="BJ451"/>
      <c r="BK451"/>
      <c r="BL451"/>
      <c r="BM451" s="7" t="s">
        <v>1051</v>
      </c>
      <c r="BN451" s="3" t="s">
        <v>204</v>
      </c>
      <c r="BO451" t="s">
        <v>238</v>
      </c>
      <c r="BP451" t="s">
        <v>202</v>
      </c>
      <c r="BQ451"/>
      <c r="BR451"/>
      <c r="BS451"/>
    </row>
    <row r="452" spans="1:71" x14ac:dyDescent="0.2">
      <c r="A452" s="4">
        <v>43011.253472222219</v>
      </c>
      <c r="B452" s="4">
        <v>43011.265972222223</v>
      </c>
      <c r="C452" t="s">
        <v>65</v>
      </c>
      <c r="D452" t="s">
        <v>1278</v>
      </c>
      <c r="E452">
        <v>100</v>
      </c>
      <c r="F452">
        <v>1079</v>
      </c>
      <c r="G452" t="b">
        <v>1</v>
      </c>
      <c r="H452" s="1">
        <v>43011.265972222223</v>
      </c>
      <c r="I452" t="s">
        <v>1279</v>
      </c>
      <c r="N452">
        <v>33.979202270000002</v>
      </c>
      <c r="O452">
        <v>-81.258903500000002</v>
      </c>
      <c r="P452" t="s">
        <v>179</v>
      </c>
      <c r="Q452" t="s">
        <v>180</v>
      </c>
      <c r="R452" t="s">
        <v>181</v>
      </c>
      <c r="S452" t="s">
        <v>182</v>
      </c>
      <c r="T452" t="s">
        <v>183</v>
      </c>
      <c r="U452" t="s">
        <v>184</v>
      </c>
      <c r="V452" t="s">
        <v>185</v>
      </c>
      <c r="W452">
        <v>47</v>
      </c>
      <c r="X452" t="s">
        <v>186</v>
      </c>
      <c r="Y452" t="s">
        <v>195</v>
      </c>
      <c r="Z452">
        <v>38</v>
      </c>
      <c r="AA452" t="s">
        <v>196</v>
      </c>
      <c r="AB452" t="s">
        <v>197</v>
      </c>
      <c r="AC452" t="s">
        <v>198</v>
      </c>
      <c r="AD452" t="s">
        <v>234</v>
      </c>
      <c r="AE452" t="s">
        <v>223</v>
      </c>
      <c r="AF452">
        <v>29073</v>
      </c>
      <c r="AG452">
        <v>0</v>
      </c>
      <c r="AH452">
        <v>0</v>
      </c>
      <c r="AI452">
        <v>892.17100000000005</v>
      </c>
      <c r="AJ452">
        <v>0</v>
      </c>
      <c r="BA452" t="s">
        <v>201</v>
      </c>
      <c r="BB452">
        <v>1</v>
      </c>
      <c r="BC452" t="s">
        <v>238</v>
      </c>
      <c r="BD452" t="s">
        <v>238</v>
      </c>
      <c r="BE452" s="3">
        <v>120000</v>
      </c>
      <c r="BF452" t="s">
        <v>1057</v>
      </c>
      <c r="BG452" t="s">
        <v>202</v>
      </c>
      <c r="BH452" t="s">
        <v>202</v>
      </c>
      <c r="BM452" s="7" t="s">
        <v>1280</v>
      </c>
      <c r="BN452" s="3" t="s">
        <v>204</v>
      </c>
      <c r="BO452" t="s">
        <v>238</v>
      </c>
      <c r="BP452" t="s">
        <v>202</v>
      </c>
    </row>
    <row r="453" spans="1:71" x14ac:dyDescent="0.2">
      <c r="A453" s="4">
        <v>43011.326388888891</v>
      </c>
      <c r="B453" s="4">
        <v>43011.340277777781</v>
      </c>
      <c r="C453" t="s">
        <v>65</v>
      </c>
      <c r="D453" t="s">
        <v>1350</v>
      </c>
      <c r="E453">
        <v>100</v>
      </c>
      <c r="F453">
        <v>1230</v>
      </c>
      <c r="G453" t="b">
        <v>1</v>
      </c>
      <c r="H453" s="1">
        <v>43011.340277777781</v>
      </c>
      <c r="I453" t="s">
        <v>1351</v>
      </c>
      <c r="N453">
        <v>44.967895509999998</v>
      </c>
      <c r="O453">
        <v>-93.088401790000006</v>
      </c>
      <c r="P453" t="s">
        <v>179</v>
      </c>
      <c r="Q453" t="s">
        <v>180</v>
      </c>
      <c r="R453" t="s">
        <v>181</v>
      </c>
      <c r="S453" t="s">
        <v>208</v>
      </c>
      <c r="T453">
        <v>55</v>
      </c>
      <c r="U453" t="s">
        <v>281</v>
      </c>
      <c r="V453" t="s">
        <v>185</v>
      </c>
      <c r="W453">
        <v>47</v>
      </c>
      <c r="X453" t="s">
        <v>186</v>
      </c>
      <c r="Y453" t="s">
        <v>195</v>
      </c>
      <c r="Z453">
        <v>30</v>
      </c>
      <c r="AA453" t="s">
        <v>196</v>
      </c>
      <c r="AB453" t="s">
        <v>197</v>
      </c>
      <c r="AC453" t="s">
        <v>198</v>
      </c>
      <c r="AD453" t="s">
        <v>199</v>
      </c>
      <c r="AE453" t="s">
        <v>303</v>
      </c>
      <c r="AF453">
        <v>55107</v>
      </c>
      <c r="AG453">
        <v>0</v>
      </c>
      <c r="AH453">
        <v>0</v>
      </c>
      <c r="AI453">
        <v>906.13599999999997</v>
      </c>
      <c r="AJ453">
        <v>0</v>
      </c>
      <c r="BA453" t="s">
        <v>201</v>
      </c>
      <c r="BB453">
        <v>1</v>
      </c>
      <c r="BC453" t="s">
        <v>238</v>
      </c>
      <c r="BD453" t="s">
        <v>238</v>
      </c>
      <c r="BE453" s="3">
        <v>280000</v>
      </c>
      <c r="BF453" t="s">
        <v>406</v>
      </c>
      <c r="BG453" t="s">
        <v>202</v>
      </c>
      <c r="BH453" t="s">
        <v>202</v>
      </c>
      <c r="BM453" s="7" t="s">
        <v>1352</v>
      </c>
      <c r="BN453" s="3" t="s">
        <v>204</v>
      </c>
      <c r="BO453" t="s">
        <v>202</v>
      </c>
      <c r="BP453" t="s">
        <v>202</v>
      </c>
    </row>
    <row r="454" spans="1:71" x14ac:dyDescent="0.2">
      <c r="A454" s="4">
        <v>43011.464583333334</v>
      </c>
      <c r="B454" s="4">
        <v>43011.478472222225</v>
      </c>
      <c r="C454" t="s">
        <v>65</v>
      </c>
      <c r="D454" t="s">
        <v>1385</v>
      </c>
      <c r="E454">
        <v>100</v>
      </c>
      <c r="F454">
        <v>1221</v>
      </c>
      <c r="G454" t="b">
        <v>1</v>
      </c>
      <c r="H454" s="1">
        <v>43011.478472222225</v>
      </c>
      <c r="I454" t="s">
        <v>1386</v>
      </c>
      <c r="N454">
        <v>41.635406490000001</v>
      </c>
      <c r="O454">
        <v>-70.943496699999997</v>
      </c>
      <c r="P454" t="s">
        <v>179</v>
      </c>
      <c r="Q454" t="s">
        <v>180</v>
      </c>
      <c r="R454" t="s">
        <v>181</v>
      </c>
      <c r="S454" t="s">
        <v>182</v>
      </c>
      <c r="T454" t="s">
        <v>183</v>
      </c>
      <c r="U454" t="s">
        <v>184</v>
      </c>
      <c r="V454" t="s">
        <v>302</v>
      </c>
      <c r="W454">
        <v>47</v>
      </c>
      <c r="X454" t="s">
        <v>186</v>
      </c>
      <c r="Y454" t="s">
        <v>195</v>
      </c>
      <c r="Z454">
        <v>44</v>
      </c>
      <c r="AA454" t="s">
        <v>196</v>
      </c>
      <c r="AB454" t="s">
        <v>197</v>
      </c>
      <c r="AC454" t="s">
        <v>258</v>
      </c>
      <c r="AD454" t="s">
        <v>329</v>
      </c>
      <c r="AE454" t="s">
        <v>223</v>
      </c>
      <c r="AF454">
        <v>2743</v>
      </c>
      <c r="AG454">
        <v>0</v>
      </c>
      <c r="AH454">
        <v>0</v>
      </c>
      <c r="AI454">
        <v>922.31799999999998</v>
      </c>
      <c r="AJ454">
        <v>0</v>
      </c>
      <c r="BA454" t="s">
        <v>201</v>
      </c>
      <c r="BB454">
        <v>1</v>
      </c>
      <c r="BC454" t="s">
        <v>238</v>
      </c>
      <c r="BD454" t="s">
        <v>238</v>
      </c>
      <c r="BE454" s="3">
        <v>130000</v>
      </c>
      <c r="BF454" t="s">
        <v>1387</v>
      </c>
      <c r="BG454" t="s">
        <v>202</v>
      </c>
      <c r="BH454" t="s">
        <v>202</v>
      </c>
      <c r="BM454" s="7" t="s">
        <v>1388</v>
      </c>
      <c r="BN454" s="3" t="s">
        <v>225</v>
      </c>
      <c r="BO454" t="s">
        <v>202</v>
      </c>
      <c r="BP454" t="s">
        <v>202</v>
      </c>
    </row>
    <row r="455" spans="1:71" x14ac:dyDescent="0.2">
      <c r="A455" s="4">
        <v>43011.518750000003</v>
      </c>
      <c r="B455" s="4">
        <v>43011.531944444447</v>
      </c>
      <c r="C455" t="s">
        <v>65</v>
      </c>
      <c r="D455" t="s">
        <v>1396</v>
      </c>
      <c r="E455">
        <v>100</v>
      </c>
      <c r="F455">
        <v>1119</v>
      </c>
      <c r="G455" t="b">
        <v>1</v>
      </c>
      <c r="H455" s="1">
        <v>43011.531944444447</v>
      </c>
      <c r="I455" t="s">
        <v>1397</v>
      </c>
      <c r="N455">
        <v>27.249801640000001</v>
      </c>
      <c r="O455">
        <v>-80.379699709999997</v>
      </c>
      <c r="P455" t="s">
        <v>179</v>
      </c>
      <c r="Q455" t="s">
        <v>180</v>
      </c>
      <c r="R455" t="s">
        <v>181</v>
      </c>
      <c r="S455" t="s">
        <v>182</v>
      </c>
      <c r="T455" t="s">
        <v>183</v>
      </c>
      <c r="U455" t="s">
        <v>184</v>
      </c>
      <c r="V455" t="s">
        <v>209</v>
      </c>
      <c r="W455">
        <v>47</v>
      </c>
      <c r="X455" t="s">
        <v>186</v>
      </c>
      <c r="Y455" t="s">
        <v>195</v>
      </c>
      <c r="Z455">
        <v>25</v>
      </c>
      <c r="AA455" t="s">
        <v>196</v>
      </c>
      <c r="AB455" t="s">
        <v>467</v>
      </c>
      <c r="AC455" t="s">
        <v>258</v>
      </c>
      <c r="AD455" t="s">
        <v>199</v>
      </c>
      <c r="AE455" t="s">
        <v>229</v>
      </c>
      <c r="AF455">
        <v>32817</v>
      </c>
      <c r="AG455">
        <v>0</v>
      </c>
      <c r="AH455">
        <v>0</v>
      </c>
      <c r="AI455">
        <v>903.37300000000005</v>
      </c>
      <c r="AJ455">
        <v>0</v>
      </c>
      <c r="BA455" t="s">
        <v>201</v>
      </c>
      <c r="BB455">
        <v>1</v>
      </c>
      <c r="BC455" t="s">
        <v>238</v>
      </c>
      <c r="BD455" t="s">
        <v>238</v>
      </c>
      <c r="BE455" s="3">
        <v>80000</v>
      </c>
      <c r="BF455" t="s">
        <v>1398</v>
      </c>
      <c r="BG455" t="s">
        <v>202</v>
      </c>
      <c r="BH455" t="s">
        <v>202</v>
      </c>
      <c r="BM455" s="7" t="s">
        <v>1399</v>
      </c>
      <c r="BN455" s="3" t="s">
        <v>204</v>
      </c>
      <c r="BO455" t="s">
        <v>238</v>
      </c>
      <c r="BP455" t="s">
        <v>202</v>
      </c>
    </row>
    <row r="456" spans="1:71" x14ac:dyDescent="0.2">
      <c r="A456" s="4">
        <v>43012.697916666664</v>
      </c>
      <c r="B456" s="4">
        <v>43012.712500000001</v>
      </c>
      <c r="C456" t="s">
        <v>65</v>
      </c>
      <c r="D456" t="s">
        <v>1501</v>
      </c>
      <c r="E456">
        <v>100</v>
      </c>
      <c r="F456">
        <v>1238</v>
      </c>
      <c r="G456" t="b">
        <v>1</v>
      </c>
      <c r="H456" s="1">
        <v>43012.712500000001</v>
      </c>
      <c r="I456" t="s">
        <v>1502</v>
      </c>
      <c r="N456">
        <v>32.271392820000003</v>
      </c>
      <c r="O456">
        <v>-106.73729710000001</v>
      </c>
      <c r="P456" t="s">
        <v>179</v>
      </c>
      <c r="Q456" t="s">
        <v>180</v>
      </c>
      <c r="R456" t="s">
        <v>181</v>
      </c>
      <c r="S456" t="s">
        <v>182</v>
      </c>
      <c r="T456" t="s">
        <v>183</v>
      </c>
      <c r="U456" t="s">
        <v>184</v>
      </c>
      <c r="V456" t="s">
        <v>194</v>
      </c>
      <c r="W456">
        <v>47</v>
      </c>
      <c r="X456" t="s">
        <v>186</v>
      </c>
      <c r="Y456" t="s">
        <v>195</v>
      </c>
      <c r="Z456">
        <v>54</v>
      </c>
      <c r="AA456" t="s">
        <v>196</v>
      </c>
      <c r="AB456" t="s">
        <v>197</v>
      </c>
      <c r="AC456" t="s">
        <v>290</v>
      </c>
      <c r="AD456" t="s">
        <v>199</v>
      </c>
      <c r="AE456" t="s">
        <v>229</v>
      </c>
      <c r="AF456">
        <v>88001</v>
      </c>
      <c r="AG456">
        <v>0</v>
      </c>
      <c r="AH456">
        <v>0</v>
      </c>
      <c r="AI456">
        <v>894.08399999999995</v>
      </c>
      <c r="AJ456">
        <v>0</v>
      </c>
      <c r="BA456" t="s">
        <v>201</v>
      </c>
      <c r="BB456">
        <v>1</v>
      </c>
      <c r="BC456" t="s">
        <v>238</v>
      </c>
      <c r="BD456" t="s">
        <v>238</v>
      </c>
      <c r="BE456" s="3">
        <v>80000</v>
      </c>
      <c r="BF456" t="s">
        <v>372</v>
      </c>
      <c r="BG456" t="s">
        <v>202</v>
      </c>
      <c r="BH456" t="s">
        <v>202</v>
      </c>
      <c r="BM456" s="7" t="s">
        <v>1503</v>
      </c>
      <c r="BN456" s="3" t="s">
        <v>204</v>
      </c>
      <c r="BO456" t="s">
        <v>202</v>
      </c>
      <c r="BP456" t="s">
        <v>202</v>
      </c>
    </row>
    <row r="457" spans="1:71" x14ac:dyDescent="0.2">
      <c r="A457" s="4">
        <v>43012.811111111114</v>
      </c>
      <c r="B457" s="4">
        <v>43012.820833333331</v>
      </c>
      <c r="C457" t="s">
        <v>65</v>
      </c>
      <c r="D457" t="s">
        <v>1507</v>
      </c>
      <c r="E457">
        <v>100</v>
      </c>
      <c r="F457">
        <v>842</v>
      </c>
      <c r="G457" t="b">
        <v>1</v>
      </c>
      <c r="H457" s="1">
        <v>43012.820833333331</v>
      </c>
      <c r="I457" t="s">
        <v>1508</v>
      </c>
      <c r="N457">
        <v>38.498199460000002</v>
      </c>
      <c r="O457">
        <v>-78.866798399999993</v>
      </c>
      <c r="P457" t="s">
        <v>179</v>
      </c>
      <c r="Q457" t="s">
        <v>180</v>
      </c>
      <c r="R457" t="s">
        <v>181</v>
      </c>
      <c r="S457" t="s">
        <v>182</v>
      </c>
      <c r="T457" t="s">
        <v>183</v>
      </c>
      <c r="U457" t="s">
        <v>184</v>
      </c>
      <c r="V457" t="s">
        <v>185</v>
      </c>
      <c r="W457">
        <v>47</v>
      </c>
      <c r="X457" t="s">
        <v>186</v>
      </c>
      <c r="Y457" t="s">
        <v>195</v>
      </c>
      <c r="Z457">
        <v>43</v>
      </c>
      <c r="AA457" t="s">
        <v>196</v>
      </c>
      <c r="AB457" t="s">
        <v>197</v>
      </c>
      <c r="AC457" t="s">
        <v>258</v>
      </c>
      <c r="AD457" t="s">
        <v>217</v>
      </c>
      <c r="AE457" t="s">
        <v>200</v>
      </c>
      <c r="AF457">
        <v>22802</v>
      </c>
      <c r="AG457">
        <v>0</v>
      </c>
      <c r="AH457">
        <v>0</v>
      </c>
      <c r="AI457">
        <v>641.06600000000003</v>
      </c>
      <c r="AJ457">
        <v>0</v>
      </c>
      <c r="BA457" t="s">
        <v>201</v>
      </c>
      <c r="BB457">
        <v>1</v>
      </c>
      <c r="BC457" t="s">
        <v>238</v>
      </c>
      <c r="BD457" t="s">
        <v>238</v>
      </c>
      <c r="BE457" s="3">
        <v>80000</v>
      </c>
      <c r="BF457" t="s">
        <v>372</v>
      </c>
      <c r="BG457" t="s">
        <v>202</v>
      </c>
      <c r="BH457" t="s">
        <v>202</v>
      </c>
      <c r="BM457" s="7" t="s">
        <v>1509</v>
      </c>
      <c r="BN457" s="3" t="s">
        <v>204</v>
      </c>
      <c r="BO457" t="s">
        <v>238</v>
      </c>
      <c r="BP457" t="s">
        <v>202</v>
      </c>
    </row>
    <row r="458" spans="1:71" x14ac:dyDescent="0.2">
      <c r="A458" s="4">
        <v>43013.427083333336</v>
      </c>
      <c r="B458" s="4">
        <v>43013.443055555559</v>
      </c>
      <c r="C458" t="s">
        <v>65</v>
      </c>
      <c r="D458" t="s">
        <v>1523</v>
      </c>
      <c r="E458">
        <v>100</v>
      </c>
      <c r="F458">
        <v>1383</v>
      </c>
      <c r="G458" t="b">
        <v>1</v>
      </c>
      <c r="H458" s="1">
        <v>43013.443055555559</v>
      </c>
      <c r="I458" t="s">
        <v>1524</v>
      </c>
      <c r="N458">
        <v>40.916595460000003</v>
      </c>
      <c r="O458">
        <v>-98.435699459999995</v>
      </c>
      <c r="P458" t="s">
        <v>179</v>
      </c>
      <c r="Q458" t="s">
        <v>180</v>
      </c>
      <c r="R458" t="s">
        <v>181</v>
      </c>
      <c r="S458" t="s">
        <v>182</v>
      </c>
      <c r="T458" t="s">
        <v>183</v>
      </c>
      <c r="U458" t="s">
        <v>184</v>
      </c>
      <c r="V458" t="s">
        <v>265</v>
      </c>
      <c r="W458">
        <v>47</v>
      </c>
      <c r="X458" t="s">
        <v>186</v>
      </c>
      <c r="Y458" t="s">
        <v>195</v>
      </c>
      <c r="Z458">
        <v>35</v>
      </c>
      <c r="AA458" t="s">
        <v>196</v>
      </c>
      <c r="AB458" t="s">
        <v>197</v>
      </c>
      <c r="AC458" t="s">
        <v>337</v>
      </c>
      <c r="AD458" t="s">
        <v>217</v>
      </c>
      <c r="AE458" t="s">
        <v>303</v>
      </c>
      <c r="AF458">
        <v>5060</v>
      </c>
      <c r="AG458">
        <v>0</v>
      </c>
      <c r="AH458">
        <v>0</v>
      </c>
      <c r="AI458">
        <v>894.95</v>
      </c>
      <c r="AJ458">
        <v>0</v>
      </c>
      <c r="BA458" t="s">
        <v>201</v>
      </c>
      <c r="BB458">
        <v>1</v>
      </c>
      <c r="BC458" t="s">
        <v>238</v>
      </c>
      <c r="BD458" t="s">
        <v>238</v>
      </c>
      <c r="BE458" s="3">
        <v>135000</v>
      </c>
      <c r="BF458" t="s">
        <v>1525</v>
      </c>
      <c r="BG458" t="s">
        <v>202</v>
      </c>
      <c r="BH458" t="s">
        <v>202</v>
      </c>
      <c r="BM458" s="7" t="s">
        <v>1526</v>
      </c>
      <c r="BN458" s="3" t="s">
        <v>204</v>
      </c>
      <c r="BO458" t="s">
        <v>202</v>
      </c>
      <c r="BP458" t="s">
        <v>202</v>
      </c>
    </row>
    <row r="459" spans="1:71" x14ac:dyDescent="0.2">
      <c r="A459" s="4">
        <v>43013.722916666666</v>
      </c>
      <c r="B459" s="4">
        <v>43013.730555555558</v>
      </c>
      <c r="C459" t="s">
        <v>65</v>
      </c>
      <c r="D459" t="s">
        <v>1543</v>
      </c>
      <c r="E459">
        <v>100</v>
      </c>
      <c r="F459">
        <v>661</v>
      </c>
      <c r="G459" t="b">
        <v>1</v>
      </c>
      <c r="H459" s="1">
        <v>43013.730555555558</v>
      </c>
      <c r="I459" t="s">
        <v>1544</v>
      </c>
      <c r="N459">
        <v>32.23379517</v>
      </c>
      <c r="O459">
        <v>-110.9499969</v>
      </c>
      <c r="P459" t="s">
        <v>179</v>
      </c>
      <c r="Q459" t="s">
        <v>180</v>
      </c>
      <c r="R459" t="s">
        <v>181</v>
      </c>
      <c r="S459" t="s">
        <v>182</v>
      </c>
      <c r="T459" t="s">
        <v>183</v>
      </c>
      <c r="U459" t="s">
        <v>184</v>
      </c>
      <c r="V459" t="s">
        <v>1545</v>
      </c>
      <c r="W459">
        <v>47</v>
      </c>
      <c r="X459" t="s">
        <v>186</v>
      </c>
      <c r="Y459" t="s">
        <v>216</v>
      </c>
      <c r="Z459">
        <v>21</v>
      </c>
      <c r="AA459" t="s">
        <v>233</v>
      </c>
      <c r="AB459" t="s">
        <v>197</v>
      </c>
      <c r="AC459" t="s">
        <v>290</v>
      </c>
      <c r="AD459" t="s">
        <v>483</v>
      </c>
      <c r="AE459" t="s">
        <v>211</v>
      </c>
      <c r="AF459">
        <v>85048</v>
      </c>
      <c r="AG459">
        <v>0</v>
      </c>
      <c r="AH459">
        <v>0</v>
      </c>
      <c r="AI459">
        <v>475.46100000000001</v>
      </c>
      <c r="AJ459">
        <v>0</v>
      </c>
      <c r="BA459" t="s">
        <v>201</v>
      </c>
      <c r="BB459">
        <v>1</v>
      </c>
      <c r="BC459" t="s">
        <v>238</v>
      </c>
      <c r="BD459" t="s">
        <v>238</v>
      </c>
      <c r="BE459" s="3">
        <v>180000</v>
      </c>
      <c r="BF459" t="s">
        <v>270</v>
      </c>
      <c r="BG459" t="s">
        <v>202</v>
      </c>
      <c r="BH459" t="s">
        <v>202</v>
      </c>
      <c r="BM459" s="7" t="s">
        <v>1546</v>
      </c>
      <c r="BN459" s="3" t="s">
        <v>225</v>
      </c>
      <c r="BO459" t="s">
        <v>202</v>
      </c>
      <c r="BP459" t="s">
        <v>238</v>
      </c>
      <c r="BQ459" t="s">
        <v>1547</v>
      </c>
    </row>
    <row r="460" spans="1:71" x14ac:dyDescent="0.2">
      <c r="A460" s="4">
        <v>43013.723611111112</v>
      </c>
      <c r="B460" s="4">
        <v>43013.734027777777</v>
      </c>
      <c r="C460" t="s">
        <v>65</v>
      </c>
      <c r="D460" t="s">
        <v>1555</v>
      </c>
      <c r="E460">
        <v>100</v>
      </c>
      <c r="F460">
        <v>873</v>
      </c>
      <c r="G460" t="b">
        <v>1</v>
      </c>
      <c r="H460" s="1">
        <v>43013.734027777777</v>
      </c>
      <c r="I460" t="s">
        <v>1556</v>
      </c>
      <c r="N460">
        <v>33.728897089999997</v>
      </c>
      <c r="O460">
        <v>-86.648498540000006</v>
      </c>
      <c r="P460" t="s">
        <v>179</v>
      </c>
      <c r="Q460" t="s">
        <v>180</v>
      </c>
      <c r="R460" t="s">
        <v>181</v>
      </c>
      <c r="S460" t="s">
        <v>182</v>
      </c>
      <c r="T460" t="s">
        <v>355</v>
      </c>
      <c r="U460" t="s">
        <v>184</v>
      </c>
      <c r="V460" t="s">
        <v>265</v>
      </c>
      <c r="W460">
        <v>47</v>
      </c>
      <c r="X460" t="s">
        <v>186</v>
      </c>
      <c r="Y460" t="s">
        <v>195</v>
      </c>
      <c r="Z460">
        <v>48</v>
      </c>
      <c r="AA460" t="s">
        <v>196</v>
      </c>
      <c r="AB460" t="s">
        <v>197</v>
      </c>
      <c r="AC460" t="s">
        <v>210</v>
      </c>
      <c r="AD460" t="s">
        <v>329</v>
      </c>
      <c r="AE460" t="s">
        <v>211</v>
      </c>
      <c r="AF460">
        <v>35126</v>
      </c>
      <c r="AG460">
        <v>0</v>
      </c>
      <c r="AH460">
        <v>0</v>
      </c>
      <c r="AI460">
        <v>672.30600000000004</v>
      </c>
      <c r="AJ460">
        <v>0</v>
      </c>
      <c r="BA460" t="s">
        <v>201</v>
      </c>
      <c r="BB460">
        <v>1</v>
      </c>
      <c r="BC460" t="s">
        <v>238</v>
      </c>
      <c r="BD460" t="s">
        <v>238</v>
      </c>
      <c r="BE460" s="3">
        <v>280000</v>
      </c>
      <c r="BF460" t="s">
        <v>1557</v>
      </c>
      <c r="BG460" t="s">
        <v>202</v>
      </c>
      <c r="BH460" t="s">
        <v>202</v>
      </c>
      <c r="BM460" s="7" t="s">
        <v>1558</v>
      </c>
      <c r="BN460" s="3" t="s">
        <v>204</v>
      </c>
      <c r="BO460" t="s">
        <v>238</v>
      </c>
      <c r="BP460" t="s">
        <v>202</v>
      </c>
    </row>
    <row r="461" spans="1:71" x14ac:dyDescent="0.2">
      <c r="A461" s="4">
        <v>43013.723611111112</v>
      </c>
      <c r="B461" s="4">
        <v>43013.736111111109</v>
      </c>
      <c r="C461" t="s">
        <v>65</v>
      </c>
      <c r="D461" t="s">
        <v>1569</v>
      </c>
      <c r="E461">
        <v>100</v>
      </c>
      <c r="F461">
        <v>1082</v>
      </c>
      <c r="G461" t="b">
        <v>1</v>
      </c>
      <c r="H461" s="1">
        <v>43013.736111111109</v>
      </c>
      <c r="I461" t="s">
        <v>1570</v>
      </c>
      <c r="N461">
        <v>43.08410645</v>
      </c>
      <c r="O461">
        <v>-82.490501399999999</v>
      </c>
      <c r="P461" t="s">
        <v>179</v>
      </c>
      <c r="Q461" t="s">
        <v>180</v>
      </c>
      <c r="R461" t="s">
        <v>181</v>
      </c>
      <c r="S461" t="s">
        <v>182</v>
      </c>
      <c r="T461" t="s">
        <v>183</v>
      </c>
      <c r="U461" t="s">
        <v>184</v>
      </c>
      <c r="V461" t="s">
        <v>1571</v>
      </c>
      <c r="W461">
        <v>47</v>
      </c>
      <c r="X461" t="s">
        <v>186</v>
      </c>
      <c r="Y461" t="s">
        <v>216</v>
      </c>
      <c r="Z461">
        <v>25</v>
      </c>
      <c r="AA461" t="s">
        <v>196</v>
      </c>
      <c r="AB461" t="s">
        <v>197</v>
      </c>
      <c r="AC461" t="s">
        <v>198</v>
      </c>
      <c r="AD461" t="s">
        <v>199</v>
      </c>
      <c r="AE461" t="s">
        <v>200</v>
      </c>
      <c r="AF461">
        <v>48060</v>
      </c>
      <c r="AG461">
        <v>539.92999999999995</v>
      </c>
      <c r="AH461">
        <v>854.649</v>
      </c>
      <c r="AI461">
        <v>889.84</v>
      </c>
      <c r="AJ461">
        <v>6</v>
      </c>
      <c r="BA461" t="s">
        <v>201</v>
      </c>
      <c r="BB461">
        <v>1</v>
      </c>
      <c r="BC461" t="s">
        <v>238</v>
      </c>
      <c r="BD461" t="s">
        <v>238</v>
      </c>
      <c r="BE461" s="3">
        <v>280000</v>
      </c>
      <c r="BF461" t="s">
        <v>1572</v>
      </c>
      <c r="BG461" t="s">
        <v>202</v>
      </c>
      <c r="BH461" t="s">
        <v>202</v>
      </c>
      <c r="BM461" s="7" t="s">
        <v>1573</v>
      </c>
      <c r="BO461" t="s">
        <v>202</v>
      </c>
      <c r="BP461" t="s">
        <v>202</v>
      </c>
    </row>
    <row r="462" spans="1:71" x14ac:dyDescent="0.2">
      <c r="A462" s="4">
        <v>43013.730555555558</v>
      </c>
      <c r="B462" s="4">
        <v>43013.736111111109</v>
      </c>
      <c r="C462" t="s">
        <v>65</v>
      </c>
      <c r="D462" t="s">
        <v>1590</v>
      </c>
      <c r="E462">
        <v>100</v>
      </c>
      <c r="F462">
        <v>508</v>
      </c>
      <c r="G462" t="b">
        <v>1</v>
      </c>
      <c r="H462" s="1">
        <v>43013.736111111109</v>
      </c>
      <c r="I462" t="s">
        <v>1591</v>
      </c>
      <c r="N462">
        <v>37.272201539999998</v>
      </c>
      <c r="O462">
        <v>-121.84359739999999</v>
      </c>
      <c r="P462" t="s">
        <v>179</v>
      </c>
      <c r="Q462" t="s">
        <v>180</v>
      </c>
      <c r="R462" t="s">
        <v>181</v>
      </c>
      <c r="S462" t="s">
        <v>182</v>
      </c>
      <c r="T462" t="s">
        <v>183</v>
      </c>
      <c r="U462" t="s">
        <v>184</v>
      </c>
      <c r="V462" t="s">
        <v>185</v>
      </c>
      <c r="W462">
        <v>47</v>
      </c>
      <c r="X462" t="s">
        <v>186</v>
      </c>
      <c r="Y462" t="s">
        <v>195</v>
      </c>
      <c r="Z462">
        <v>23</v>
      </c>
      <c r="AA462" t="s">
        <v>233</v>
      </c>
      <c r="AB462" t="s">
        <v>197</v>
      </c>
      <c r="AC462" t="s">
        <v>258</v>
      </c>
      <c r="AD462" t="s">
        <v>234</v>
      </c>
      <c r="AE462" t="s">
        <v>211</v>
      </c>
      <c r="AF462">
        <v>94538</v>
      </c>
      <c r="AG462">
        <v>0</v>
      </c>
      <c r="AH462">
        <v>0</v>
      </c>
      <c r="AI462">
        <v>1.4990000000000001</v>
      </c>
      <c r="AJ462">
        <v>0</v>
      </c>
      <c r="BA462" t="s">
        <v>201</v>
      </c>
      <c r="BB462">
        <v>1</v>
      </c>
      <c r="BC462" t="s">
        <v>238</v>
      </c>
      <c r="BD462" t="s">
        <v>238</v>
      </c>
      <c r="BE462" s="3">
        <v>200000</v>
      </c>
      <c r="BF462" t="s">
        <v>1245</v>
      </c>
      <c r="BG462" t="s">
        <v>202</v>
      </c>
      <c r="BH462" t="s">
        <v>202</v>
      </c>
      <c r="BM462" s="7" t="s">
        <v>1592</v>
      </c>
      <c r="BN462" s="3" t="s">
        <v>204</v>
      </c>
      <c r="BO462" t="s">
        <v>238</v>
      </c>
      <c r="BP462" t="s">
        <v>202</v>
      </c>
    </row>
    <row r="463" spans="1:71" x14ac:dyDescent="0.2">
      <c r="A463" s="4">
        <v>43013.723611111112</v>
      </c>
      <c r="B463" s="4">
        <v>43013.736805555556</v>
      </c>
      <c r="C463" t="s">
        <v>65</v>
      </c>
      <c r="D463" t="s">
        <v>1612</v>
      </c>
      <c r="E463">
        <v>100</v>
      </c>
      <c r="F463">
        <v>1155</v>
      </c>
      <c r="G463" t="b">
        <v>1</v>
      </c>
      <c r="H463" s="1">
        <v>43013.736805555556</v>
      </c>
      <c r="I463" t="s">
        <v>1613</v>
      </c>
      <c r="N463">
        <v>46.98669434</v>
      </c>
      <c r="O463">
        <v>-122.740799</v>
      </c>
      <c r="P463" t="s">
        <v>179</v>
      </c>
      <c r="Q463" t="s">
        <v>180</v>
      </c>
      <c r="R463" t="s">
        <v>181</v>
      </c>
      <c r="S463" t="s">
        <v>182</v>
      </c>
      <c r="T463" t="s">
        <v>183</v>
      </c>
      <c r="U463" t="s">
        <v>184</v>
      </c>
      <c r="V463" t="s">
        <v>531</v>
      </c>
      <c r="W463">
        <v>47</v>
      </c>
      <c r="X463" t="s">
        <v>186</v>
      </c>
      <c r="Y463" t="s">
        <v>216</v>
      </c>
      <c r="Z463">
        <v>43</v>
      </c>
      <c r="AA463" t="s">
        <v>269</v>
      </c>
      <c r="AB463" t="s">
        <v>467</v>
      </c>
      <c r="AC463" t="s">
        <v>210</v>
      </c>
      <c r="AD463" t="s">
        <v>217</v>
      </c>
      <c r="AE463" t="s">
        <v>211</v>
      </c>
      <c r="AF463">
        <v>98513</v>
      </c>
      <c r="AG463">
        <v>81.605999999999995</v>
      </c>
      <c r="AH463">
        <v>81.605999999999995</v>
      </c>
      <c r="AI463">
        <v>895.98599999999999</v>
      </c>
      <c r="AJ463">
        <v>1</v>
      </c>
      <c r="BA463" t="s">
        <v>201</v>
      </c>
      <c r="BB463">
        <v>1</v>
      </c>
      <c r="BC463" t="s">
        <v>238</v>
      </c>
      <c r="BD463" t="s">
        <v>238</v>
      </c>
      <c r="BE463" s="3">
        <v>80000</v>
      </c>
      <c r="BF463" t="s">
        <v>286</v>
      </c>
      <c r="BG463" t="s">
        <v>202</v>
      </c>
      <c r="BH463" t="s">
        <v>202</v>
      </c>
      <c r="BM463" s="7" t="s">
        <v>1614</v>
      </c>
      <c r="BN463" s="3" t="s">
        <v>204</v>
      </c>
      <c r="BO463" t="s">
        <v>202</v>
      </c>
      <c r="BP463" t="s">
        <v>202</v>
      </c>
    </row>
    <row r="464" spans="1:71" x14ac:dyDescent="0.2">
      <c r="A464" s="4">
        <v>43013.725694444445</v>
      </c>
      <c r="B464" s="4">
        <v>43013.737500000003</v>
      </c>
      <c r="C464" t="s">
        <v>65</v>
      </c>
      <c r="D464" t="s">
        <v>1628</v>
      </c>
      <c r="E464">
        <v>100</v>
      </c>
      <c r="F464">
        <v>1002</v>
      </c>
      <c r="G464" t="b">
        <v>1</v>
      </c>
      <c r="H464" s="1">
        <v>43013.737500000003</v>
      </c>
      <c r="I464" t="s">
        <v>1629</v>
      </c>
      <c r="N464">
        <v>40.622497559999999</v>
      </c>
      <c r="O464">
        <v>-73.966201780000006</v>
      </c>
      <c r="P464" t="s">
        <v>179</v>
      </c>
      <c r="Q464" t="s">
        <v>180</v>
      </c>
      <c r="R464" t="s">
        <v>181</v>
      </c>
      <c r="S464" t="s">
        <v>208</v>
      </c>
      <c r="T464">
        <v>53</v>
      </c>
      <c r="U464" t="s">
        <v>281</v>
      </c>
      <c r="V464" t="s">
        <v>194</v>
      </c>
      <c r="W464">
        <v>47</v>
      </c>
      <c r="X464" t="s">
        <v>186</v>
      </c>
      <c r="Y464" t="s">
        <v>216</v>
      </c>
      <c r="Z464">
        <v>28</v>
      </c>
      <c r="AA464" t="s">
        <v>233</v>
      </c>
      <c r="AB464" t="s">
        <v>197</v>
      </c>
      <c r="AC464" t="s">
        <v>290</v>
      </c>
      <c r="AD464" t="s">
        <v>234</v>
      </c>
      <c r="AE464" t="s">
        <v>229</v>
      </c>
      <c r="AF464">
        <v>11225</v>
      </c>
      <c r="AG464">
        <v>0</v>
      </c>
      <c r="AH464">
        <v>0</v>
      </c>
      <c r="AI464">
        <v>871.26400000000001</v>
      </c>
      <c r="AJ464">
        <v>0</v>
      </c>
      <c r="BA464" t="s">
        <v>201</v>
      </c>
      <c r="BB464">
        <v>1</v>
      </c>
      <c r="BC464" t="s">
        <v>238</v>
      </c>
      <c r="BD464" t="s">
        <v>238</v>
      </c>
      <c r="BE464" s="3">
        <v>100000</v>
      </c>
      <c r="BF464" t="s">
        <v>484</v>
      </c>
      <c r="BG464" t="s">
        <v>202</v>
      </c>
      <c r="BH464" t="s">
        <v>202</v>
      </c>
      <c r="BM464" s="7" t="s">
        <v>1630</v>
      </c>
      <c r="BN464" s="3" t="s">
        <v>225</v>
      </c>
      <c r="BO464" t="s">
        <v>202</v>
      </c>
      <c r="BP464" t="s">
        <v>202</v>
      </c>
    </row>
    <row r="465" spans="1:69" x14ac:dyDescent="0.2">
      <c r="A465" s="4">
        <v>43013.724999999999</v>
      </c>
      <c r="B465" s="4">
        <v>43013.737500000003</v>
      </c>
      <c r="C465" t="s">
        <v>65</v>
      </c>
      <c r="D465" t="s">
        <v>1661</v>
      </c>
      <c r="E465">
        <v>100</v>
      </c>
      <c r="F465">
        <v>1113</v>
      </c>
      <c r="G465" t="b">
        <v>1</v>
      </c>
      <c r="H465" s="1">
        <v>43013.737500000003</v>
      </c>
      <c r="I465" t="s">
        <v>1662</v>
      </c>
      <c r="N465">
        <v>38.46609497</v>
      </c>
      <c r="O465">
        <v>-89.975799559999999</v>
      </c>
      <c r="P465" t="s">
        <v>179</v>
      </c>
      <c r="Q465" t="s">
        <v>180</v>
      </c>
      <c r="R465" t="s">
        <v>181</v>
      </c>
      <c r="S465" t="s">
        <v>182</v>
      </c>
      <c r="T465" t="s">
        <v>183</v>
      </c>
      <c r="U465" t="s">
        <v>184</v>
      </c>
      <c r="V465" t="s">
        <v>194</v>
      </c>
      <c r="W465">
        <v>47</v>
      </c>
      <c r="X465" t="s">
        <v>186</v>
      </c>
      <c r="Y465" t="s">
        <v>216</v>
      </c>
      <c r="Z465">
        <v>38</v>
      </c>
      <c r="AA465" t="s">
        <v>196</v>
      </c>
      <c r="AB465" t="s">
        <v>197</v>
      </c>
      <c r="AC465" t="s">
        <v>210</v>
      </c>
      <c r="AD465" t="s">
        <v>217</v>
      </c>
      <c r="AE465" t="s">
        <v>211</v>
      </c>
      <c r="AF465">
        <v>62220</v>
      </c>
      <c r="AG465">
        <v>370.96199999999999</v>
      </c>
      <c r="AH465">
        <v>370.96199999999999</v>
      </c>
      <c r="AI465">
        <v>895.58900000000006</v>
      </c>
      <c r="AJ465">
        <v>1</v>
      </c>
      <c r="BA465" t="s">
        <v>201</v>
      </c>
      <c r="BB465">
        <v>1</v>
      </c>
      <c r="BC465" t="s">
        <v>238</v>
      </c>
      <c r="BD465" t="s">
        <v>238</v>
      </c>
      <c r="BE465" s="3">
        <v>125000</v>
      </c>
      <c r="BF465" t="s">
        <v>1663</v>
      </c>
      <c r="BG465" t="s">
        <v>202</v>
      </c>
      <c r="BH465" t="s">
        <v>202</v>
      </c>
      <c r="BM465" s="7" t="s">
        <v>1664</v>
      </c>
      <c r="BN465" s="3" t="s">
        <v>204</v>
      </c>
      <c r="BO465" t="s">
        <v>202</v>
      </c>
      <c r="BP465" t="s">
        <v>202</v>
      </c>
    </row>
    <row r="466" spans="1:69" x14ac:dyDescent="0.2">
      <c r="A466" s="4">
        <v>43013.727083333331</v>
      </c>
      <c r="B466" s="4">
        <v>43013.738888888889</v>
      </c>
      <c r="C466" t="s">
        <v>65</v>
      </c>
      <c r="D466" t="s">
        <v>1755</v>
      </c>
      <c r="E466">
        <v>100</v>
      </c>
      <c r="F466">
        <v>1033</v>
      </c>
      <c r="G466" t="b">
        <v>1</v>
      </c>
      <c r="H466" s="1">
        <v>43013.738888888889</v>
      </c>
      <c r="I466" t="s">
        <v>1756</v>
      </c>
      <c r="N466">
        <v>40.675994869999997</v>
      </c>
      <c r="O466">
        <v>-73.920600890000003</v>
      </c>
      <c r="P466" t="s">
        <v>179</v>
      </c>
      <c r="Q466" t="s">
        <v>180</v>
      </c>
      <c r="R466" t="s">
        <v>181</v>
      </c>
      <c r="S466" t="s">
        <v>182</v>
      </c>
      <c r="T466" t="s">
        <v>183</v>
      </c>
      <c r="U466" t="s">
        <v>193</v>
      </c>
      <c r="V466" t="s">
        <v>185</v>
      </c>
      <c r="W466">
        <v>47</v>
      </c>
      <c r="X466" t="s">
        <v>186</v>
      </c>
      <c r="Y466" t="s">
        <v>216</v>
      </c>
      <c r="Z466">
        <v>25</v>
      </c>
      <c r="AA466" t="s">
        <v>196</v>
      </c>
      <c r="AB466" t="s">
        <v>197</v>
      </c>
      <c r="AC466" t="s">
        <v>210</v>
      </c>
      <c r="AD466" t="s">
        <v>217</v>
      </c>
      <c r="AE466" t="s">
        <v>303</v>
      </c>
      <c r="AF466">
        <v>11235</v>
      </c>
      <c r="AG466">
        <v>884.13800000000003</v>
      </c>
      <c r="AH466">
        <v>889.70600000000002</v>
      </c>
      <c r="AI466">
        <v>893.55600000000004</v>
      </c>
      <c r="AJ466">
        <v>2</v>
      </c>
      <c r="BA466" t="s">
        <v>201</v>
      </c>
      <c r="BB466">
        <v>1</v>
      </c>
      <c r="BC466" t="s">
        <v>238</v>
      </c>
      <c r="BD466" t="s">
        <v>238</v>
      </c>
      <c r="BE466" s="3">
        <v>200000</v>
      </c>
      <c r="BF466" t="s">
        <v>941</v>
      </c>
      <c r="BG466" t="s">
        <v>202</v>
      </c>
      <c r="BH466" t="s">
        <v>202</v>
      </c>
      <c r="BM466" s="7" t="s">
        <v>1757</v>
      </c>
      <c r="BN466" s="3" t="s">
        <v>204</v>
      </c>
      <c r="BO466" t="s">
        <v>238</v>
      </c>
      <c r="BP466" t="s">
        <v>202</v>
      </c>
    </row>
    <row r="467" spans="1:69" x14ac:dyDescent="0.2">
      <c r="A467" s="4">
        <v>43013.727777777778</v>
      </c>
      <c r="B467" s="4">
        <v>43013.739583333336</v>
      </c>
      <c r="C467" t="s">
        <v>65</v>
      </c>
      <c r="D467" t="s">
        <v>1808</v>
      </c>
      <c r="E467">
        <v>100</v>
      </c>
      <c r="F467">
        <v>996</v>
      </c>
      <c r="G467" t="b">
        <v>1</v>
      </c>
      <c r="H467" s="1">
        <v>43013.739583333336</v>
      </c>
      <c r="I467" t="s">
        <v>1809</v>
      </c>
      <c r="N467">
        <v>27.44309998</v>
      </c>
      <c r="O467">
        <v>-80.387397770000007</v>
      </c>
      <c r="P467" t="s">
        <v>179</v>
      </c>
      <c r="Q467" t="s">
        <v>180</v>
      </c>
      <c r="R467" t="s">
        <v>181</v>
      </c>
      <c r="S467" t="s">
        <v>208</v>
      </c>
      <c r="T467">
        <v>56</v>
      </c>
      <c r="U467" t="s">
        <v>184</v>
      </c>
      <c r="V467" t="s">
        <v>194</v>
      </c>
      <c r="W467">
        <v>47</v>
      </c>
      <c r="X467" t="s">
        <v>186</v>
      </c>
      <c r="Y467" t="s">
        <v>216</v>
      </c>
      <c r="Z467">
        <v>31</v>
      </c>
      <c r="AA467" t="s">
        <v>196</v>
      </c>
      <c r="AB467" t="s">
        <v>197</v>
      </c>
      <c r="AC467" t="s">
        <v>198</v>
      </c>
      <c r="AD467" t="s">
        <v>199</v>
      </c>
      <c r="AE467" t="s">
        <v>229</v>
      </c>
      <c r="AF467">
        <v>32960</v>
      </c>
      <c r="AG467">
        <v>17.306999999999999</v>
      </c>
      <c r="AH467">
        <v>883.30700000000002</v>
      </c>
      <c r="AI467">
        <v>884.47900000000004</v>
      </c>
      <c r="AJ467">
        <v>5</v>
      </c>
      <c r="BA467" t="s">
        <v>201</v>
      </c>
      <c r="BB467">
        <v>1</v>
      </c>
      <c r="BC467" t="s">
        <v>238</v>
      </c>
      <c r="BD467" t="s">
        <v>238</v>
      </c>
      <c r="BE467" s="3">
        <v>160000</v>
      </c>
      <c r="BF467" t="s">
        <v>277</v>
      </c>
      <c r="BG467" t="s">
        <v>202</v>
      </c>
      <c r="BH467" t="s">
        <v>202</v>
      </c>
      <c r="BM467" s="7" t="s">
        <v>1810</v>
      </c>
      <c r="BN467" s="3" t="s">
        <v>204</v>
      </c>
      <c r="BO467" t="s">
        <v>202</v>
      </c>
      <c r="BP467" t="s">
        <v>202</v>
      </c>
    </row>
    <row r="468" spans="1:69" x14ac:dyDescent="0.2">
      <c r="A468" s="4">
        <v>43013.722916666666</v>
      </c>
      <c r="B468" s="4">
        <v>43013.739583333336</v>
      </c>
      <c r="C468" t="s">
        <v>65</v>
      </c>
      <c r="D468" t="s">
        <v>1830</v>
      </c>
      <c r="E468">
        <v>100</v>
      </c>
      <c r="F468">
        <v>1445</v>
      </c>
      <c r="G468" t="b">
        <v>1</v>
      </c>
      <c r="H468" s="1">
        <v>43013.739583333336</v>
      </c>
      <c r="I468" t="s">
        <v>1831</v>
      </c>
      <c r="N468">
        <v>26.558395390000001</v>
      </c>
      <c r="O468">
        <v>-81.899696349999999</v>
      </c>
      <c r="P468" t="s">
        <v>179</v>
      </c>
      <c r="Q468" t="s">
        <v>180</v>
      </c>
      <c r="R468" t="s">
        <v>181</v>
      </c>
      <c r="S468" t="s">
        <v>182</v>
      </c>
      <c r="T468" t="s">
        <v>263</v>
      </c>
      <c r="U468" t="s">
        <v>264</v>
      </c>
      <c r="V468" t="s">
        <v>185</v>
      </c>
      <c r="W468">
        <v>47</v>
      </c>
      <c r="X468" t="s">
        <v>186</v>
      </c>
      <c r="Y468" t="s">
        <v>216</v>
      </c>
      <c r="Z468">
        <v>38</v>
      </c>
      <c r="AA468" t="s">
        <v>233</v>
      </c>
      <c r="AB468" t="s">
        <v>197</v>
      </c>
      <c r="AC468" t="s">
        <v>258</v>
      </c>
      <c r="AD468" t="s">
        <v>234</v>
      </c>
      <c r="AE468" t="s">
        <v>211</v>
      </c>
      <c r="AF468">
        <v>33901</v>
      </c>
      <c r="AG468">
        <v>539.73900000000003</v>
      </c>
      <c r="AH468">
        <v>539.73900000000003</v>
      </c>
      <c r="AI468">
        <v>906.36599999999999</v>
      </c>
      <c r="AJ468">
        <v>1</v>
      </c>
      <c r="BA468" t="s">
        <v>201</v>
      </c>
      <c r="BB468">
        <v>1</v>
      </c>
      <c r="BC468" t="s">
        <v>238</v>
      </c>
      <c r="BD468" t="s">
        <v>238</v>
      </c>
      <c r="BE468" s="3">
        <v>280000</v>
      </c>
      <c r="BF468" t="s">
        <v>310</v>
      </c>
      <c r="BG468" t="s">
        <v>202</v>
      </c>
      <c r="BH468" t="s">
        <v>202</v>
      </c>
      <c r="BM468" s="7" t="s">
        <v>1832</v>
      </c>
      <c r="BN468" s="3" t="s">
        <v>225</v>
      </c>
      <c r="BO468" t="s">
        <v>202</v>
      </c>
      <c r="BP468" t="s">
        <v>202</v>
      </c>
    </row>
    <row r="469" spans="1:69" x14ac:dyDescent="0.2">
      <c r="A469" s="4">
        <v>43013.724305555559</v>
      </c>
      <c r="B469" s="4">
        <v>43013.740277777775</v>
      </c>
      <c r="C469" t="s">
        <v>65</v>
      </c>
      <c r="D469" t="s">
        <v>1853</v>
      </c>
      <c r="E469">
        <v>100</v>
      </c>
      <c r="F469">
        <v>1400</v>
      </c>
      <c r="G469" t="b">
        <v>1</v>
      </c>
      <c r="H469" s="1">
        <v>43013.740277777775</v>
      </c>
      <c r="I469" t="s">
        <v>1854</v>
      </c>
      <c r="N469">
        <v>33.796401979999999</v>
      </c>
      <c r="O469">
        <v>-84.033699040000002</v>
      </c>
      <c r="P469" t="s">
        <v>179</v>
      </c>
      <c r="Q469" t="s">
        <v>180</v>
      </c>
      <c r="R469" t="s">
        <v>181</v>
      </c>
      <c r="S469" t="s">
        <v>208</v>
      </c>
      <c r="T469">
        <v>52</v>
      </c>
      <c r="U469" t="s">
        <v>184</v>
      </c>
      <c r="V469" t="s">
        <v>194</v>
      </c>
      <c r="W469">
        <v>47</v>
      </c>
      <c r="X469" t="s">
        <v>186</v>
      </c>
      <c r="Y469" t="s">
        <v>216</v>
      </c>
      <c r="Z469">
        <v>41</v>
      </c>
      <c r="AA469" t="s">
        <v>196</v>
      </c>
      <c r="AB469" t="s">
        <v>197</v>
      </c>
      <c r="AC469" t="s">
        <v>198</v>
      </c>
      <c r="AD469" t="s">
        <v>217</v>
      </c>
      <c r="AE469" t="s">
        <v>200</v>
      </c>
      <c r="AF469">
        <v>30045</v>
      </c>
      <c r="AG469">
        <v>0</v>
      </c>
      <c r="AH469">
        <v>0</v>
      </c>
      <c r="AI469">
        <v>994.71400000000006</v>
      </c>
      <c r="AJ469">
        <v>0</v>
      </c>
      <c r="BA469" t="s">
        <v>201</v>
      </c>
      <c r="BB469">
        <v>1</v>
      </c>
      <c r="BC469" t="s">
        <v>238</v>
      </c>
      <c r="BD469" t="s">
        <v>238</v>
      </c>
      <c r="BE469" s="3">
        <v>280000</v>
      </c>
      <c r="BF469" t="s">
        <v>624</v>
      </c>
      <c r="BG469" t="s">
        <v>202</v>
      </c>
      <c r="BH469" t="s">
        <v>202</v>
      </c>
      <c r="BM469" s="7" t="s">
        <v>1855</v>
      </c>
      <c r="BN469" s="3" t="s">
        <v>204</v>
      </c>
      <c r="BO469" t="s">
        <v>202</v>
      </c>
      <c r="BP469" t="s">
        <v>202</v>
      </c>
    </row>
    <row r="470" spans="1:69" x14ac:dyDescent="0.2">
      <c r="A470" s="4">
        <v>43013.725694444445</v>
      </c>
      <c r="B470" s="4">
        <v>43013.740972222222</v>
      </c>
      <c r="C470" t="s">
        <v>65</v>
      </c>
      <c r="D470" t="s">
        <v>1885</v>
      </c>
      <c r="E470">
        <v>100</v>
      </c>
      <c r="F470">
        <v>1303</v>
      </c>
      <c r="G470" t="b">
        <v>1</v>
      </c>
      <c r="H470" s="1">
        <v>43013.740972222222</v>
      </c>
      <c r="I470" t="s">
        <v>1886</v>
      </c>
      <c r="N470">
        <v>36.301803589999999</v>
      </c>
      <c r="O470">
        <v>-94.121498110000005</v>
      </c>
      <c r="P470" t="s">
        <v>179</v>
      </c>
      <c r="Q470" t="s">
        <v>180</v>
      </c>
      <c r="R470" t="s">
        <v>181</v>
      </c>
      <c r="S470" t="s">
        <v>182</v>
      </c>
      <c r="T470" t="s">
        <v>188</v>
      </c>
      <c r="U470" t="s">
        <v>856</v>
      </c>
      <c r="V470" t="s">
        <v>538</v>
      </c>
      <c r="W470">
        <v>47</v>
      </c>
      <c r="X470" t="s">
        <v>186</v>
      </c>
      <c r="Y470" t="s">
        <v>195</v>
      </c>
      <c r="Z470">
        <v>39</v>
      </c>
      <c r="AA470" t="s">
        <v>196</v>
      </c>
      <c r="AB470" t="s">
        <v>197</v>
      </c>
      <c r="AC470" t="s">
        <v>210</v>
      </c>
      <c r="AD470" t="s">
        <v>234</v>
      </c>
      <c r="AE470" t="s">
        <v>229</v>
      </c>
      <c r="AF470">
        <v>72756</v>
      </c>
      <c r="AG470">
        <v>0</v>
      </c>
      <c r="AH470">
        <v>0</v>
      </c>
      <c r="AI470">
        <v>896.10599999999999</v>
      </c>
      <c r="AJ470">
        <v>0</v>
      </c>
      <c r="BA470" t="s">
        <v>201</v>
      </c>
      <c r="BB470">
        <v>1</v>
      </c>
      <c r="BC470" t="s">
        <v>238</v>
      </c>
      <c r="BD470" t="s">
        <v>238</v>
      </c>
      <c r="BE470" s="3">
        <v>180000</v>
      </c>
      <c r="BF470" t="s">
        <v>661</v>
      </c>
      <c r="BG470" t="s">
        <v>202</v>
      </c>
      <c r="BH470" t="s">
        <v>202</v>
      </c>
      <c r="BM470" s="7" t="s">
        <v>1887</v>
      </c>
      <c r="BN470" s="3" t="s">
        <v>204</v>
      </c>
      <c r="BO470" t="s">
        <v>202</v>
      </c>
      <c r="BP470" t="s">
        <v>202</v>
      </c>
    </row>
    <row r="471" spans="1:69" x14ac:dyDescent="0.2">
      <c r="A471" s="4">
        <v>43013.722916666666</v>
      </c>
      <c r="B471" s="4">
        <v>43013.741666666669</v>
      </c>
      <c r="C471" t="s">
        <v>65</v>
      </c>
      <c r="D471" t="s">
        <v>1961</v>
      </c>
      <c r="E471">
        <v>100</v>
      </c>
      <c r="F471">
        <v>1624</v>
      </c>
      <c r="G471" t="b">
        <v>1</v>
      </c>
      <c r="H471" s="1">
        <v>43013.741666666669</v>
      </c>
      <c r="I471" t="s">
        <v>1962</v>
      </c>
      <c r="N471">
        <v>27.78990173</v>
      </c>
      <c r="O471">
        <v>-82.677299500000004</v>
      </c>
      <c r="P471" t="s">
        <v>179</v>
      </c>
      <c r="Q471" t="s">
        <v>180</v>
      </c>
      <c r="R471" t="s">
        <v>181</v>
      </c>
      <c r="S471" t="s">
        <v>208</v>
      </c>
      <c r="T471">
        <v>56</v>
      </c>
      <c r="U471" t="s">
        <v>193</v>
      </c>
      <c r="V471" t="s">
        <v>185</v>
      </c>
      <c r="W471">
        <v>47</v>
      </c>
      <c r="X471" t="s">
        <v>186</v>
      </c>
      <c r="Y471" t="s">
        <v>216</v>
      </c>
      <c r="Z471">
        <v>24</v>
      </c>
      <c r="AA471" t="s">
        <v>196</v>
      </c>
      <c r="AB471" t="s">
        <v>197</v>
      </c>
      <c r="AC471" t="s">
        <v>290</v>
      </c>
      <c r="AD471" t="s">
        <v>234</v>
      </c>
      <c r="AE471" t="s">
        <v>229</v>
      </c>
      <c r="AF471">
        <v>34652</v>
      </c>
      <c r="AG471">
        <v>15.917999999999999</v>
      </c>
      <c r="AH471">
        <v>15.917999999999999</v>
      </c>
      <c r="AI471">
        <v>912.37300000000005</v>
      </c>
      <c r="AJ471">
        <v>1</v>
      </c>
      <c r="BA471" t="s">
        <v>201</v>
      </c>
      <c r="BB471">
        <v>1</v>
      </c>
      <c r="BC471" t="s">
        <v>238</v>
      </c>
      <c r="BD471" t="s">
        <v>238</v>
      </c>
      <c r="BE471" s="3">
        <v>150000</v>
      </c>
      <c r="BF471" t="s">
        <v>239</v>
      </c>
      <c r="BG471" t="s">
        <v>202</v>
      </c>
      <c r="BH471" t="s">
        <v>202</v>
      </c>
      <c r="BM471" s="7" t="s">
        <v>1963</v>
      </c>
      <c r="BN471" s="3" t="s">
        <v>204</v>
      </c>
      <c r="BO471" t="s">
        <v>238</v>
      </c>
      <c r="BP471" t="s">
        <v>202</v>
      </c>
    </row>
    <row r="472" spans="1:69" x14ac:dyDescent="0.2">
      <c r="A472" s="4">
        <v>43013.729166666664</v>
      </c>
      <c r="B472" s="4">
        <v>43013.742361111108</v>
      </c>
      <c r="C472" t="s">
        <v>65</v>
      </c>
      <c r="D472" t="s">
        <v>1987</v>
      </c>
      <c r="E472">
        <v>100</v>
      </c>
      <c r="F472">
        <v>1166</v>
      </c>
      <c r="G472" t="b">
        <v>1</v>
      </c>
      <c r="H472" s="1">
        <v>43013.742361111108</v>
      </c>
      <c r="I472" t="s">
        <v>1988</v>
      </c>
      <c r="N472">
        <v>35.149505619999999</v>
      </c>
      <c r="O472">
        <v>-90.049003600000006</v>
      </c>
      <c r="P472" t="s">
        <v>179</v>
      </c>
      <c r="Q472" t="s">
        <v>180</v>
      </c>
      <c r="R472" t="s">
        <v>181</v>
      </c>
      <c r="S472" t="s">
        <v>182</v>
      </c>
      <c r="T472" t="s">
        <v>183</v>
      </c>
      <c r="U472" t="s">
        <v>281</v>
      </c>
      <c r="V472" t="s">
        <v>185</v>
      </c>
      <c r="W472">
        <v>47</v>
      </c>
      <c r="X472" t="s">
        <v>186</v>
      </c>
      <c r="Y472" t="s">
        <v>216</v>
      </c>
      <c r="Z472">
        <v>33</v>
      </c>
      <c r="AA472" t="s">
        <v>196</v>
      </c>
      <c r="AB472" t="s">
        <v>197</v>
      </c>
      <c r="AC472" t="s">
        <v>210</v>
      </c>
      <c r="AD472" t="s">
        <v>222</v>
      </c>
      <c r="AE472" t="s">
        <v>211</v>
      </c>
      <c r="AF472">
        <v>38301</v>
      </c>
      <c r="AG472">
        <v>14.515000000000001</v>
      </c>
      <c r="AH472">
        <v>21.925000000000001</v>
      </c>
      <c r="AI472">
        <v>888.25800000000004</v>
      </c>
      <c r="AJ472">
        <v>2</v>
      </c>
      <c r="BA472" t="s">
        <v>201</v>
      </c>
      <c r="BB472">
        <v>1</v>
      </c>
      <c r="BC472" t="s">
        <v>238</v>
      </c>
      <c r="BD472" t="s">
        <v>238</v>
      </c>
      <c r="BE472" s="3">
        <v>150000</v>
      </c>
      <c r="BF472" t="s">
        <v>239</v>
      </c>
      <c r="BG472" t="s">
        <v>202</v>
      </c>
      <c r="BH472" t="s">
        <v>202</v>
      </c>
      <c r="BM472" s="7" t="s">
        <v>1989</v>
      </c>
      <c r="BN472" s="3" t="s">
        <v>204</v>
      </c>
      <c r="BO472" t="s">
        <v>202</v>
      </c>
      <c r="BP472" t="s">
        <v>202</v>
      </c>
    </row>
    <row r="473" spans="1:69" x14ac:dyDescent="0.2">
      <c r="A473" s="4">
        <v>43013.728472222225</v>
      </c>
      <c r="B473" s="4">
        <v>43013.743055555555</v>
      </c>
      <c r="C473" t="s">
        <v>65</v>
      </c>
      <c r="D473" t="s">
        <v>2026</v>
      </c>
      <c r="E473">
        <v>100</v>
      </c>
      <c r="F473">
        <v>1219</v>
      </c>
      <c r="G473" t="b">
        <v>1</v>
      </c>
      <c r="H473" s="1">
        <v>43013.743055555555</v>
      </c>
      <c r="I473" t="s">
        <v>2027</v>
      </c>
      <c r="N473">
        <v>41.915298460000002</v>
      </c>
      <c r="O473">
        <v>-88.128700260000002</v>
      </c>
      <c r="P473" t="s">
        <v>179</v>
      </c>
      <c r="Q473" t="s">
        <v>180</v>
      </c>
      <c r="R473" t="s">
        <v>181</v>
      </c>
      <c r="S473" t="s">
        <v>182</v>
      </c>
      <c r="T473" t="s">
        <v>183</v>
      </c>
      <c r="U473" t="s">
        <v>184</v>
      </c>
      <c r="V473" t="s">
        <v>185</v>
      </c>
      <c r="W473">
        <v>47</v>
      </c>
      <c r="X473" t="s">
        <v>186</v>
      </c>
      <c r="Y473" t="s">
        <v>216</v>
      </c>
      <c r="Z473">
        <v>27</v>
      </c>
      <c r="AA473" t="s">
        <v>269</v>
      </c>
      <c r="AB473" t="s">
        <v>197</v>
      </c>
      <c r="AC473" t="s">
        <v>337</v>
      </c>
      <c r="AD473" t="s">
        <v>217</v>
      </c>
      <c r="AE473" t="s">
        <v>211</v>
      </c>
      <c r="AF473">
        <v>60188</v>
      </c>
      <c r="AG473">
        <v>0</v>
      </c>
      <c r="AH473">
        <v>0</v>
      </c>
      <c r="AI473">
        <v>890.36599999999999</v>
      </c>
      <c r="AJ473">
        <v>0</v>
      </c>
      <c r="BA473" t="s">
        <v>201</v>
      </c>
      <c r="BB473">
        <v>1</v>
      </c>
      <c r="BC473" t="s">
        <v>238</v>
      </c>
      <c r="BD473" t="s">
        <v>238</v>
      </c>
      <c r="BE473" s="3">
        <v>150000</v>
      </c>
      <c r="BF473" t="s">
        <v>449</v>
      </c>
      <c r="BG473" t="s">
        <v>202</v>
      </c>
      <c r="BH473" t="s">
        <v>202</v>
      </c>
      <c r="BM473" s="7" t="s">
        <v>2028</v>
      </c>
      <c r="BN473" s="3" t="s">
        <v>204</v>
      </c>
      <c r="BO473" t="s">
        <v>238</v>
      </c>
      <c r="BP473" t="s">
        <v>238</v>
      </c>
      <c r="BQ473" t="s">
        <v>2029</v>
      </c>
    </row>
    <row r="474" spans="1:69" x14ac:dyDescent="0.2">
      <c r="A474" s="4">
        <v>43013.727083333331</v>
      </c>
      <c r="B474" s="4">
        <v>43013.743750000001</v>
      </c>
      <c r="C474" t="s">
        <v>65</v>
      </c>
      <c r="D474" t="s">
        <v>2072</v>
      </c>
      <c r="E474">
        <v>100</v>
      </c>
      <c r="F474">
        <v>1401</v>
      </c>
      <c r="G474" t="b">
        <v>1</v>
      </c>
      <c r="H474" s="1">
        <v>43013.743750000001</v>
      </c>
      <c r="I474" t="s">
        <v>2073</v>
      </c>
      <c r="N474">
        <v>47.673797610000001</v>
      </c>
      <c r="O474">
        <v>-122.3419037</v>
      </c>
      <c r="P474" t="s">
        <v>179</v>
      </c>
      <c r="Q474" t="s">
        <v>180</v>
      </c>
      <c r="R474" t="s">
        <v>181</v>
      </c>
      <c r="S474" t="s">
        <v>182</v>
      </c>
      <c r="T474" t="s">
        <v>1316</v>
      </c>
      <c r="U474" t="s">
        <v>251</v>
      </c>
      <c r="V474" t="s">
        <v>252</v>
      </c>
      <c r="W474">
        <v>47</v>
      </c>
      <c r="X474" t="s">
        <v>186</v>
      </c>
      <c r="Y474" t="s">
        <v>216</v>
      </c>
      <c r="Z474">
        <v>35</v>
      </c>
      <c r="AA474" t="s">
        <v>243</v>
      </c>
      <c r="AB474" t="s">
        <v>244</v>
      </c>
      <c r="AC474" t="s">
        <v>210</v>
      </c>
      <c r="AD474" t="s">
        <v>217</v>
      </c>
      <c r="AE474" t="s">
        <v>211</v>
      </c>
      <c r="AF474">
        <v>98103</v>
      </c>
      <c r="AG474">
        <v>0</v>
      </c>
      <c r="AH474">
        <v>0</v>
      </c>
      <c r="AI474">
        <v>898.03800000000001</v>
      </c>
      <c r="AJ474">
        <v>0</v>
      </c>
      <c r="BA474" t="s">
        <v>201</v>
      </c>
      <c r="BB474">
        <v>1</v>
      </c>
      <c r="BC474" t="s">
        <v>238</v>
      </c>
      <c r="BD474" t="s">
        <v>238</v>
      </c>
      <c r="BE474" s="3">
        <v>280000</v>
      </c>
      <c r="BF474" t="s">
        <v>310</v>
      </c>
      <c r="BG474" t="s">
        <v>202</v>
      </c>
      <c r="BH474" t="s">
        <v>202</v>
      </c>
      <c r="BM474" s="7" t="s">
        <v>2074</v>
      </c>
      <c r="BO474" t="s">
        <v>202</v>
      </c>
      <c r="BP474" t="s">
        <v>202</v>
      </c>
    </row>
    <row r="475" spans="1:69" x14ac:dyDescent="0.2">
      <c r="A475" s="4">
        <v>43013.729166666664</v>
      </c>
      <c r="B475" s="4">
        <v>43013.743750000001</v>
      </c>
      <c r="C475" t="s">
        <v>65</v>
      </c>
      <c r="D475" t="s">
        <v>2075</v>
      </c>
      <c r="E475">
        <v>100</v>
      </c>
      <c r="F475">
        <v>1254</v>
      </c>
      <c r="G475" t="b">
        <v>1</v>
      </c>
      <c r="H475" s="1">
        <v>43013.743750000001</v>
      </c>
      <c r="I475" t="s">
        <v>2076</v>
      </c>
      <c r="N475">
        <v>33.793396000000001</v>
      </c>
      <c r="O475">
        <v>-118.12120059999999</v>
      </c>
      <c r="P475" t="s">
        <v>179</v>
      </c>
      <c r="Q475" t="s">
        <v>180</v>
      </c>
      <c r="R475" t="s">
        <v>181</v>
      </c>
      <c r="S475" t="s">
        <v>182</v>
      </c>
      <c r="T475" t="s">
        <v>183</v>
      </c>
      <c r="U475" t="s">
        <v>184</v>
      </c>
      <c r="V475" t="s">
        <v>185</v>
      </c>
      <c r="W475">
        <v>47</v>
      </c>
      <c r="X475" t="s">
        <v>186</v>
      </c>
      <c r="Y475" t="s">
        <v>195</v>
      </c>
      <c r="Z475">
        <v>32</v>
      </c>
      <c r="AA475" t="s">
        <v>196</v>
      </c>
      <c r="AB475" t="s">
        <v>244</v>
      </c>
      <c r="AC475" t="s">
        <v>258</v>
      </c>
      <c r="AD475" t="s">
        <v>234</v>
      </c>
      <c r="AE475" t="s">
        <v>211</v>
      </c>
      <c r="AF475">
        <v>90804</v>
      </c>
      <c r="AG475">
        <v>27.053999999999998</v>
      </c>
      <c r="AH475">
        <v>884.28200000000004</v>
      </c>
      <c r="AI475">
        <v>895.48800000000006</v>
      </c>
      <c r="AJ475">
        <v>2</v>
      </c>
      <c r="BA475" t="s">
        <v>201</v>
      </c>
      <c r="BB475">
        <v>1</v>
      </c>
      <c r="BC475" t="s">
        <v>238</v>
      </c>
      <c r="BD475" t="s">
        <v>238</v>
      </c>
      <c r="BE475" s="3">
        <v>100000</v>
      </c>
      <c r="BF475" t="s">
        <v>687</v>
      </c>
      <c r="BG475" t="s">
        <v>202</v>
      </c>
      <c r="BH475" t="s">
        <v>202</v>
      </c>
      <c r="BM475" s="7" t="s">
        <v>2077</v>
      </c>
      <c r="BN475" s="3" t="s">
        <v>204</v>
      </c>
      <c r="BO475" t="s">
        <v>202</v>
      </c>
      <c r="BP475" t="s">
        <v>202</v>
      </c>
    </row>
    <row r="476" spans="1:69" x14ac:dyDescent="0.2">
      <c r="A476" s="4">
        <v>43013.728472222225</v>
      </c>
      <c r="B476" s="4">
        <v>43013.743750000001</v>
      </c>
      <c r="C476" t="s">
        <v>65</v>
      </c>
      <c r="D476" t="s">
        <v>2106</v>
      </c>
      <c r="E476">
        <v>100</v>
      </c>
      <c r="F476">
        <v>1343</v>
      </c>
      <c r="G476" t="b">
        <v>1</v>
      </c>
      <c r="H476" s="1">
        <v>43013.743750000001</v>
      </c>
      <c r="I476" t="s">
        <v>2107</v>
      </c>
      <c r="N476">
        <v>26.696304319999999</v>
      </c>
      <c r="O476">
        <v>-81.942901610000007</v>
      </c>
      <c r="P476" t="s">
        <v>179</v>
      </c>
      <c r="Q476" t="s">
        <v>180</v>
      </c>
      <c r="R476" t="s">
        <v>181</v>
      </c>
      <c r="S476" t="s">
        <v>182</v>
      </c>
      <c r="T476" t="s">
        <v>183</v>
      </c>
      <c r="U476" t="s">
        <v>184</v>
      </c>
      <c r="V476" t="s">
        <v>328</v>
      </c>
      <c r="W476">
        <v>47</v>
      </c>
      <c r="X476" t="s">
        <v>186</v>
      </c>
      <c r="Y476" t="s">
        <v>195</v>
      </c>
      <c r="Z476">
        <v>51</v>
      </c>
      <c r="AA476" t="s">
        <v>196</v>
      </c>
      <c r="AB476" t="s">
        <v>197</v>
      </c>
      <c r="AC476" t="s">
        <v>245</v>
      </c>
      <c r="AD476" t="s">
        <v>217</v>
      </c>
      <c r="AE476" t="s">
        <v>211</v>
      </c>
      <c r="AF476">
        <v>33993</v>
      </c>
      <c r="AG476">
        <v>369.10599999999999</v>
      </c>
      <c r="AH476">
        <v>370.06200000000001</v>
      </c>
      <c r="AI476">
        <v>1067.1500000000001</v>
      </c>
      <c r="AJ476">
        <v>2</v>
      </c>
      <c r="BA476" t="s">
        <v>201</v>
      </c>
      <c r="BB476">
        <v>1</v>
      </c>
      <c r="BC476" t="s">
        <v>238</v>
      </c>
      <c r="BD476" t="s">
        <v>238</v>
      </c>
      <c r="BE476" s="3">
        <v>280000</v>
      </c>
      <c r="BF476" t="s">
        <v>2108</v>
      </c>
      <c r="BG476" t="s">
        <v>202</v>
      </c>
      <c r="BH476" t="s">
        <v>202</v>
      </c>
      <c r="BM476" s="7" t="s">
        <v>2109</v>
      </c>
      <c r="BN476" s="3" t="s">
        <v>204</v>
      </c>
      <c r="BO476" t="s">
        <v>202</v>
      </c>
      <c r="BP476" t="s">
        <v>202</v>
      </c>
    </row>
    <row r="477" spans="1:69" x14ac:dyDescent="0.2">
      <c r="A477" s="4">
        <v>43013.731249999997</v>
      </c>
      <c r="B477" s="4">
        <v>43013.745138888888</v>
      </c>
      <c r="C477" t="s">
        <v>65</v>
      </c>
      <c r="D477" t="s">
        <v>2190</v>
      </c>
      <c r="E477">
        <v>100</v>
      </c>
      <c r="F477">
        <v>1151</v>
      </c>
      <c r="G477" t="b">
        <v>1</v>
      </c>
      <c r="H477" s="1">
        <v>43013.745138888888</v>
      </c>
      <c r="I477" t="s">
        <v>2191</v>
      </c>
      <c r="N477">
        <v>42.303604129999997</v>
      </c>
      <c r="O477">
        <v>-83.112701419999993</v>
      </c>
      <c r="P477" t="s">
        <v>179</v>
      </c>
      <c r="Q477" t="s">
        <v>180</v>
      </c>
      <c r="R477" t="s">
        <v>181</v>
      </c>
      <c r="S477" t="s">
        <v>182</v>
      </c>
      <c r="T477" t="s">
        <v>183</v>
      </c>
      <c r="U477" t="s">
        <v>184</v>
      </c>
      <c r="V477" t="s">
        <v>185</v>
      </c>
      <c r="W477">
        <v>47</v>
      </c>
      <c r="X477" t="s">
        <v>186</v>
      </c>
      <c r="Y477" t="s">
        <v>195</v>
      </c>
      <c r="Z477">
        <v>24</v>
      </c>
      <c r="AA477" t="s">
        <v>196</v>
      </c>
      <c r="AB477" t="s">
        <v>197</v>
      </c>
      <c r="AC477" t="s">
        <v>210</v>
      </c>
      <c r="AD477" t="s">
        <v>222</v>
      </c>
      <c r="AE477" t="s">
        <v>303</v>
      </c>
      <c r="AF477">
        <v>48209</v>
      </c>
      <c r="AG477">
        <v>1.9179999999999999</v>
      </c>
      <c r="AH477">
        <v>1.9179999999999999</v>
      </c>
      <c r="AI477">
        <v>894.00199999999995</v>
      </c>
      <c r="AJ477">
        <v>1</v>
      </c>
      <c r="BA477" t="s">
        <v>201</v>
      </c>
      <c r="BB477">
        <v>1</v>
      </c>
      <c r="BC477" t="s">
        <v>238</v>
      </c>
      <c r="BD477" t="s">
        <v>238</v>
      </c>
      <c r="BE477" s="3">
        <v>100000</v>
      </c>
      <c r="BF477" t="s">
        <v>2192</v>
      </c>
      <c r="BG477" t="s">
        <v>202</v>
      </c>
      <c r="BH477" t="s">
        <v>202</v>
      </c>
      <c r="BM477" s="7" t="s">
        <v>2193</v>
      </c>
      <c r="BN477" s="3" t="s">
        <v>225</v>
      </c>
      <c r="BO477" t="s">
        <v>202</v>
      </c>
      <c r="BP477" t="s">
        <v>202</v>
      </c>
    </row>
    <row r="478" spans="1:69" x14ac:dyDescent="0.2">
      <c r="A478" s="4">
        <v>43013.731944444444</v>
      </c>
      <c r="B478" s="4">
        <v>43013.745138888888</v>
      </c>
      <c r="C478" t="s">
        <v>65</v>
      </c>
      <c r="D478" t="s">
        <v>2230</v>
      </c>
      <c r="E478">
        <v>100</v>
      </c>
      <c r="F478">
        <v>1170</v>
      </c>
      <c r="G478" t="b">
        <v>1</v>
      </c>
      <c r="H478" s="1">
        <v>43013.745138888888</v>
      </c>
      <c r="I478" t="s">
        <v>2231</v>
      </c>
      <c r="N478">
        <v>47.545898440000002</v>
      </c>
      <c r="O478">
        <v>-122.5888977</v>
      </c>
      <c r="P478" t="s">
        <v>179</v>
      </c>
      <c r="Q478" t="s">
        <v>180</v>
      </c>
      <c r="R478" t="s">
        <v>181</v>
      </c>
      <c r="S478" t="s">
        <v>208</v>
      </c>
      <c r="T478">
        <v>56</v>
      </c>
      <c r="U478" t="s">
        <v>184</v>
      </c>
      <c r="V478" t="s">
        <v>265</v>
      </c>
      <c r="W478">
        <v>47</v>
      </c>
      <c r="X478" t="s">
        <v>186</v>
      </c>
      <c r="Y478" t="s">
        <v>216</v>
      </c>
      <c r="Z478">
        <v>29</v>
      </c>
      <c r="AA478" t="s">
        <v>196</v>
      </c>
      <c r="AB478" t="s">
        <v>244</v>
      </c>
      <c r="AC478" t="s">
        <v>337</v>
      </c>
      <c r="AD478" t="s">
        <v>217</v>
      </c>
      <c r="AE478" t="s">
        <v>211</v>
      </c>
      <c r="AF478">
        <v>92373</v>
      </c>
      <c r="AG478">
        <v>0</v>
      </c>
      <c r="AH478">
        <v>0</v>
      </c>
      <c r="AI478">
        <v>928.09900000000005</v>
      </c>
      <c r="AJ478">
        <v>0</v>
      </c>
      <c r="BA478" t="s">
        <v>201</v>
      </c>
      <c r="BB478">
        <v>1</v>
      </c>
      <c r="BC478" t="s">
        <v>238</v>
      </c>
      <c r="BD478" t="s">
        <v>238</v>
      </c>
      <c r="BE478" s="3">
        <v>180000</v>
      </c>
      <c r="BF478" t="s">
        <v>691</v>
      </c>
      <c r="BG478" t="s">
        <v>202</v>
      </c>
      <c r="BH478" t="s">
        <v>202</v>
      </c>
      <c r="BM478" s="7" t="s">
        <v>2232</v>
      </c>
      <c r="BN478" s="3" t="s">
        <v>204</v>
      </c>
      <c r="BO478" t="s">
        <v>202</v>
      </c>
      <c r="BP478" t="s">
        <v>202</v>
      </c>
    </row>
    <row r="479" spans="1:69" x14ac:dyDescent="0.2">
      <c r="A479" s="4">
        <v>43013.734027777777</v>
      </c>
      <c r="B479" s="4">
        <v>43013.746527777781</v>
      </c>
      <c r="C479" t="s">
        <v>65</v>
      </c>
      <c r="D479" t="s">
        <v>2304</v>
      </c>
      <c r="E479">
        <v>100</v>
      </c>
      <c r="F479">
        <v>1082</v>
      </c>
      <c r="G479" t="b">
        <v>1</v>
      </c>
      <c r="H479" s="1">
        <v>43013.746527777781</v>
      </c>
      <c r="I479" t="s">
        <v>2305</v>
      </c>
      <c r="N479">
        <v>37.440399169999999</v>
      </c>
      <c r="O479">
        <v>-121.8704987</v>
      </c>
      <c r="P479" t="s">
        <v>179</v>
      </c>
      <c r="Q479" t="s">
        <v>180</v>
      </c>
      <c r="R479" t="s">
        <v>181</v>
      </c>
      <c r="S479" t="s">
        <v>182</v>
      </c>
      <c r="T479" t="s">
        <v>183</v>
      </c>
      <c r="U479" t="s">
        <v>184</v>
      </c>
      <c r="V479" t="s">
        <v>194</v>
      </c>
      <c r="W479">
        <v>47</v>
      </c>
      <c r="X479" t="s">
        <v>186</v>
      </c>
      <c r="Y479" t="s">
        <v>216</v>
      </c>
      <c r="Z479">
        <v>33</v>
      </c>
      <c r="AA479" t="s">
        <v>269</v>
      </c>
      <c r="AB479" t="s">
        <v>197</v>
      </c>
      <c r="AC479" t="s">
        <v>210</v>
      </c>
      <c r="AD479" t="s">
        <v>222</v>
      </c>
      <c r="AE479" t="s">
        <v>211</v>
      </c>
      <c r="AF479">
        <v>95112</v>
      </c>
      <c r="AG479">
        <v>136.5</v>
      </c>
      <c r="AH479">
        <v>136.5</v>
      </c>
      <c r="AI479">
        <v>554.84199999999998</v>
      </c>
      <c r="AJ479">
        <v>1</v>
      </c>
      <c r="BA479" t="s">
        <v>201</v>
      </c>
      <c r="BB479">
        <v>1</v>
      </c>
      <c r="BC479" t="s">
        <v>238</v>
      </c>
      <c r="BD479" t="s">
        <v>238</v>
      </c>
      <c r="BE479" s="3">
        <v>200000</v>
      </c>
      <c r="BF479" t="s">
        <v>941</v>
      </c>
      <c r="BG479" t="s">
        <v>202</v>
      </c>
      <c r="BH479" t="s">
        <v>202</v>
      </c>
      <c r="BM479" s="7" t="s">
        <v>2306</v>
      </c>
      <c r="BN479" s="3" t="s">
        <v>204</v>
      </c>
      <c r="BO479" t="s">
        <v>202</v>
      </c>
      <c r="BP479" t="s">
        <v>202</v>
      </c>
    </row>
    <row r="480" spans="1:69" x14ac:dyDescent="0.2">
      <c r="A480" s="4">
        <v>43013.73333333333</v>
      </c>
      <c r="B480" s="4">
        <v>43013.74722222222</v>
      </c>
      <c r="C480" t="s">
        <v>65</v>
      </c>
      <c r="D480" t="s">
        <v>2335</v>
      </c>
      <c r="E480">
        <v>100</v>
      </c>
      <c r="F480">
        <v>1201</v>
      </c>
      <c r="G480" t="b">
        <v>1</v>
      </c>
      <c r="H480" s="1">
        <v>43013.74722222222</v>
      </c>
      <c r="I480" t="s">
        <v>2336</v>
      </c>
      <c r="N480">
        <v>33.992202759999998</v>
      </c>
      <c r="O480">
        <v>-84.855003359999998</v>
      </c>
      <c r="P480" t="s">
        <v>179</v>
      </c>
      <c r="Q480" t="s">
        <v>180</v>
      </c>
      <c r="R480" t="s">
        <v>181</v>
      </c>
      <c r="S480" t="s">
        <v>182</v>
      </c>
      <c r="T480" t="s">
        <v>183</v>
      </c>
      <c r="U480" t="s">
        <v>184</v>
      </c>
      <c r="V480" t="s">
        <v>1919</v>
      </c>
      <c r="W480">
        <v>47</v>
      </c>
      <c r="X480" t="s">
        <v>186</v>
      </c>
      <c r="Y480" t="s">
        <v>195</v>
      </c>
      <c r="Z480">
        <v>35</v>
      </c>
      <c r="AA480" t="s">
        <v>196</v>
      </c>
      <c r="AB480" t="s">
        <v>467</v>
      </c>
      <c r="AC480" t="s">
        <v>245</v>
      </c>
      <c r="AD480" t="s">
        <v>329</v>
      </c>
      <c r="AE480" t="s">
        <v>200</v>
      </c>
      <c r="AF480">
        <v>30144</v>
      </c>
      <c r="AG480">
        <v>862.42499999999995</v>
      </c>
      <c r="AH480">
        <v>867.577</v>
      </c>
      <c r="AI480">
        <v>890.48599999999999</v>
      </c>
      <c r="AJ480">
        <v>2</v>
      </c>
      <c r="BA480" t="s">
        <v>201</v>
      </c>
      <c r="BB480">
        <v>1</v>
      </c>
      <c r="BC480" t="s">
        <v>238</v>
      </c>
      <c r="BD480" t="s">
        <v>238</v>
      </c>
      <c r="BE480" s="3">
        <v>280000</v>
      </c>
      <c r="BF480" t="s">
        <v>1245</v>
      </c>
      <c r="BG480" t="s">
        <v>202</v>
      </c>
      <c r="BH480" t="s">
        <v>202</v>
      </c>
      <c r="BM480" s="7" t="s">
        <v>2337</v>
      </c>
      <c r="BN480" s="3" t="s">
        <v>204</v>
      </c>
      <c r="BO480" t="s">
        <v>202</v>
      </c>
      <c r="BP480" t="s">
        <v>202</v>
      </c>
    </row>
    <row r="481" spans="1:69" x14ac:dyDescent="0.2">
      <c r="A481" s="4">
        <v>43013.732638888891</v>
      </c>
      <c r="B481" s="4">
        <v>43013.74722222222</v>
      </c>
      <c r="C481" t="s">
        <v>65</v>
      </c>
      <c r="D481" t="s">
        <v>2338</v>
      </c>
      <c r="E481">
        <v>100</v>
      </c>
      <c r="F481">
        <v>1223</v>
      </c>
      <c r="G481" t="b">
        <v>1</v>
      </c>
      <c r="H481" s="1">
        <v>43013.74722222222</v>
      </c>
      <c r="I481" t="s">
        <v>2339</v>
      </c>
      <c r="N481">
        <v>41.342407229999999</v>
      </c>
      <c r="O481">
        <v>-75.990402219999993</v>
      </c>
      <c r="P481" t="s">
        <v>179</v>
      </c>
      <c r="Q481" t="s">
        <v>180</v>
      </c>
      <c r="R481" t="s">
        <v>181</v>
      </c>
      <c r="S481" t="s">
        <v>720</v>
      </c>
      <c r="T481">
        <v>9</v>
      </c>
      <c r="U481" t="s">
        <v>721</v>
      </c>
      <c r="V481" t="s">
        <v>722</v>
      </c>
      <c r="W481">
        <v>47</v>
      </c>
      <c r="X481" t="s">
        <v>186</v>
      </c>
      <c r="Y481" t="s">
        <v>195</v>
      </c>
      <c r="Z481">
        <v>41</v>
      </c>
      <c r="AA481" t="s">
        <v>196</v>
      </c>
      <c r="AB481" t="s">
        <v>197</v>
      </c>
      <c r="AC481" t="s">
        <v>210</v>
      </c>
      <c r="AD481" t="s">
        <v>217</v>
      </c>
      <c r="AE481" t="s">
        <v>200</v>
      </c>
      <c r="AF481">
        <v>18612</v>
      </c>
      <c r="AG481">
        <v>20.204000000000001</v>
      </c>
      <c r="AH481">
        <v>502.57600000000002</v>
      </c>
      <c r="AI481">
        <v>902.03399999999999</v>
      </c>
      <c r="AJ481">
        <v>2</v>
      </c>
      <c r="BA481" t="s">
        <v>201</v>
      </c>
      <c r="BB481">
        <v>1</v>
      </c>
      <c r="BC481" t="s">
        <v>238</v>
      </c>
      <c r="BD481" t="s">
        <v>238</v>
      </c>
      <c r="BE481" s="3">
        <v>280000</v>
      </c>
      <c r="BF481" t="s">
        <v>368</v>
      </c>
      <c r="BG481" t="s">
        <v>202</v>
      </c>
      <c r="BH481" t="s">
        <v>202</v>
      </c>
      <c r="BM481" s="7" t="s">
        <v>2340</v>
      </c>
      <c r="BN481" s="3" t="s">
        <v>204</v>
      </c>
      <c r="BO481" t="s">
        <v>202</v>
      </c>
      <c r="BP481" t="s">
        <v>202</v>
      </c>
    </row>
    <row r="482" spans="1:69" x14ac:dyDescent="0.2">
      <c r="A482" s="4">
        <v>43013.731944444444</v>
      </c>
      <c r="B482" s="4">
        <v>43013.74722222222</v>
      </c>
      <c r="C482" t="s">
        <v>65</v>
      </c>
      <c r="D482" t="s">
        <v>2341</v>
      </c>
      <c r="E482">
        <v>100</v>
      </c>
      <c r="F482">
        <v>1315</v>
      </c>
      <c r="G482" t="b">
        <v>1</v>
      </c>
      <c r="H482" s="1">
        <v>43013.74722222222</v>
      </c>
      <c r="I482" t="s">
        <v>2342</v>
      </c>
      <c r="N482">
        <v>33.223999020000001</v>
      </c>
      <c r="O482">
        <v>-86.77300262</v>
      </c>
      <c r="P482" t="s">
        <v>179</v>
      </c>
      <c r="Q482" t="s">
        <v>180</v>
      </c>
      <c r="R482" t="s">
        <v>181</v>
      </c>
      <c r="S482" t="s">
        <v>182</v>
      </c>
      <c r="T482" t="s">
        <v>183</v>
      </c>
      <c r="U482" t="s">
        <v>184</v>
      </c>
      <c r="V482" t="s">
        <v>302</v>
      </c>
      <c r="W482">
        <v>47</v>
      </c>
      <c r="X482" t="s">
        <v>186</v>
      </c>
      <c r="Y482" t="s">
        <v>216</v>
      </c>
      <c r="Z482">
        <v>49</v>
      </c>
      <c r="AA482" t="s">
        <v>196</v>
      </c>
      <c r="AB482" t="s">
        <v>197</v>
      </c>
      <c r="AC482" t="s">
        <v>198</v>
      </c>
      <c r="AD482" t="s">
        <v>199</v>
      </c>
      <c r="AE482" t="s">
        <v>211</v>
      </c>
      <c r="AF482">
        <v>35115</v>
      </c>
      <c r="AG482">
        <v>0</v>
      </c>
      <c r="AH482">
        <v>0</v>
      </c>
      <c r="AI482">
        <v>903.45</v>
      </c>
      <c r="AJ482">
        <v>0</v>
      </c>
      <c r="BA482" t="s">
        <v>201</v>
      </c>
      <c r="BB482">
        <v>1</v>
      </c>
      <c r="BC482" t="s">
        <v>238</v>
      </c>
      <c r="BD482" t="s">
        <v>238</v>
      </c>
      <c r="BE482" s="3">
        <v>120000</v>
      </c>
      <c r="BF482" t="s">
        <v>2343</v>
      </c>
      <c r="BG482" t="s">
        <v>202</v>
      </c>
      <c r="BH482" t="s">
        <v>202</v>
      </c>
      <c r="BM482" s="7" t="s">
        <v>2344</v>
      </c>
      <c r="BN482" s="3" t="s">
        <v>204</v>
      </c>
      <c r="BO482" t="s">
        <v>202</v>
      </c>
      <c r="BP482" t="s">
        <v>202</v>
      </c>
    </row>
    <row r="483" spans="1:69" x14ac:dyDescent="0.2">
      <c r="A483" s="4">
        <v>43013.737500000003</v>
      </c>
      <c r="B483" s="4">
        <v>43013.74722222222</v>
      </c>
      <c r="C483" t="s">
        <v>65</v>
      </c>
      <c r="D483" t="s">
        <v>2345</v>
      </c>
      <c r="E483">
        <v>100</v>
      </c>
      <c r="F483">
        <v>850</v>
      </c>
      <c r="G483" t="b">
        <v>1</v>
      </c>
      <c r="H483" s="1">
        <v>43013.74722222222</v>
      </c>
      <c r="I483" t="s">
        <v>2346</v>
      </c>
      <c r="N483">
        <v>37.444900509999997</v>
      </c>
      <c r="O483">
        <v>-77.298301699999996</v>
      </c>
      <c r="P483" t="s">
        <v>179</v>
      </c>
      <c r="Q483" t="s">
        <v>180</v>
      </c>
      <c r="R483" t="s">
        <v>181</v>
      </c>
      <c r="S483" t="s">
        <v>208</v>
      </c>
      <c r="T483">
        <v>56</v>
      </c>
      <c r="U483" t="s">
        <v>281</v>
      </c>
      <c r="V483" t="s">
        <v>2347</v>
      </c>
      <c r="W483">
        <v>47</v>
      </c>
      <c r="X483" t="s">
        <v>186</v>
      </c>
      <c r="Y483" t="s">
        <v>216</v>
      </c>
      <c r="Z483">
        <v>26</v>
      </c>
      <c r="AA483" t="s">
        <v>196</v>
      </c>
      <c r="AB483" t="s">
        <v>197</v>
      </c>
      <c r="AC483" t="s">
        <v>198</v>
      </c>
      <c r="AD483" t="s">
        <v>217</v>
      </c>
      <c r="AE483" t="s">
        <v>200</v>
      </c>
      <c r="AF483">
        <v>23231</v>
      </c>
      <c r="AG483">
        <v>9.3279999999999994</v>
      </c>
      <c r="AH483">
        <v>11.997</v>
      </c>
      <c r="AI483">
        <v>160.08600000000001</v>
      </c>
      <c r="AJ483">
        <v>2</v>
      </c>
      <c r="BA483" t="s">
        <v>201</v>
      </c>
      <c r="BB483">
        <v>1</v>
      </c>
      <c r="BC483" t="s">
        <v>238</v>
      </c>
      <c r="BD483" t="s">
        <v>238</v>
      </c>
      <c r="BE483" s="3">
        <v>250000</v>
      </c>
      <c r="BF483" t="s">
        <v>2348</v>
      </c>
      <c r="BG483" t="s">
        <v>202</v>
      </c>
      <c r="BH483" t="s">
        <v>202</v>
      </c>
      <c r="BM483" s="7" t="s">
        <v>2349</v>
      </c>
      <c r="BN483" s="3" t="s">
        <v>225</v>
      </c>
      <c r="BO483" t="s">
        <v>238</v>
      </c>
      <c r="BP483" t="s">
        <v>202</v>
      </c>
    </row>
    <row r="484" spans="1:69" x14ac:dyDescent="0.2">
      <c r="A484" s="4">
        <v>43013.737500000003</v>
      </c>
      <c r="B484" s="4">
        <v>43013.750694444447</v>
      </c>
      <c r="C484" t="s">
        <v>65</v>
      </c>
      <c r="D484" t="s">
        <v>2522</v>
      </c>
      <c r="E484">
        <v>100</v>
      </c>
      <c r="F484">
        <v>1116</v>
      </c>
      <c r="G484" t="b">
        <v>1</v>
      </c>
      <c r="H484" s="1">
        <v>43013.750694444447</v>
      </c>
      <c r="I484" t="s">
        <v>2523</v>
      </c>
      <c r="N484">
        <v>38.635299680000003</v>
      </c>
      <c r="O484">
        <v>-90.667297360000006</v>
      </c>
      <c r="P484" t="s">
        <v>179</v>
      </c>
      <c r="Q484" t="s">
        <v>180</v>
      </c>
      <c r="R484" t="s">
        <v>181</v>
      </c>
      <c r="S484" t="s">
        <v>182</v>
      </c>
      <c r="T484" t="s">
        <v>355</v>
      </c>
      <c r="U484" t="s">
        <v>184</v>
      </c>
      <c r="V484" t="s">
        <v>185</v>
      </c>
      <c r="W484">
        <v>47</v>
      </c>
      <c r="X484" t="s">
        <v>186</v>
      </c>
      <c r="Y484" t="s">
        <v>195</v>
      </c>
      <c r="Z484">
        <v>44</v>
      </c>
      <c r="AA484" t="s">
        <v>196</v>
      </c>
      <c r="AB484" t="s">
        <v>197</v>
      </c>
      <c r="AC484" t="s">
        <v>245</v>
      </c>
      <c r="AD484" t="s">
        <v>329</v>
      </c>
      <c r="AE484" t="s">
        <v>229</v>
      </c>
      <c r="AF484">
        <v>63011</v>
      </c>
      <c r="AG484">
        <v>28.004999999999999</v>
      </c>
      <c r="AH484">
        <v>882.18700000000001</v>
      </c>
      <c r="AI484">
        <v>893.95600000000002</v>
      </c>
      <c r="AJ484">
        <v>2</v>
      </c>
      <c r="BA484" t="s">
        <v>201</v>
      </c>
      <c r="BB484">
        <v>1</v>
      </c>
      <c r="BC484" t="s">
        <v>238</v>
      </c>
      <c r="BD484" t="s">
        <v>238</v>
      </c>
      <c r="BE484" s="3">
        <v>200000</v>
      </c>
      <c r="BF484" t="s">
        <v>1245</v>
      </c>
      <c r="BG484" t="s">
        <v>202</v>
      </c>
      <c r="BH484" t="s">
        <v>202</v>
      </c>
      <c r="BM484" s="7" t="s">
        <v>2524</v>
      </c>
      <c r="BN484" s="3" t="s">
        <v>204</v>
      </c>
      <c r="BO484" t="s">
        <v>202</v>
      </c>
      <c r="BP484" t="s">
        <v>202</v>
      </c>
    </row>
    <row r="485" spans="1:69" x14ac:dyDescent="0.2">
      <c r="A485" s="4">
        <v>43013.736111111109</v>
      </c>
      <c r="B485" s="4">
        <v>43013.751388888886</v>
      </c>
      <c r="C485" t="s">
        <v>65</v>
      </c>
      <c r="D485" t="s">
        <v>2534</v>
      </c>
      <c r="E485">
        <v>100</v>
      </c>
      <c r="F485">
        <v>1283</v>
      </c>
      <c r="G485" t="b">
        <v>1</v>
      </c>
      <c r="H485" s="1">
        <v>43013.751388888886</v>
      </c>
      <c r="I485" t="s">
        <v>2535</v>
      </c>
      <c r="N485">
        <v>33.748992919999999</v>
      </c>
      <c r="O485">
        <v>-84.388000489999996</v>
      </c>
      <c r="P485" t="s">
        <v>179</v>
      </c>
      <c r="Q485" t="s">
        <v>180</v>
      </c>
      <c r="R485" t="s">
        <v>181</v>
      </c>
      <c r="S485" t="s">
        <v>182</v>
      </c>
      <c r="T485" t="s">
        <v>183</v>
      </c>
      <c r="U485" t="s">
        <v>184</v>
      </c>
      <c r="V485" t="s">
        <v>185</v>
      </c>
      <c r="W485">
        <v>47</v>
      </c>
      <c r="X485" t="s">
        <v>186</v>
      </c>
      <c r="Y485" t="s">
        <v>195</v>
      </c>
      <c r="Z485">
        <v>38</v>
      </c>
      <c r="AA485" t="s">
        <v>196</v>
      </c>
      <c r="AB485" t="s">
        <v>197</v>
      </c>
      <c r="AC485" t="s">
        <v>245</v>
      </c>
      <c r="AD485" t="s">
        <v>217</v>
      </c>
      <c r="AE485" t="s">
        <v>229</v>
      </c>
      <c r="AF485">
        <v>19454</v>
      </c>
      <c r="AG485">
        <v>0</v>
      </c>
      <c r="AH485">
        <v>0</v>
      </c>
      <c r="AI485">
        <v>895.63</v>
      </c>
      <c r="AJ485">
        <v>0</v>
      </c>
      <c r="BA485" t="s">
        <v>201</v>
      </c>
      <c r="BB485">
        <v>1</v>
      </c>
      <c r="BC485" t="s">
        <v>238</v>
      </c>
      <c r="BD485" t="s">
        <v>238</v>
      </c>
      <c r="BE485" s="3">
        <v>170000</v>
      </c>
      <c r="BF485" t="s">
        <v>2536</v>
      </c>
      <c r="BG485" t="s">
        <v>202</v>
      </c>
      <c r="BH485" t="s">
        <v>202</v>
      </c>
      <c r="BM485" s="7" t="s">
        <v>2537</v>
      </c>
      <c r="BN485" s="3" t="s">
        <v>204</v>
      </c>
      <c r="BO485" t="s">
        <v>202</v>
      </c>
      <c r="BP485" t="s">
        <v>202</v>
      </c>
    </row>
    <row r="486" spans="1:69" x14ac:dyDescent="0.2">
      <c r="A486" s="4">
        <v>43013.734027777777</v>
      </c>
      <c r="B486" s="4">
        <v>43013.751388888886</v>
      </c>
      <c r="C486" t="s">
        <v>65</v>
      </c>
      <c r="D486" t="s">
        <v>2567</v>
      </c>
      <c r="E486">
        <v>100</v>
      </c>
      <c r="F486">
        <v>1525</v>
      </c>
      <c r="G486" t="b">
        <v>1</v>
      </c>
      <c r="H486" s="1">
        <v>43013.751388888886</v>
      </c>
      <c r="I486" t="s">
        <v>2568</v>
      </c>
      <c r="N486">
        <v>38.272201539999998</v>
      </c>
      <c r="O486">
        <v>-121.2288971</v>
      </c>
      <c r="P486" t="s">
        <v>179</v>
      </c>
      <c r="Q486" t="s">
        <v>180</v>
      </c>
      <c r="R486" t="s">
        <v>181</v>
      </c>
      <c r="S486" t="s">
        <v>182</v>
      </c>
      <c r="T486" t="s">
        <v>183</v>
      </c>
      <c r="U486" t="s">
        <v>281</v>
      </c>
      <c r="V486" t="s">
        <v>1521</v>
      </c>
      <c r="W486">
        <v>47</v>
      </c>
      <c r="X486" t="s">
        <v>186</v>
      </c>
      <c r="Y486" t="s">
        <v>216</v>
      </c>
      <c r="Z486">
        <v>49</v>
      </c>
      <c r="AA486" t="s">
        <v>269</v>
      </c>
      <c r="AB486" t="s">
        <v>197</v>
      </c>
      <c r="AC486" t="s">
        <v>1928</v>
      </c>
      <c r="AD486" t="s">
        <v>199</v>
      </c>
      <c r="AE486" t="s">
        <v>200</v>
      </c>
      <c r="AF486">
        <v>95340</v>
      </c>
      <c r="AG486">
        <v>5.3250000000000002</v>
      </c>
      <c r="AH486">
        <v>706.25099999999998</v>
      </c>
      <c r="AI486">
        <v>901.60699999999997</v>
      </c>
      <c r="AJ486">
        <v>8</v>
      </c>
      <c r="BA486" t="s">
        <v>201</v>
      </c>
      <c r="BB486">
        <v>1</v>
      </c>
      <c r="BC486" t="s">
        <v>238</v>
      </c>
      <c r="BD486" t="s">
        <v>238</v>
      </c>
      <c r="BE486" s="3">
        <v>130000</v>
      </c>
      <c r="BF486" t="s">
        <v>2569</v>
      </c>
      <c r="BG486" t="s">
        <v>202</v>
      </c>
      <c r="BH486" t="s">
        <v>202</v>
      </c>
      <c r="BM486" s="7" t="s">
        <v>2570</v>
      </c>
      <c r="BN486" s="3" t="s">
        <v>204</v>
      </c>
      <c r="BO486" t="s">
        <v>202</v>
      </c>
      <c r="BP486" t="s">
        <v>238</v>
      </c>
      <c r="BQ486" t="s">
        <v>2571</v>
      </c>
    </row>
    <row r="487" spans="1:69" x14ac:dyDescent="0.2">
      <c r="A487" s="4">
        <v>43013.740277777775</v>
      </c>
      <c r="B487" s="4">
        <v>43013.754166666666</v>
      </c>
      <c r="C487" t="s">
        <v>65</v>
      </c>
      <c r="D487" t="s">
        <v>2664</v>
      </c>
      <c r="E487">
        <v>100</v>
      </c>
      <c r="F487">
        <v>1214</v>
      </c>
      <c r="G487" t="b">
        <v>1</v>
      </c>
      <c r="H487" s="1">
        <v>43013.754166666666</v>
      </c>
      <c r="I487" t="s">
        <v>2665</v>
      </c>
      <c r="N487">
        <v>35.113693240000003</v>
      </c>
      <c r="O487">
        <v>-80.608299259999995</v>
      </c>
      <c r="P487" t="s">
        <v>179</v>
      </c>
      <c r="Q487" t="s">
        <v>180</v>
      </c>
      <c r="R487" t="s">
        <v>181</v>
      </c>
      <c r="S487" t="s">
        <v>182</v>
      </c>
      <c r="T487" t="s">
        <v>183</v>
      </c>
      <c r="U487" t="s">
        <v>281</v>
      </c>
      <c r="V487" t="s">
        <v>185</v>
      </c>
      <c r="W487">
        <v>47</v>
      </c>
      <c r="X487" t="s">
        <v>186</v>
      </c>
      <c r="Y487" t="s">
        <v>216</v>
      </c>
      <c r="Z487">
        <v>42</v>
      </c>
      <c r="AA487" t="s">
        <v>196</v>
      </c>
      <c r="AB487" t="s">
        <v>197</v>
      </c>
      <c r="AC487" t="s">
        <v>290</v>
      </c>
      <c r="AD487" t="s">
        <v>329</v>
      </c>
      <c r="AE487" t="s">
        <v>303</v>
      </c>
      <c r="AF487">
        <v>28201</v>
      </c>
      <c r="AG487">
        <v>9.5719999999999992</v>
      </c>
      <c r="AH487">
        <v>446.733</v>
      </c>
      <c r="AI487">
        <v>890.85</v>
      </c>
      <c r="AJ487">
        <v>8</v>
      </c>
      <c r="BA487" t="s">
        <v>201</v>
      </c>
      <c r="BB487">
        <v>1</v>
      </c>
      <c r="BC487" t="s">
        <v>238</v>
      </c>
      <c r="BD487" t="s">
        <v>238</v>
      </c>
      <c r="BE487" s="3">
        <v>180000</v>
      </c>
      <c r="BF487" t="s">
        <v>691</v>
      </c>
      <c r="BG487" t="s">
        <v>202</v>
      </c>
      <c r="BH487" t="s">
        <v>202</v>
      </c>
      <c r="BM487" s="7" t="s">
        <v>2666</v>
      </c>
      <c r="BN487" s="3" t="s">
        <v>204</v>
      </c>
      <c r="BO487" t="s">
        <v>202</v>
      </c>
      <c r="BP487" t="s">
        <v>202</v>
      </c>
    </row>
    <row r="488" spans="1:69" x14ac:dyDescent="0.2">
      <c r="A488" s="4">
        <v>43013.740972222222</v>
      </c>
      <c r="B488" s="4">
        <v>43013.754861111112</v>
      </c>
      <c r="C488" t="s">
        <v>65</v>
      </c>
      <c r="D488" t="s">
        <v>2697</v>
      </c>
      <c r="E488">
        <v>100</v>
      </c>
      <c r="F488">
        <v>1222</v>
      </c>
      <c r="G488" t="b">
        <v>1</v>
      </c>
      <c r="H488" s="1">
        <v>43013.754861111112</v>
      </c>
      <c r="I488" t="s">
        <v>2698</v>
      </c>
      <c r="N488">
        <v>29.957794190000001</v>
      </c>
      <c r="O488">
        <v>-90.076896669999996</v>
      </c>
      <c r="P488" t="s">
        <v>179</v>
      </c>
      <c r="Q488" t="s">
        <v>180</v>
      </c>
      <c r="R488" t="s">
        <v>181</v>
      </c>
      <c r="S488" t="s">
        <v>695</v>
      </c>
      <c r="T488">
        <v>15.15063</v>
      </c>
      <c r="U488" t="s">
        <v>184</v>
      </c>
      <c r="V488" t="s">
        <v>194</v>
      </c>
      <c r="W488">
        <v>47</v>
      </c>
      <c r="X488" t="s">
        <v>186</v>
      </c>
      <c r="Y488" t="s">
        <v>195</v>
      </c>
      <c r="Z488">
        <v>61</v>
      </c>
      <c r="AA488" t="s">
        <v>196</v>
      </c>
      <c r="AB488" t="s">
        <v>197</v>
      </c>
      <c r="AC488" t="s">
        <v>210</v>
      </c>
      <c r="AD488" t="s">
        <v>234</v>
      </c>
      <c r="AE488" t="s">
        <v>211</v>
      </c>
      <c r="AF488">
        <v>70112</v>
      </c>
      <c r="AG488">
        <v>0</v>
      </c>
      <c r="AH488">
        <v>0</v>
      </c>
      <c r="AI488">
        <v>917.59500000000003</v>
      </c>
      <c r="AJ488">
        <v>0</v>
      </c>
      <c r="BA488" t="s">
        <v>201</v>
      </c>
      <c r="BB488">
        <v>1</v>
      </c>
      <c r="BC488" t="s">
        <v>238</v>
      </c>
      <c r="BD488" t="s">
        <v>238</v>
      </c>
      <c r="BE488" s="3">
        <v>280000</v>
      </c>
      <c r="BF488" t="s">
        <v>2699</v>
      </c>
      <c r="BG488" t="s">
        <v>202</v>
      </c>
      <c r="BH488" t="s">
        <v>202</v>
      </c>
      <c r="BM488" s="7" t="s">
        <v>2700</v>
      </c>
      <c r="BN488" s="3" t="s">
        <v>204</v>
      </c>
      <c r="BO488" t="s">
        <v>202</v>
      </c>
      <c r="BP488" t="s">
        <v>202</v>
      </c>
    </row>
    <row r="489" spans="1:69" x14ac:dyDescent="0.2">
      <c r="A489" s="4">
        <v>43013.739583333336</v>
      </c>
      <c r="B489" s="4">
        <v>43013.755555555559</v>
      </c>
      <c r="C489" t="s">
        <v>65</v>
      </c>
      <c r="D489" t="s">
        <v>2701</v>
      </c>
      <c r="E489">
        <v>100</v>
      </c>
      <c r="F489">
        <v>1381</v>
      </c>
      <c r="G489" t="b">
        <v>1</v>
      </c>
      <c r="H489" s="1">
        <v>43013.755555555559</v>
      </c>
      <c r="I489" t="s">
        <v>2702</v>
      </c>
      <c r="N489">
        <v>28.806701660000002</v>
      </c>
      <c r="O489">
        <v>-96.981597899999997</v>
      </c>
      <c r="P489" t="s">
        <v>179</v>
      </c>
      <c r="Q489" t="s">
        <v>180</v>
      </c>
      <c r="R489" t="s">
        <v>181</v>
      </c>
      <c r="S489" t="s">
        <v>720</v>
      </c>
      <c r="T489">
        <v>9</v>
      </c>
      <c r="U489" t="s">
        <v>721</v>
      </c>
      <c r="V489" t="s">
        <v>722</v>
      </c>
      <c r="W489">
        <v>47</v>
      </c>
      <c r="X489" t="s">
        <v>186</v>
      </c>
      <c r="Y489" t="s">
        <v>195</v>
      </c>
      <c r="Z489">
        <v>33</v>
      </c>
      <c r="AA489" t="s">
        <v>196</v>
      </c>
      <c r="AB489" t="s">
        <v>197</v>
      </c>
      <c r="AC489" t="s">
        <v>290</v>
      </c>
      <c r="AD489" t="s">
        <v>199</v>
      </c>
      <c r="AE489" t="s">
        <v>200</v>
      </c>
      <c r="AF489">
        <v>78628</v>
      </c>
      <c r="AG489">
        <v>859.76</v>
      </c>
      <c r="AH489">
        <v>861.46400000000006</v>
      </c>
      <c r="AI489">
        <v>883.89700000000005</v>
      </c>
      <c r="AJ489">
        <v>3</v>
      </c>
      <c r="BA489" t="s">
        <v>201</v>
      </c>
      <c r="BB489">
        <v>1</v>
      </c>
      <c r="BC489" t="s">
        <v>238</v>
      </c>
      <c r="BD489" t="s">
        <v>238</v>
      </c>
      <c r="BE489" s="3">
        <v>85000</v>
      </c>
      <c r="BF489" t="s">
        <v>2703</v>
      </c>
      <c r="BG489" t="s">
        <v>202</v>
      </c>
      <c r="BH489" t="s">
        <v>202</v>
      </c>
      <c r="BM489" s="7" t="s">
        <v>2704</v>
      </c>
      <c r="BN489" s="3" t="s">
        <v>204</v>
      </c>
      <c r="BO489" t="s">
        <v>238</v>
      </c>
      <c r="BP489" t="s">
        <v>202</v>
      </c>
    </row>
    <row r="490" spans="1:69" x14ac:dyDescent="0.2">
      <c r="A490" s="4">
        <v>43013.742361111108</v>
      </c>
      <c r="B490" s="4">
        <v>43013.759027777778</v>
      </c>
      <c r="C490" t="s">
        <v>65</v>
      </c>
      <c r="D490" t="s">
        <v>2842</v>
      </c>
      <c r="E490">
        <v>100</v>
      </c>
      <c r="F490">
        <v>1493</v>
      </c>
      <c r="G490" t="b">
        <v>1</v>
      </c>
      <c r="H490" s="1">
        <v>43013.759027777778</v>
      </c>
      <c r="I490" t="s">
        <v>2843</v>
      </c>
      <c r="N490">
        <v>42.399703979999998</v>
      </c>
      <c r="O490">
        <v>-71.031600949999998</v>
      </c>
      <c r="P490" t="s">
        <v>179</v>
      </c>
      <c r="Q490" t="s">
        <v>180</v>
      </c>
      <c r="R490" t="s">
        <v>181</v>
      </c>
      <c r="S490" t="s">
        <v>208</v>
      </c>
      <c r="T490">
        <v>56</v>
      </c>
      <c r="U490" t="s">
        <v>193</v>
      </c>
      <c r="V490" t="s">
        <v>185</v>
      </c>
      <c r="W490">
        <v>47</v>
      </c>
      <c r="X490" t="s">
        <v>186</v>
      </c>
      <c r="Y490" t="s">
        <v>195</v>
      </c>
      <c r="Z490">
        <v>53</v>
      </c>
      <c r="AA490" t="s">
        <v>196</v>
      </c>
      <c r="AB490" t="s">
        <v>197</v>
      </c>
      <c r="AC490" t="s">
        <v>290</v>
      </c>
      <c r="AD490" t="s">
        <v>217</v>
      </c>
      <c r="AE490" t="s">
        <v>303</v>
      </c>
      <c r="AF490">
        <v>2176</v>
      </c>
      <c r="AG490">
        <v>0</v>
      </c>
      <c r="AH490">
        <v>0</v>
      </c>
      <c r="AI490">
        <v>896.08699999999999</v>
      </c>
      <c r="AJ490">
        <v>0</v>
      </c>
      <c r="BA490" t="s">
        <v>201</v>
      </c>
      <c r="BB490">
        <v>1</v>
      </c>
      <c r="BC490" t="s">
        <v>238</v>
      </c>
      <c r="BD490" t="s">
        <v>238</v>
      </c>
      <c r="BE490" s="3">
        <v>280000</v>
      </c>
      <c r="BF490" t="s">
        <v>282</v>
      </c>
      <c r="BG490" t="s">
        <v>202</v>
      </c>
      <c r="BH490" t="s">
        <v>202</v>
      </c>
      <c r="BM490" s="7" t="s">
        <v>2844</v>
      </c>
      <c r="BN490" s="3" t="s">
        <v>204</v>
      </c>
      <c r="BO490" t="s">
        <v>202</v>
      </c>
      <c r="BP490" t="s">
        <v>202</v>
      </c>
    </row>
    <row r="491" spans="1:69" x14ac:dyDescent="0.2">
      <c r="A491" s="4">
        <v>43013.745138888888</v>
      </c>
      <c r="B491" s="4">
        <v>43013.759722222225</v>
      </c>
      <c r="C491" t="s">
        <v>65</v>
      </c>
      <c r="D491" t="s">
        <v>2857</v>
      </c>
      <c r="E491">
        <v>100</v>
      </c>
      <c r="F491">
        <v>1245</v>
      </c>
      <c r="G491" t="b">
        <v>1</v>
      </c>
      <c r="H491" s="1">
        <v>43013.759722222225</v>
      </c>
      <c r="I491" t="s">
        <v>2858</v>
      </c>
      <c r="N491">
        <v>35.873199460000002</v>
      </c>
      <c r="O491">
        <v>-92.071701050000001</v>
      </c>
      <c r="P491" t="s">
        <v>179</v>
      </c>
      <c r="Q491" t="s">
        <v>180</v>
      </c>
      <c r="R491" t="s">
        <v>181</v>
      </c>
      <c r="S491" t="s">
        <v>182</v>
      </c>
      <c r="T491" t="s">
        <v>183</v>
      </c>
      <c r="U491" t="s">
        <v>184</v>
      </c>
      <c r="V491" t="s">
        <v>185</v>
      </c>
      <c r="W491">
        <v>47</v>
      </c>
      <c r="X491" t="s">
        <v>186</v>
      </c>
      <c r="Y491" t="s">
        <v>195</v>
      </c>
      <c r="Z491">
        <v>51</v>
      </c>
      <c r="AA491" t="s">
        <v>196</v>
      </c>
      <c r="AB491" t="s">
        <v>197</v>
      </c>
      <c r="AC491" t="s">
        <v>258</v>
      </c>
      <c r="AD491" t="s">
        <v>199</v>
      </c>
      <c r="AE491" t="s">
        <v>303</v>
      </c>
      <c r="AF491">
        <v>72560</v>
      </c>
      <c r="AG491">
        <v>27.923999999999999</v>
      </c>
      <c r="AH491">
        <v>27.923999999999999</v>
      </c>
      <c r="AI491">
        <v>915.94399999999996</v>
      </c>
      <c r="AJ491">
        <v>1</v>
      </c>
      <c r="BA491" t="s">
        <v>201</v>
      </c>
      <c r="BB491">
        <v>1</v>
      </c>
      <c r="BC491" t="s">
        <v>238</v>
      </c>
      <c r="BD491" t="s">
        <v>238</v>
      </c>
      <c r="BE491" s="3">
        <v>100000</v>
      </c>
      <c r="BF491" t="s">
        <v>687</v>
      </c>
      <c r="BG491" t="s">
        <v>202</v>
      </c>
      <c r="BH491" t="s">
        <v>202</v>
      </c>
      <c r="BM491" s="7" t="s">
        <v>2859</v>
      </c>
      <c r="BN491" s="3" t="s">
        <v>204</v>
      </c>
      <c r="BO491" t="s">
        <v>238</v>
      </c>
      <c r="BP491" t="s">
        <v>202</v>
      </c>
    </row>
    <row r="492" spans="1:69" x14ac:dyDescent="0.2">
      <c r="A492" s="4">
        <v>43013.746527777781</v>
      </c>
      <c r="B492" s="4">
        <v>43013.759722222225</v>
      </c>
      <c r="C492" t="s">
        <v>65</v>
      </c>
      <c r="D492" t="s">
        <v>2860</v>
      </c>
      <c r="E492">
        <v>100</v>
      </c>
      <c r="F492">
        <v>1149</v>
      </c>
      <c r="G492" t="b">
        <v>1</v>
      </c>
      <c r="H492" s="1">
        <v>43013.759722222225</v>
      </c>
      <c r="I492" t="s">
        <v>2861</v>
      </c>
      <c r="N492">
        <v>25.780593870000001</v>
      </c>
      <c r="O492">
        <v>-80.182601930000004</v>
      </c>
      <c r="P492" t="s">
        <v>179</v>
      </c>
      <c r="Q492" t="s">
        <v>180</v>
      </c>
      <c r="R492" t="s">
        <v>181</v>
      </c>
      <c r="S492" t="s">
        <v>182</v>
      </c>
      <c r="T492" t="s">
        <v>183</v>
      </c>
      <c r="U492" t="s">
        <v>251</v>
      </c>
      <c r="V492" t="s">
        <v>209</v>
      </c>
      <c r="W492">
        <v>47</v>
      </c>
      <c r="X492" t="s">
        <v>186</v>
      </c>
      <c r="Y492" t="s">
        <v>216</v>
      </c>
      <c r="Z492">
        <v>23</v>
      </c>
      <c r="AA492" t="s">
        <v>196</v>
      </c>
      <c r="AB492" t="s">
        <v>197</v>
      </c>
      <c r="AC492" t="s">
        <v>210</v>
      </c>
      <c r="AD492" t="s">
        <v>217</v>
      </c>
      <c r="AE492" t="s">
        <v>223</v>
      </c>
      <c r="AF492">
        <v>34238</v>
      </c>
      <c r="AG492">
        <v>376.57100000000003</v>
      </c>
      <c r="AH492">
        <v>697.673</v>
      </c>
      <c r="AI492">
        <v>891.41800000000001</v>
      </c>
      <c r="AJ492">
        <v>4</v>
      </c>
      <c r="BA492" t="s">
        <v>201</v>
      </c>
      <c r="BB492">
        <v>1</v>
      </c>
      <c r="BC492" t="s">
        <v>238</v>
      </c>
      <c r="BD492" t="s">
        <v>238</v>
      </c>
      <c r="BE492" s="3">
        <v>120000</v>
      </c>
      <c r="BF492" t="s">
        <v>2862</v>
      </c>
      <c r="BG492" t="s">
        <v>202</v>
      </c>
      <c r="BH492" t="s">
        <v>202</v>
      </c>
      <c r="BM492" s="7" t="s">
        <v>2863</v>
      </c>
      <c r="BN492" s="3" t="s">
        <v>225</v>
      </c>
      <c r="BO492" t="s">
        <v>238</v>
      </c>
      <c r="BP492" t="s">
        <v>202</v>
      </c>
    </row>
    <row r="493" spans="1:69" x14ac:dyDescent="0.2">
      <c r="A493" s="4">
        <v>43013.742361111108</v>
      </c>
      <c r="B493" s="4">
        <v>43013.759722222225</v>
      </c>
      <c r="C493" t="s">
        <v>65</v>
      </c>
      <c r="D493" t="s">
        <v>2870</v>
      </c>
      <c r="E493">
        <v>100</v>
      </c>
      <c r="F493">
        <v>1490</v>
      </c>
      <c r="G493" t="b">
        <v>1</v>
      </c>
      <c r="H493" s="1">
        <v>43013.759722222225</v>
      </c>
      <c r="I493" t="s">
        <v>2871</v>
      </c>
      <c r="N493">
        <v>41.298797610000001</v>
      </c>
      <c r="O493">
        <v>-72.536300659999995</v>
      </c>
      <c r="P493" t="s">
        <v>179</v>
      </c>
      <c r="Q493" t="s">
        <v>180</v>
      </c>
      <c r="R493" t="s">
        <v>181</v>
      </c>
      <c r="S493" t="s">
        <v>182</v>
      </c>
      <c r="T493" t="s">
        <v>183</v>
      </c>
      <c r="U493" t="s">
        <v>281</v>
      </c>
      <c r="V493" t="s">
        <v>302</v>
      </c>
      <c r="W493">
        <v>47</v>
      </c>
      <c r="X493" t="s">
        <v>186</v>
      </c>
      <c r="Y493" t="s">
        <v>195</v>
      </c>
      <c r="Z493">
        <v>53</v>
      </c>
      <c r="AA493" t="s">
        <v>196</v>
      </c>
      <c r="AB493" t="s">
        <v>197</v>
      </c>
      <c r="AC493" t="s">
        <v>245</v>
      </c>
      <c r="AD493" t="s">
        <v>217</v>
      </c>
      <c r="AE493" t="s">
        <v>211</v>
      </c>
      <c r="AF493">
        <v>6413</v>
      </c>
      <c r="AG493">
        <v>0</v>
      </c>
      <c r="AH493">
        <v>0</v>
      </c>
      <c r="AI493">
        <v>896.21199999999999</v>
      </c>
      <c r="AJ493">
        <v>0</v>
      </c>
      <c r="BA493" t="s">
        <v>201</v>
      </c>
      <c r="BB493">
        <v>1</v>
      </c>
      <c r="BC493" t="s">
        <v>238</v>
      </c>
      <c r="BD493" t="s">
        <v>238</v>
      </c>
      <c r="BE493" s="3">
        <v>100000</v>
      </c>
      <c r="BF493" t="s">
        <v>687</v>
      </c>
      <c r="BG493" t="s">
        <v>202</v>
      </c>
      <c r="BH493" t="s">
        <v>202</v>
      </c>
      <c r="BM493" s="7" t="s">
        <v>2872</v>
      </c>
      <c r="BN493" s="3" t="s">
        <v>204</v>
      </c>
      <c r="BO493" t="s">
        <v>202</v>
      </c>
      <c r="BP493" t="s">
        <v>202</v>
      </c>
    </row>
    <row r="494" spans="1:69" x14ac:dyDescent="0.2">
      <c r="A494" s="4">
        <v>43013.746527777781</v>
      </c>
      <c r="B494" s="4">
        <v>43013.760416666664</v>
      </c>
      <c r="C494" t="s">
        <v>65</v>
      </c>
      <c r="D494" t="s">
        <v>2898</v>
      </c>
      <c r="E494">
        <v>100</v>
      </c>
      <c r="F494">
        <v>1173</v>
      </c>
      <c r="G494" t="b">
        <v>1</v>
      </c>
      <c r="H494" s="1">
        <v>43013.760416666664</v>
      </c>
      <c r="I494" t="s">
        <v>2899</v>
      </c>
      <c r="N494">
        <v>40.623397830000002</v>
      </c>
      <c r="O494">
        <v>-74.028800959999998</v>
      </c>
      <c r="P494" t="s">
        <v>179</v>
      </c>
      <c r="Q494" t="s">
        <v>180</v>
      </c>
      <c r="R494" t="s">
        <v>181</v>
      </c>
      <c r="S494" t="s">
        <v>208</v>
      </c>
      <c r="T494">
        <v>55</v>
      </c>
      <c r="U494" t="s">
        <v>251</v>
      </c>
      <c r="V494" t="s">
        <v>252</v>
      </c>
      <c r="W494">
        <v>47</v>
      </c>
      <c r="X494" t="s">
        <v>186</v>
      </c>
      <c r="Y494" t="s">
        <v>195</v>
      </c>
      <c r="Z494">
        <v>29</v>
      </c>
      <c r="AA494" t="s">
        <v>269</v>
      </c>
      <c r="AB494" t="s">
        <v>467</v>
      </c>
      <c r="AC494" t="s">
        <v>245</v>
      </c>
      <c r="AD494" t="s">
        <v>234</v>
      </c>
      <c r="AE494" t="s">
        <v>211</v>
      </c>
      <c r="AF494">
        <v>11215</v>
      </c>
      <c r="AG494">
        <v>0</v>
      </c>
      <c r="AH494">
        <v>0</v>
      </c>
      <c r="AI494">
        <v>930.01900000000001</v>
      </c>
      <c r="AJ494">
        <v>0</v>
      </c>
      <c r="BA494" t="s">
        <v>201</v>
      </c>
      <c r="BB494">
        <v>1</v>
      </c>
      <c r="BC494" t="s">
        <v>238</v>
      </c>
      <c r="BD494" t="s">
        <v>238</v>
      </c>
      <c r="BE494" s="3">
        <v>85000</v>
      </c>
      <c r="BF494" t="s">
        <v>2900</v>
      </c>
      <c r="BG494" t="s">
        <v>202</v>
      </c>
      <c r="BH494" t="s">
        <v>202</v>
      </c>
      <c r="BM494" s="7" t="s">
        <v>2901</v>
      </c>
      <c r="BN494" s="3" t="s">
        <v>204</v>
      </c>
      <c r="BO494" t="s">
        <v>202</v>
      </c>
      <c r="BP494" t="s">
        <v>202</v>
      </c>
    </row>
    <row r="495" spans="1:69" x14ac:dyDescent="0.2">
      <c r="A495" s="4">
        <v>43013.75277777778</v>
      </c>
      <c r="B495" s="4">
        <v>43013.767361111109</v>
      </c>
      <c r="C495" t="s">
        <v>65</v>
      </c>
      <c r="D495" t="s">
        <v>3108</v>
      </c>
      <c r="E495">
        <v>100</v>
      </c>
      <c r="F495">
        <v>1235</v>
      </c>
      <c r="G495" t="b">
        <v>1</v>
      </c>
      <c r="H495" s="1">
        <v>43013.767361111109</v>
      </c>
      <c r="I495" t="s">
        <v>3109</v>
      </c>
      <c r="N495">
        <v>33.629898070000003</v>
      </c>
      <c r="O495">
        <v>-112.13339999999999</v>
      </c>
      <c r="P495" t="s">
        <v>179</v>
      </c>
      <c r="Q495" t="s">
        <v>180</v>
      </c>
      <c r="R495" t="s">
        <v>181</v>
      </c>
      <c r="S495" t="s">
        <v>182</v>
      </c>
      <c r="T495" t="s">
        <v>183</v>
      </c>
      <c r="U495" t="s">
        <v>184</v>
      </c>
      <c r="V495" t="s">
        <v>185</v>
      </c>
      <c r="W495">
        <v>47</v>
      </c>
      <c r="X495" t="s">
        <v>186</v>
      </c>
      <c r="Y495" t="s">
        <v>195</v>
      </c>
      <c r="Z495">
        <v>40</v>
      </c>
      <c r="AA495" t="s">
        <v>233</v>
      </c>
      <c r="AB495" t="s">
        <v>197</v>
      </c>
      <c r="AC495" t="s">
        <v>245</v>
      </c>
      <c r="AD495" t="s">
        <v>234</v>
      </c>
      <c r="AE495" t="s">
        <v>229</v>
      </c>
      <c r="AF495">
        <v>85051</v>
      </c>
      <c r="AG495">
        <v>0</v>
      </c>
      <c r="AH495">
        <v>0</v>
      </c>
      <c r="AI495">
        <v>897.52700000000004</v>
      </c>
      <c r="AJ495">
        <v>0</v>
      </c>
      <c r="BA495" t="s">
        <v>201</v>
      </c>
      <c r="BB495">
        <v>1</v>
      </c>
      <c r="BC495" t="s">
        <v>238</v>
      </c>
      <c r="BD495" t="s">
        <v>238</v>
      </c>
      <c r="BE495" s="3">
        <v>280000</v>
      </c>
      <c r="BF495" t="s">
        <v>3110</v>
      </c>
      <c r="BG495" t="s">
        <v>202</v>
      </c>
      <c r="BH495" t="s">
        <v>202</v>
      </c>
      <c r="BM495" s="7" t="s">
        <v>3111</v>
      </c>
      <c r="BN495" s="3" t="s">
        <v>204</v>
      </c>
      <c r="BO495" t="s">
        <v>238</v>
      </c>
      <c r="BP495" t="s">
        <v>202</v>
      </c>
    </row>
    <row r="496" spans="1:69" x14ac:dyDescent="0.2">
      <c r="A496" s="4">
        <v>43013.754861111112</v>
      </c>
      <c r="B496" s="4">
        <v>43013.767361111109</v>
      </c>
      <c r="C496" t="s">
        <v>65</v>
      </c>
      <c r="D496" t="s">
        <v>3119</v>
      </c>
      <c r="E496">
        <v>100</v>
      </c>
      <c r="F496">
        <v>1097</v>
      </c>
      <c r="G496" t="b">
        <v>1</v>
      </c>
      <c r="H496" s="1">
        <v>43013.767361111109</v>
      </c>
      <c r="I496" t="s">
        <v>3120</v>
      </c>
      <c r="N496">
        <v>40.758804320000003</v>
      </c>
      <c r="O496">
        <v>-73.968002319999997</v>
      </c>
      <c r="P496" t="s">
        <v>179</v>
      </c>
      <c r="Q496" t="s">
        <v>180</v>
      </c>
      <c r="R496" t="s">
        <v>181</v>
      </c>
      <c r="S496" t="s">
        <v>182</v>
      </c>
      <c r="T496" t="s">
        <v>183</v>
      </c>
      <c r="U496" t="s">
        <v>251</v>
      </c>
      <c r="V496" t="s">
        <v>209</v>
      </c>
      <c r="W496">
        <v>47</v>
      </c>
      <c r="X496" t="s">
        <v>186</v>
      </c>
      <c r="Y496" t="s">
        <v>195</v>
      </c>
      <c r="Z496">
        <v>24</v>
      </c>
      <c r="AA496" t="s">
        <v>196</v>
      </c>
      <c r="AB496" t="s">
        <v>467</v>
      </c>
      <c r="AC496" t="s">
        <v>245</v>
      </c>
      <c r="AD496" t="s">
        <v>217</v>
      </c>
      <c r="AE496" t="s">
        <v>211</v>
      </c>
      <c r="AF496">
        <v>10044</v>
      </c>
      <c r="AG496">
        <v>0</v>
      </c>
      <c r="AH496">
        <v>0</v>
      </c>
      <c r="AI496">
        <v>892.12900000000002</v>
      </c>
      <c r="AJ496">
        <v>0</v>
      </c>
      <c r="BA496" t="s">
        <v>201</v>
      </c>
      <c r="BB496">
        <v>1</v>
      </c>
      <c r="BC496" t="s">
        <v>238</v>
      </c>
      <c r="BD496" t="s">
        <v>238</v>
      </c>
      <c r="BE496" s="3">
        <v>280000</v>
      </c>
      <c r="BF496" t="s">
        <v>406</v>
      </c>
      <c r="BG496" t="s">
        <v>202</v>
      </c>
      <c r="BH496" t="s">
        <v>202</v>
      </c>
      <c r="BM496" s="7" t="s">
        <v>3121</v>
      </c>
      <c r="BN496" s="3" t="s">
        <v>204</v>
      </c>
      <c r="BO496" t="s">
        <v>202</v>
      </c>
      <c r="BP496" t="s">
        <v>202</v>
      </c>
    </row>
    <row r="497" spans="1:71" x14ac:dyDescent="0.2">
      <c r="A497" s="4">
        <v>43013.753472222219</v>
      </c>
      <c r="B497" s="4">
        <v>43013.769444444442</v>
      </c>
      <c r="C497" t="s">
        <v>65</v>
      </c>
      <c r="D497" t="s">
        <v>3170</v>
      </c>
      <c r="E497">
        <v>100</v>
      </c>
      <c r="F497">
        <v>1358</v>
      </c>
      <c r="G497" t="b">
        <v>1</v>
      </c>
      <c r="H497" s="1">
        <v>43013.769444444442</v>
      </c>
      <c r="I497" t="s">
        <v>3171</v>
      </c>
      <c r="N497">
        <v>33.68479919</v>
      </c>
      <c r="O497">
        <v>-117.37239839999999</v>
      </c>
      <c r="P497" t="s">
        <v>179</v>
      </c>
      <c r="Q497" t="s">
        <v>180</v>
      </c>
      <c r="R497" t="s">
        <v>181</v>
      </c>
      <c r="S497" t="s">
        <v>182</v>
      </c>
      <c r="T497" t="s">
        <v>183</v>
      </c>
      <c r="U497" t="s">
        <v>184</v>
      </c>
      <c r="V497" t="s">
        <v>185</v>
      </c>
      <c r="W497">
        <v>47</v>
      </c>
      <c r="X497" t="s">
        <v>186</v>
      </c>
      <c r="Y497" t="s">
        <v>195</v>
      </c>
      <c r="Z497">
        <v>34</v>
      </c>
      <c r="AA497" t="s">
        <v>196</v>
      </c>
      <c r="AB497" t="s">
        <v>197</v>
      </c>
      <c r="AC497" t="s">
        <v>245</v>
      </c>
      <c r="AD497" t="s">
        <v>217</v>
      </c>
      <c r="AE497" t="s">
        <v>229</v>
      </c>
      <c r="AF497">
        <v>92562</v>
      </c>
      <c r="AG497">
        <v>0</v>
      </c>
      <c r="AH497">
        <v>0</v>
      </c>
      <c r="AI497">
        <v>946.48</v>
      </c>
      <c r="AJ497">
        <v>0</v>
      </c>
      <c r="BA497" t="s">
        <v>201</v>
      </c>
      <c r="BB497">
        <v>1</v>
      </c>
      <c r="BC497" t="s">
        <v>238</v>
      </c>
      <c r="BD497" t="s">
        <v>238</v>
      </c>
      <c r="BE497" s="3">
        <v>180000</v>
      </c>
      <c r="BF497" t="s">
        <v>691</v>
      </c>
      <c r="BG497" t="s">
        <v>202</v>
      </c>
      <c r="BH497" t="s">
        <v>202</v>
      </c>
      <c r="BM497" s="7" t="s">
        <v>3172</v>
      </c>
      <c r="BN497" s="3" t="s">
        <v>204</v>
      </c>
      <c r="BO497" t="s">
        <v>202</v>
      </c>
      <c r="BP497" t="s">
        <v>202</v>
      </c>
    </row>
    <row r="498" spans="1:71" x14ac:dyDescent="0.2">
      <c r="A498" s="4">
        <v>43013.755555555559</v>
      </c>
      <c r="B498" s="4">
        <v>43013.770833333336</v>
      </c>
      <c r="C498" t="s">
        <v>65</v>
      </c>
      <c r="D498" t="s">
        <v>3215</v>
      </c>
      <c r="E498">
        <v>100</v>
      </c>
      <c r="F498">
        <v>1316</v>
      </c>
      <c r="G498" t="b">
        <v>1</v>
      </c>
      <c r="H498" s="1">
        <v>43013.770833333336</v>
      </c>
      <c r="I498" t="s">
        <v>3216</v>
      </c>
      <c r="N498">
        <v>33.979095460000003</v>
      </c>
      <c r="O498">
        <v>-84.1493988</v>
      </c>
      <c r="P498" t="s">
        <v>179</v>
      </c>
      <c r="Q498" t="s">
        <v>180</v>
      </c>
      <c r="R498" t="s">
        <v>181</v>
      </c>
      <c r="S498" t="s">
        <v>720</v>
      </c>
      <c r="T498">
        <v>10</v>
      </c>
      <c r="U498" t="s">
        <v>721</v>
      </c>
      <c r="V498" t="s">
        <v>722</v>
      </c>
      <c r="W498">
        <v>47</v>
      </c>
      <c r="X498" t="s">
        <v>186</v>
      </c>
      <c r="Y498" t="s">
        <v>195</v>
      </c>
      <c r="Z498">
        <v>43</v>
      </c>
      <c r="AA498" t="s">
        <v>196</v>
      </c>
      <c r="AB498" t="s">
        <v>197</v>
      </c>
      <c r="AC498" t="s">
        <v>210</v>
      </c>
      <c r="AD498" t="s">
        <v>217</v>
      </c>
      <c r="AE498" t="s">
        <v>200</v>
      </c>
      <c r="AF498">
        <v>30518</v>
      </c>
      <c r="AG498">
        <v>446.61500000000001</v>
      </c>
      <c r="AH498">
        <v>446.61500000000001</v>
      </c>
      <c r="AI498">
        <v>1090.7360000000001</v>
      </c>
      <c r="AJ498">
        <v>1</v>
      </c>
      <c r="BA498" t="s">
        <v>201</v>
      </c>
      <c r="BB498">
        <v>1</v>
      </c>
      <c r="BC498" t="s">
        <v>238</v>
      </c>
      <c r="BD498" t="s">
        <v>238</v>
      </c>
      <c r="BE498" s="3">
        <v>100000</v>
      </c>
      <c r="BF498" t="s">
        <v>871</v>
      </c>
      <c r="BG498" t="s">
        <v>202</v>
      </c>
      <c r="BH498" t="s">
        <v>202</v>
      </c>
      <c r="BM498" s="7" t="s">
        <v>3217</v>
      </c>
      <c r="BN498" s="3" t="s">
        <v>204</v>
      </c>
      <c r="BO498" t="s">
        <v>202</v>
      </c>
      <c r="BP498" t="s">
        <v>202</v>
      </c>
    </row>
    <row r="499" spans="1:71" x14ac:dyDescent="0.2">
      <c r="A499" s="4">
        <v>43013.757638888892</v>
      </c>
      <c r="B499" s="4">
        <v>43013.772222222222</v>
      </c>
      <c r="C499" t="s">
        <v>65</v>
      </c>
      <c r="D499" t="s">
        <v>3236</v>
      </c>
      <c r="E499">
        <v>100</v>
      </c>
      <c r="F499">
        <v>1254</v>
      </c>
      <c r="G499" t="b">
        <v>1</v>
      </c>
      <c r="H499" s="1">
        <v>43013.772222222222</v>
      </c>
      <c r="I499" t="s">
        <v>3237</v>
      </c>
      <c r="N499">
        <v>39.935897830000002</v>
      </c>
      <c r="O499">
        <v>-75.153396610000001</v>
      </c>
      <c r="P499" t="s">
        <v>179</v>
      </c>
      <c r="Q499" t="s">
        <v>180</v>
      </c>
      <c r="R499" t="s">
        <v>181</v>
      </c>
      <c r="S499" t="s">
        <v>604</v>
      </c>
      <c r="T499" t="s">
        <v>605</v>
      </c>
      <c r="U499" t="s">
        <v>251</v>
      </c>
      <c r="V499" t="s">
        <v>209</v>
      </c>
      <c r="W499">
        <v>47</v>
      </c>
      <c r="X499" t="s">
        <v>186</v>
      </c>
      <c r="Y499" t="s">
        <v>195</v>
      </c>
      <c r="Z499">
        <v>32</v>
      </c>
      <c r="AA499" t="s">
        <v>196</v>
      </c>
      <c r="AB499" t="s">
        <v>197</v>
      </c>
      <c r="AC499" t="s">
        <v>1928</v>
      </c>
      <c r="AD499" t="s">
        <v>217</v>
      </c>
      <c r="AE499" t="s">
        <v>211</v>
      </c>
      <c r="AF499">
        <v>19147</v>
      </c>
      <c r="AG499">
        <v>897.476</v>
      </c>
      <c r="AH499">
        <v>897.476</v>
      </c>
      <c r="AI499">
        <v>899.98699999999997</v>
      </c>
      <c r="AJ499">
        <v>1</v>
      </c>
      <c r="BA499" t="s">
        <v>201</v>
      </c>
      <c r="BB499">
        <v>1</v>
      </c>
      <c r="BC499" t="s">
        <v>238</v>
      </c>
      <c r="BD499" t="s">
        <v>238</v>
      </c>
      <c r="BE499" s="3">
        <v>120000</v>
      </c>
      <c r="BF499" t="s">
        <v>669</v>
      </c>
      <c r="BG499" t="s">
        <v>202</v>
      </c>
      <c r="BH499" t="s">
        <v>202</v>
      </c>
      <c r="BM499" s="7" t="s">
        <v>3238</v>
      </c>
      <c r="BO499" t="s">
        <v>202</v>
      </c>
      <c r="BP499" t="s">
        <v>202</v>
      </c>
    </row>
    <row r="500" spans="1:71" x14ac:dyDescent="0.2">
      <c r="A500" s="4">
        <v>43013.757638888892</v>
      </c>
      <c r="B500" s="4">
        <v>43013.772222222222</v>
      </c>
      <c r="C500" t="s">
        <v>65</v>
      </c>
      <c r="D500" t="s">
        <v>3252</v>
      </c>
      <c r="E500">
        <v>100</v>
      </c>
      <c r="F500">
        <v>1273</v>
      </c>
      <c r="G500" t="b">
        <v>1</v>
      </c>
      <c r="H500" s="1">
        <v>43013.772222222222</v>
      </c>
      <c r="I500" t="s">
        <v>3253</v>
      </c>
      <c r="N500">
        <v>33.524200440000001</v>
      </c>
      <c r="O500">
        <v>-82.092597960000006</v>
      </c>
      <c r="P500" t="s">
        <v>179</v>
      </c>
      <c r="Q500" t="s">
        <v>180</v>
      </c>
      <c r="R500" t="s">
        <v>181</v>
      </c>
      <c r="S500" t="s">
        <v>182</v>
      </c>
      <c r="T500" t="s">
        <v>183</v>
      </c>
      <c r="U500" t="s">
        <v>184</v>
      </c>
      <c r="V500" t="s">
        <v>302</v>
      </c>
      <c r="W500">
        <v>47</v>
      </c>
      <c r="X500" t="s">
        <v>186</v>
      </c>
      <c r="Y500" t="s">
        <v>195</v>
      </c>
      <c r="Z500">
        <v>27</v>
      </c>
      <c r="AA500" t="s">
        <v>196</v>
      </c>
      <c r="AB500" t="s">
        <v>197</v>
      </c>
      <c r="AC500" t="s">
        <v>258</v>
      </c>
      <c r="AD500" t="s">
        <v>234</v>
      </c>
      <c r="AE500" t="s">
        <v>200</v>
      </c>
      <c r="AF500">
        <v>30907</v>
      </c>
      <c r="AG500">
        <v>0</v>
      </c>
      <c r="AH500">
        <v>0</v>
      </c>
      <c r="AI500">
        <v>957.22699999999998</v>
      </c>
      <c r="AJ500">
        <v>0</v>
      </c>
      <c r="BA500" t="s">
        <v>201</v>
      </c>
      <c r="BB500">
        <v>1</v>
      </c>
      <c r="BC500" t="s">
        <v>238</v>
      </c>
      <c r="BD500" t="s">
        <v>238</v>
      </c>
      <c r="BE500" s="3">
        <v>230000</v>
      </c>
      <c r="BF500" s="2">
        <v>230000</v>
      </c>
      <c r="BG500" t="s">
        <v>202</v>
      </c>
      <c r="BH500" t="s">
        <v>202</v>
      </c>
      <c r="BM500" s="7" t="s">
        <v>3254</v>
      </c>
      <c r="BN500" s="3" t="s">
        <v>225</v>
      </c>
      <c r="BO500" t="s">
        <v>202</v>
      </c>
      <c r="BP500" t="s">
        <v>202</v>
      </c>
    </row>
    <row r="501" spans="1:71" x14ac:dyDescent="0.2">
      <c r="A501" s="4">
        <v>43013.761111111111</v>
      </c>
      <c r="B501" s="4">
        <v>43013.775694444441</v>
      </c>
      <c r="C501" t="s">
        <v>65</v>
      </c>
      <c r="D501" t="s">
        <v>3323</v>
      </c>
      <c r="E501">
        <v>100</v>
      </c>
      <c r="F501">
        <v>1287</v>
      </c>
      <c r="G501" t="b">
        <v>1</v>
      </c>
      <c r="H501" s="1">
        <v>43013.775694444441</v>
      </c>
      <c r="I501" t="s">
        <v>3324</v>
      </c>
      <c r="N501">
        <v>38.214797969999999</v>
      </c>
      <c r="O501">
        <v>-85.733802800000007</v>
      </c>
      <c r="P501" t="s">
        <v>179</v>
      </c>
      <c r="Q501" t="s">
        <v>180</v>
      </c>
      <c r="R501" t="s">
        <v>181</v>
      </c>
      <c r="S501" t="s">
        <v>208</v>
      </c>
      <c r="T501">
        <v>56</v>
      </c>
      <c r="U501" t="s">
        <v>184</v>
      </c>
      <c r="V501" t="s">
        <v>328</v>
      </c>
      <c r="W501">
        <v>47</v>
      </c>
      <c r="X501" t="s">
        <v>186</v>
      </c>
      <c r="Y501" t="s">
        <v>195</v>
      </c>
      <c r="Z501">
        <v>80</v>
      </c>
      <c r="AA501" t="s">
        <v>196</v>
      </c>
      <c r="AB501" t="s">
        <v>197</v>
      </c>
      <c r="AC501" t="s">
        <v>290</v>
      </c>
      <c r="AD501" t="s">
        <v>199</v>
      </c>
      <c r="AE501" t="s">
        <v>303</v>
      </c>
      <c r="AF501">
        <v>40213</v>
      </c>
      <c r="AG501">
        <v>0</v>
      </c>
      <c r="AH501">
        <v>0</v>
      </c>
      <c r="AI501">
        <v>902.50199999999995</v>
      </c>
      <c r="AJ501">
        <v>0</v>
      </c>
      <c r="BA501" t="s">
        <v>201</v>
      </c>
      <c r="BB501">
        <v>1</v>
      </c>
      <c r="BC501" t="s">
        <v>238</v>
      </c>
      <c r="BD501" t="s">
        <v>238</v>
      </c>
      <c r="BE501" s="3">
        <v>280000</v>
      </c>
      <c r="BF501" t="s">
        <v>282</v>
      </c>
      <c r="BG501" t="s">
        <v>202</v>
      </c>
      <c r="BH501" t="s">
        <v>202</v>
      </c>
      <c r="BM501" s="7" t="s">
        <v>3325</v>
      </c>
      <c r="BN501" s="3" t="s">
        <v>204</v>
      </c>
      <c r="BO501" t="s">
        <v>238</v>
      </c>
      <c r="BP501" t="s">
        <v>202</v>
      </c>
    </row>
    <row r="502" spans="1:71" x14ac:dyDescent="0.2">
      <c r="A502" s="4">
        <v>43013.763194444444</v>
      </c>
      <c r="B502" s="4">
        <v>43013.776388888888</v>
      </c>
      <c r="C502" t="s">
        <v>65</v>
      </c>
      <c r="D502" t="s">
        <v>3338</v>
      </c>
      <c r="E502">
        <v>100</v>
      </c>
      <c r="F502">
        <v>1164</v>
      </c>
      <c r="G502" t="b">
        <v>1</v>
      </c>
      <c r="H502" s="1">
        <v>43013.776388888888</v>
      </c>
      <c r="I502" t="s">
        <v>3339</v>
      </c>
      <c r="N502">
        <v>43.044296260000003</v>
      </c>
      <c r="O502">
        <v>-83.519203189999999</v>
      </c>
      <c r="P502" t="s">
        <v>179</v>
      </c>
      <c r="Q502" t="s">
        <v>180</v>
      </c>
      <c r="R502" t="s">
        <v>181</v>
      </c>
      <c r="S502" t="s">
        <v>695</v>
      </c>
      <c r="T502">
        <v>15.15063</v>
      </c>
      <c r="U502" t="s">
        <v>184</v>
      </c>
      <c r="V502" t="s">
        <v>185</v>
      </c>
      <c r="W502">
        <v>47</v>
      </c>
      <c r="X502" t="s">
        <v>186</v>
      </c>
      <c r="Y502" t="s">
        <v>195</v>
      </c>
      <c r="Z502">
        <v>52</v>
      </c>
      <c r="AA502" t="s">
        <v>196</v>
      </c>
      <c r="AB502" t="s">
        <v>197</v>
      </c>
      <c r="AC502" t="s">
        <v>198</v>
      </c>
      <c r="AD502" t="s">
        <v>234</v>
      </c>
      <c r="AE502" t="s">
        <v>200</v>
      </c>
      <c r="AF502">
        <v>48723</v>
      </c>
      <c r="AG502">
        <v>390.66</v>
      </c>
      <c r="AH502">
        <v>488.94600000000003</v>
      </c>
      <c r="AI502">
        <v>897.24</v>
      </c>
      <c r="AJ502">
        <v>7</v>
      </c>
      <c r="BA502" t="s">
        <v>201</v>
      </c>
      <c r="BB502">
        <v>1</v>
      </c>
      <c r="BC502" t="s">
        <v>238</v>
      </c>
      <c r="BD502" t="s">
        <v>238</v>
      </c>
      <c r="BE502" s="3">
        <v>250000</v>
      </c>
      <c r="BF502" t="s">
        <v>3340</v>
      </c>
      <c r="BG502" t="s">
        <v>202</v>
      </c>
      <c r="BH502" t="s">
        <v>202</v>
      </c>
      <c r="BM502" s="7" t="s">
        <v>3341</v>
      </c>
      <c r="BN502" s="3" t="s">
        <v>204</v>
      </c>
      <c r="BO502" t="s">
        <v>202</v>
      </c>
      <c r="BP502" t="s">
        <v>202</v>
      </c>
    </row>
    <row r="503" spans="1:71" x14ac:dyDescent="0.2">
      <c r="A503" s="4">
        <v>43013.761805555558</v>
      </c>
      <c r="B503" s="4">
        <v>43013.777777777781</v>
      </c>
      <c r="C503" t="s">
        <v>65</v>
      </c>
      <c r="D503" t="s">
        <v>3362</v>
      </c>
      <c r="E503">
        <v>100</v>
      </c>
      <c r="F503">
        <v>1358</v>
      </c>
      <c r="G503" t="b">
        <v>1</v>
      </c>
      <c r="H503" s="1">
        <v>43013.777777777781</v>
      </c>
      <c r="I503" t="s">
        <v>3363</v>
      </c>
      <c r="N503">
        <v>35.22709656</v>
      </c>
      <c r="O503">
        <v>-80.843101500000003</v>
      </c>
      <c r="P503" t="s">
        <v>179</v>
      </c>
      <c r="Q503" t="s">
        <v>180</v>
      </c>
      <c r="R503" t="s">
        <v>181</v>
      </c>
      <c r="S503" t="s">
        <v>182</v>
      </c>
      <c r="T503" t="s">
        <v>183</v>
      </c>
      <c r="U503" t="s">
        <v>193</v>
      </c>
      <c r="V503" t="s">
        <v>185</v>
      </c>
      <c r="W503">
        <v>47</v>
      </c>
      <c r="X503" t="s">
        <v>186</v>
      </c>
      <c r="Y503" t="s">
        <v>216</v>
      </c>
      <c r="Z503">
        <v>45</v>
      </c>
      <c r="AA503" t="s">
        <v>233</v>
      </c>
      <c r="AB503" t="s">
        <v>197</v>
      </c>
      <c r="AC503" t="s">
        <v>245</v>
      </c>
      <c r="AD503" t="s">
        <v>217</v>
      </c>
      <c r="AE503" t="s">
        <v>229</v>
      </c>
      <c r="AF503">
        <v>29118</v>
      </c>
      <c r="AG503">
        <v>1002.499</v>
      </c>
      <c r="AH503">
        <v>1002.499</v>
      </c>
      <c r="AI503">
        <v>1013.054</v>
      </c>
      <c r="AJ503">
        <v>1</v>
      </c>
      <c r="BA503" t="s">
        <v>201</v>
      </c>
      <c r="BB503">
        <v>1</v>
      </c>
      <c r="BC503" t="s">
        <v>238</v>
      </c>
      <c r="BD503" t="s">
        <v>238</v>
      </c>
      <c r="BE503" s="3">
        <v>180000</v>
      </c>
      <c r="BF503" t="s">
        <v>691</v>
      </c>
      <c r="BG503" t="s">
        <v>202</v>
      </c>
      <c r="BH503" t="s">
        <v>202</v>
      </c>
      <c r="BM503" s="7" t="s">
        <v>3364</v>
      </c>
      <c r="BN503" s="3" t="s">
        <v>204</v>
      </c>
      <c r="BO503" t="s">
        <v>238</v>
      </c>
      <c r="BP503" t="s">
        <v>202</v>
      </c>
    </row>
    <row r="504" spans="1:71" x14ac:dyDescent="0.2">
      <c r="A504" s="4">
        <v>43013.765972222223</v>
      </c>
      <c r="B504" s="4">
        <v>43013.779861111114</v>
      </c>
      <c r="C504" t="s">
        <v>65</v>
      </c>
      <c r="D504" t="s">
        <v>3424</v>
      </c>
      <c r="E504">
        <v>100</v>
      </c>
      <c r="F504">
        <v>1175</v>
      </c>
      <c r="G504" t="b">
        <v>1</v>
      </c>
      <c r="H504" s="1">
        <v>43013.779861111114</v>
      </c>
      <c r="I504" t="s">
        <v>3425</v>
      </c>
      <c r="N504">
        <v>41.880294800000001</v>
      </c>
      <c r="O504">
        <v>-70.881500239999994</v>
      </c>
      <c r="P504" t="s">
        <v>179</v>
      </c>
      <c r="Q504" t="s">
        <v>180</v>
      </c>
      <c r="R504" t="s">
        <v>181</v>
      </c>
      <c r="S504" t="s">
        <v>182</v>
      </c>
      <c r="T504" t="s">
        <v>183</v>
      </c>
      <c r="U504" t="s">
        <v>281</v>
      </c>
      <c r="V504" t="s">
        <v>2981</v>
      </c>
      <c r="W504">
        <v>47</v>
      </c>
      <c r="X504" t="s">
        <v>186</v>
      </c>
      <c r="Y504" t="s">
        <v>195</v>
      </c>
      <c r="Z504">
        <v>66</v>
      </c>
      <c r="AA504" t="s">
        <v>196</v>
      </c>
      <c r="AB504" t="s">
        <v>197</v>
      </c>
      <c r="AC504" t="s">
        <v>210</v>
      </c>
      <c r="AD504" t="s">
        <v>199</v>
      </c>
      <c r="AE504" t="s">
        <v>223</v>
      </c>
      <c r="AF504">
        <v>2347</v>
      </c>
      <c r="AG504">
        <v>0</v>
      </c>
      <c r="AH504">
        <v>0</v>
      </c>
      <c r="AI504">
        <v>892.65700000000004</v>
      </c>
      <c r="AJ504">
        <v>0</v>
      </c>
      <c r="BA504" t="s">
        <v>201</v>
      </c>
      <c r="BB504">
        <v>1</v>
      </c>
      <c r="BC504" t="s">
        <v>238</v>
      </c>
      <c r="BD504" t="s">
        <v>238</v>
      </c>
      <c r="BE504" s="3">
        <v>280000</v>
      </c>
      <c r="BF504" t="s">
        <v>3426</v>
      </c>
      <c r="BG504" t="s">
        <v>202</v>
      </c>
      <c r="BH504" t="s">
        <v>202</v>
      </c>
      <c r="BM504" s="7" t="s">
        <v>3427</v>
      </c>
      <c r="BN504" s="3" t="s">
        <v>204</v>
      </c>
      <c r="BO504" t="s">
        <v>238</v>
      </c>
      <c r="BP504" t="s">
        <v>202</v>
      </c>
    </row>
    <row r="505" spans="1:71" x14ac:dyDescent="0.2">
      <c r="A505" s="4">
        <v>43013.76666666667</v>
      </c>
      <c r="B505" s="4">
        <v>43013.781944444447</v>
      </c>
      <c r="C505" t="s">
        <v>65</v>
      </c>
      <c r="D505" t="s">
        <v>3471</v>
      </c>
      <c r="E505">
        <v>100</v>
      </c>
      <c r="F505">
        <v>1291</v>
      </c>
      <c r="G505" t="b">
        <v>1</v>
      </c>
      <c r="H505" s="1">
        <v>43013.781944444447</v>
      </c>
      <c r="I505" t="s">
        <v>3472</v>
      </c>
      <c r="N505">
        <v>44.830902100000003</v>
      </c>
      <c r="O505">
        <v>-93.459899899999996</v>
      </c>
      <c r="P505" t="s">
        <v>179</v>
      </c>
      <c r="Q505" t="s">
        <v>180</v>
      </c>
      <c r="R505" t="s">
        <v>181</v>
      </c>
      <c r="S505" t="s">
        <v>182</v>
      </c>
      <c r="T505" t="s">
        <v>3473</v>
      </c>
      <c r="U505" t="s">
        <v>184</v>
      </c>
      <c r="V505" t="s">
        <v>185</v>
      </c>
      <c r="W505">
        <v>47</v>
      </c>
      <c r="X505" t="s">
        <v>186</v>
      </c>
      <c r="Y505" t="s">
        <v>195</v>
      </c>
      <c r="Z505">
        <v>26</v>
      </c>
      <c r="AA505" t="s">
        <v>196</v>
      </c>
      <c r="AB505" t="s">
        <v>197</v>
      </c>
      <c r="AC505" t="s">
        <v>210</v>
      </c>
      <c r="AD505" t="s">
        <v>234</v>
      </c>
      <c r="AE505" t="s">
        <v>200</v>
      </c>
      <c r="AF505">
        <v>55344</v>
      </c>
      <c r="AG505">
        <v>1.7230000000000001</v>
      </c>
      <c r="AH505">
        <v>1006.174</v>
      </c>
      <c r="AI505">
        <v>1006.886</v>
      </c>
      <c r="AJ505">
        <v>3</v>
      </c>
      <c r="BA505" t="s">
        <v>201</v>
      </c>
      <c r="BB505">
        <v>1</v>
      </c>
      <c r="BC505" t="s">
        <v>238</v>
      </c>
      <c r="BD505" t="s">
        <v>238</v>
      </c>
      <c r="BE505" s="3">
        <v>280000</v>
      </c>
      <c r="BF505" t="s">
        <v>3474</v>
      </c>
      <c r="BG505" t="s">
        <v>202</v>
      </c>
      <c r="BH505" t="s">
        <v>202</v>
      </c>
      <c r="BM505" s="7" t="s">
        <v>3475</v>
      </c>
      <c r="BO505" t="s">
        <v>238</v>
      </c>
      <c r="BP505" t="s">
        <v>238</v>
      </c>
      <c r="BQ505" t="s">
        <v>3476</v>
      </c>
    </row>
    <row r="506" spans="1:71" x14ac:dyDescent="0.2">
      <c r="A506" s="4">
        <v>43013.768750000003</v>
      </c>
      <c r="B506" s="4">
        <v>43013.78402777778</v>
      </c>
      <c r="C506" t="s">
        <v>65</v>
      </c>
      <c r="D506" t="s">
        <v>3509</v>
      </c>
      <c r="E506">
        <v>100</v>
      </c>
      <c r="F506">
        <v>1341</v>
      </c>
      <c r="G506" t="b">
        <v>1</v>
      </c>
      <c r="H506" s="1">
        <v>43013.78402777778</v>
      </c>
      <c r="I506" t="s">
        <v>3510</v>
      </c>
      <c r="N506">
        <v>41.230499270000003</v>
      </c>
      <c r="O506">
        <v>-73.125701899999996</v>
      </c>
      <c r="P506" t="s">
        <v>179</v>
      </c>
      <c r="Q506" t="s">
        <v>180</v>
      </c>
      <c r="R506" t="s">
        <v>181</v>
      </c>
      <c r="S506" t="s">
        <v>208</v>
      </c>
      <c r="T506">
        <v>55</v>
      </c>
      <c r="U506" t="s">
        <v>281</v>
      </c>
      <c r="V506" t="s">
        <v>185</v>
      </c>
      <c r="W506">
        <v>47</v>
      </c>
      <c r="X506" t="s">
        <v>186</v>
      </c>
      <c r="Y506" t="s">
        <v>195</v>
      </c>
      <c r="Z506">
        <v>28</v>
      </c>
      <c r="AA506" t="s">
        <v>196</v>
      </c>
      <c r="AB506" t="s">
        <v>197</v>
      </c>
      <c r="AC506" t="s">
        <v>290</v>
      </c>
      <c r="AD506" t="s">
        <v>217</v>
      </c>
      <c r="AE506" t="s">
        <v>211</v>
      </c>
      <c r="AF506">
        <v>6614</v>
      </c>
      <c r="AG506">
        <v>27.123999999999999</v>
      </c>
      <c r="AH506">
        <v>27.123999999999999</v>
      </c>
      <c r="AI506">
        <v>898.04399999999998</v>
      </c>
      <c r="AJ506">
        <v>1</v>
      </c>
      <c r="BA506" t="s">
        <v>201</v>
      </c>
      <c r="BB506">
        <v>1</v>
      </c>
      <c r="BC506" t="s">
        <v>238</v>
      </c>
      <c r="BD506" t="s">
        <v>238</v>
      </c>
      <c r="BE506" s="3">
        <v>100000</v>
      </c>
      <c r="BF506" t="s">
        <v>3511</v>
      </c>
      <c r="BG506" t="s">
        <v>202</v>
      </c>
      <c r="BH506" t="s">
        <v>202</v>
      </c>
      <c r="BM506" s="7" t="s">
        <v>3512</v>
      </c>
      <c r="BN506" s="3" t="s">
        <v>204</v>
      </c>
      <c r="BO506" t="s">
        <v>202</v>
      </c>
      <c r="BP506" t="s">
        <v>202</v>
      </c>
    </row>
    <row r="507" spans="1:71" x14ac:dyDescent="0.2">
      <c r="A507" s="4">
        <v>43013.765277777777</v>
      </c>
      <c r="B507" s="4">
        <v>43013.795138888891</v>
      </c>
      <c r="C507" t="s">
        <v>65</v>
      </c>
      <c r="D507" t="s">
        <v>3555</v>
      </c>
      <c r="E507">
        <v>100</v>
      </c>
      <c r="F507">
        <v>2589</v>
      </c>
      <c r="G507" t="b">
        <v>1</v>
      </c>
      <c r="H507" s="1">
        <v>43013.795138888891</v>
      </c>
      <c r="I507" t="s">
        <v>3556</v>
      </c>
      <c r="N507">
        <v>39.872497559999999</v>
      </c>
      <c r="O507">
        <v>-86.382598880000003</v>
      </c>
      <c r="P507" t="s">
        <v>179</v>
      </c>
      <c r="Q507" t="s">
        <v>180</v>
      </c>
      <c r="R507" t="s">
        <v>181</v>
      </c>
      <c r="S507" t="s">
        <v>1969</v>
      </c>
      <c r="T507">
        <v>11</v>
      </c>
      <c r="U507" t="s">
        <v>1970</v>
      </c>
      <c r="V507" t="s">
        <v>2766</v>
      </c>
      <c r="W507">
        <v>47</v>
      </c>
      <c r="X507" t="s">
        <v>186</v>
      </c>
      <c r="Y507" t="s">
        <v>195</v>
      </c>
      <c r="Z507">
        <v>23</v>
      </c>
      <c r="AA507" t="s">
        <v>196</v>
      </c>
      <c r="AB507" t="s">
        <v>197</v>
      </c>
      <c r="AC507" t="s">
        <v>210</v>
      </c>
      <c r="AD507" t="s">
        <v>199</v>
      </c>
      <c r="AE507" t="s">
        <v>229</v>
      </c>
      <c r="AF507">
        <v>46112</v>
      </c>
      <c r="AG507">
        <v>0</v>
      </c>
      <c r="AH507">
        <v>0</v>
      </c>
      <c r="AI507">
        <v>2373.4160000000002</v>
      </c>
      <c r="AJ507">
        <v>0</v>
      </c>
      <c r="BA507" t="s">
        <v>201</v>
      </c>
      <c r="BB507">
        <v>1</v>
      </c>
      <c r="BC507" t="s">
        <v>238</v>
      </c>
      <c r="BD507" t="s">
        <v>238</v>
      </c>
      <c r="BE507" s="3">
        <v>100000</v>
      </c>
      <c r="BF507" t="s">
        <v>2884</v>
      </c>
      <c r="BG507" t="s">
        <v>202</v>
      </c>
      <c r="BH507" t="s">
        <v>202</v>
      </c>
      <c r="BM507" s="7" t="s">
        <v>3557</v>
      </c>
      <c r="BN507" s="3" t="s">
        <v>204</v>
      </c>
      <c r="BO507" t="s">
        <v>202</v>
      </c>
      <c r="BP507" t="s">
        <v>202</v>
      </c>
    </row>
    <row r="508" spans="1:71" x14ac:dyDescent="0.2">
      <c r="A508" s="4">
        <v>43013.770833333336</v>
      </c>
      <c r="B508" s="4">
        <v>43013.79583333333</v>
      </c>
      <c r="C508" t="s">
        <v>65</v>
      </c>
      <c r="D508" t="s">
        <v>3558</v>
      </c>
      <c r="E508">
        <v>100</v>
      </c>
      <c r="F508">
        <v>2194</v>
      </c>
      <c r="G508" t="b">
        <v>1</v>
      </c>
      <c r="H508" s="1">
        <v>43013.79583333333</v>
      </c>
      <c r="I508" t="s">
        <v>3559</v>
      </c>
      <c r="N508">
        <v>25.98249817</v>
      </c>
      <c r="O508">
        <v>-80.343399050000002</v>
      </c>
      <c r="P508" t="s">
        <v>179</v>
      </c>
      <c r="Q508" t="s">
        <v>180</v>
      </c>
      <c r="R508" t="s">
        <v>181</v>
      </c>
      <c r="S508" t="s">
        <v>182</v>
      </c>
      <c r="T508" t="s">
        <v>183</v>
      </c>
      <c r="U508" t="s">
        <v>251</v>
      </c>
      <c r="V508" t="s">
        <v>215</v>
      </c>
      <c r="W508">
        <v>47</v>
      </c>
      <c r="X508" t="s">
        <v>186</v>
      </c>
      <c r="Y508" t="s">
        <v>195</v>
      </c>
      <c r="Z508">
        <v>62</v>
      </c>
      <c r="AA508" t="s">
        <v>196</v>
      </c>
      <c r="AB508" t="s">
        <v>197</v>
      </c>
      <c r="AC508" t="s">
        <v>1928</v>
      </c>
      <c r="AD508" t="s">
        <v>217</v>
      </c>
      <c r="AE508" t="s">
        <v>211</v>
      </c>
      <c r="AF508">
        <v>33020</v>
      </c>
      <c r="AG508">
        <v>0</v>
      </c>
      <c r="AH508">
        <v>0</v>
      </c>
      <c r="AI508">
        <v>891.97299999999996</v>
      </c>
      <c r="AJ508">
        <v>0</v>
      </c>
      <c r="BA508" t="s">
        <v>201</v>
      </c>
      <c r="BB508">
        <v>1</v>
      </c>
      <c r="BC508" t="s">
        <v>238</v>
      </c>
      <c r="BD508" t="s">
        <v>238</v>
      </c>
      <c r="BE508" s="3">
        <v>180000</v>
      </c>
      <c r="BF508" t="s">
        <v>3560</v>
      </c>
      <c r="BG508" t="s">
        <v>202</v>
      </c>
      <c r="BH508" t="s">
        <v>202</v>
      </c>
      <c r="BM508" s="7" t="s">
        <v>3561</v>
      </c>
      <c r="BN508" s="3" t="s">
        <v>225</v>
      </c>
      <c r="BO508" t="s">
        <v>202</v>
      </c>
      <c r="BP508" t="s">
        <v>202</v>
      </c>
    </row>
    <row r="509" spans="1:71" x14ac:dyDescent="0.2">
      <c r="A509" s="4">
        <v>43013.773611111108</v>
      </c>
      <c r="B509" s="4">
        <v>43013.797222222223</v>
      </c>
      <c r="C509" t="s">
        <v>65</v>
      </c>
      <c r="D509" t="s">
        <v>3568</v>
      </c>
      <c r="E509">
        <v>100</v>
      </c>
      <c r="F509">
        <v>2034</v>
      </c>
      <c r="G509" t="b">
        <v>1</v>
      </c>
      <c r="H509" s="1">
        <v>43013.797222222223</v>
      </c>
      <c r="I509" t="s">
        <v>3569</v>
      </c>
      <c r="N509">
        <v>37.751007080000001</v>
      </c>
      <c r="O509">
        <v>-97.821998600000001</v>
      </c>
      <c r="P509" t="s">
        <v>179</v>
      </c>
      <c r="Q509" t="s">
        <v>180</v>
      </c>
      <c r="R509" t="s">
        <v>181</v>
      </c>
      <c r="S509" t="s">
        <v>208</v>
      </c>
      <c r="T509">
        <v>56</v>
      </c>
      <c r="U509" t="s">
        <v>184</v>
      </c>
      <c r="V509" t="s">
        <v>185</v>
      </c>
      <c r="W509">
        <v>47</v>
      </c>
      <c r="X509" t="s">
        <v>186</v>
      </c>
      <c r="Y509" t="s">
        <v>195</v>
      </c>
      <c r="Z509">
        <v>55</v>
      </c>
      <c r="AA509" t="s">
        <v>233</v>
      </c>
      <c r="AB509" t="s">
        <v>197</v>
      </c>
      <c r="AC509" t="s">
        <v>210</v>
      </c>
      <c r="AD509" t="s">
        <v>217</v>
      </c>
      <c r="AE509" t="s">
        <v>211</v>
      </c>
      <c r="AF509">
        <v>47906</v>
      </c>
      <c r="AG509">
        <v>1194.8689999999999</v>
      </c>
      <c r="AH509">
        <v>1195.5609999999999</v>
      </c>
      <c r="AI509">
        <v>1202.827</v>
      </c>
      <c r="AJ509">
        <v>3</v>
      </c>
      <c r="BA509" t="s">
        <v>201</v>
      </c>
      <c r="BB509">
        <v>1</v>
      </c>
      <c r="BC509" t="s">
        <v>238</v>
      </c>
      <c r="BD509" t="s">
        <v>238</v>
      </c>
      <c r="BE509" s="3">
        <v>280000</v>
      </c>
      <c r="BF509" t="s">
        <v>3570</v>
      </c>
      <c r="BG509" t="s">
        <v>202</v>
      </c>
      <c r="BH509" t="s">
        <v>202</v>
      </c>
      <c r="BM509" s="7" t="s">
        <v>3571</v>
      </c>
      <c r="BN509" s="3" t="s">
        <v>204</v>
      </c>
      <c r="BO509" t="s">
        <v>238</v>
      </c>
      <c r="BP509" t="s">
        <v>202</v>
      </c>
    </row>
    <row r="510" spans="1:71" x14ac:dyDescent="0.2">
      <c r="A510" s="4">
        <v>43013.784722222219</v>
      </c>
      <c r="B510" s="4">
        <v>43013.799305555556</v>
      </c>
      <c r="C510" t="s">
        <v>65</v>
      </c>
      <c r="D510" t="s">
        <v>3572</v>
      </c>
      <c r="E510">
        <v>100</v>
      </c>
      <c r="F510">
        <v>1269</v>
      </c>
      <c r="G510" t="b">
        <v>1</v>
      </c>
      <c r="H510" s="1">
        <v>43013.799305555556</v>
      </c>
      <c r="I510" t="s">
        <v>3573</v>
      </c>
      <c r="N510">
        <v>29.383804319999999</v>
      </c>
      <c r="O510">
        <v>-94.902702329999997</v>
      </c>
      <c r="P510" t="s">
        <v>179</v>
      </c>
      <c r="Q510" t="s">
        <v>180</v>
      </c>
      <c r="R510" t="s">
        <v>181</v>
      </c>
      <c r="S510" t="s">
        <v>182</v>
      </c>
      <c r="T510" t="s">
        <v>183</v>
      </c>
      <c r="U510" t="s">
        <v>184</v>
      </c>
      <c r="V510" t="s">
        <v>3574</v>
      </c>
      <c r="W510">
        <v>47</v>
      </c>
      <c r="X510" t="s">
        <v>186</v>
      </c>
      <c r="Y510" t="s">
        <v>216</v>
      </c>
      <c r="Z510">
        <v>43</v>
      </c>
      <c r="AA510" t="s">
        <v>196</v>
      </c>
      <c r="AB510" t="s">
        <v>467</v>
      </c>
      <c r="AC510" t="s">
        <v>198</v>
      </c>
      <c r="AD510" t="s">
        <v>199</v>
      </c>
      <c r="AE510" t="s">
        <v>200</v>
      </c>
      <c r="AF510">
        <v>77590</v>
      </c>
      <c r="AG510">
        <v>0</v>
      </c>
      <c r="AH510">
        <v>0</v>
      </c>
      <c r="AI510">
        <v>898.35699999999997</v>
      </c>
      <c r="AJ510">
        <v>0</v>
      </c>
      <c r="BA510" t="s">
        <v>201</v>
      </c>
      <c r="BB510">
        <v>1</v>
      </c>
      <c r="BC510" t="s">
        <v>238</v>
      </c>
      <c r="BD510" t="s">
        <v>238</v>
      </c>
      <c r="BE510" s="3">
        <v>120000</v>
      </c>
      <c r="BF510" t="s">
        <v>968</v>
      </c>
      <c r="BG510" t="s">
        <v>202</v>
      </c>
      <c r="BH510" t="s">
        <v>202</v>
      </c>
      <c r="BM510" s="7" t="s">
        <v>3575</v>
      </c>
      <c r="BN510" s="3" t="s">
        <v>204</v>
      </c>
      <c r="BO510" t="s">
        <v>202</v>
      </c>
      <c r="BP510" t="s">
        <v>202</v>
      </c>
    </row>
    <row r="511" spans="1:71" x14ac:dyDescent="0.2">
      <c r="A511" s="4">
        <v>43007.584027777775</v>
      </c>
      <c r="B511" s="4">
        <v>43007.597222222219</v>
      </c>
      <c r="C511" t="s">
        <v>65</v>
      </c>
      <c r="D511" t="s">
        <v>256</v>
      </c>
      <c r="E511">
        <v>100</v>
      </c>
      <c r="F511">
        <v>1125</v>
      </c>
      <c r="G511" t="b">
        <v>1</v>
      </c>
      <c r="H511" s="1">
        <v>43007.597222222219</v>
      </c>
      <c r="I511" t="s">
        <v>257</v>
      </c>
      <c r="N511">
        <v>40.551605219999999</v>
      </c>
      <c r="O511">
        <v>-74.463699340000005</v>
      </c>
      <c r="P511" t="s">
        <v>179</v>
      </c>
      <c r="Q511" t="s">
        <v>180</v>
      </c>
      <c r="R511" t="s">
        <v>181</v>
      </c>
      <c r="S511" t="s">
        <v>182</v>
      </c>
      <c r="T511" t="s">
        <v>183</v>
      </c>
      <c r="U511" t="s">
        <v>184</v>
      </c>
      <c r="V511" t="s">
        <v>194</v>
      </c>
      <c r="W511">
        <v>47</v>
      </c>
      <c r="X511" t="s">
        <v>186</v>
      </c>
      <c r="Y511" t="s">
        <v>216</v>
      </c>
      <c r="Z511">
        <v>42</v>
      </c>
      <c r="AA511" t="s">
        <v>196</v>
      </c>
      <c r="AB511" t="s">
        <v>197</v>
      </c>
      <c r="AC511" t="s">
        <v>258</v>
      </c>
      <c r="AD511" t="s">
        <v>234</v>
      </c>
      <c r="AE511" t="s">
        <v>229</v>
      </c>
      <c r="AF511">
        <v>23456</v>
      </c>
      <c r="AK511">
        <v>60.29</v>
      </c>
      <c r="AL511">
        <v>60.29</v>
      </c>
      <c r="AM511">
        <v>915.38300000000004</v>
      </c>
      <c r="AN511">
        <v>1</v>
      </c>
      <c r="BA511" t="s">
        <v>201</v>
      </c>
      <c r="BB511">
        <v>2</v>
      </c>
      <c r="BC511" t="s">
        <v>238</v>
      </c>
      <c r="BD511" t="s">
        <v>238</v>
      </c>
      <c r="BE511" s="3">
        <v>225000</v>
      </c>
      <c r="BF511" t="s">
        <v>259</v>
      </c>
      <c r="BG511" t="s">
        <v>202</v>
      </c>
      <c r="BH511" t="s">
        <v>202</v>
      </c>
      <c r="BM511" s="7" t="s">
        <v>260</v>
      </c>
      <c r="BN511" s="3" t="s">
        <v>204</v>
      </c>
      <c r="BO511" t="s">
        <v>202</v>
      </c>
      <c r="BP511" t="s">
        <v>202</v>
      </c>
      <c r="BS511" t="s">
        <v>205</v>
      </c>
    </row>
    <row r="512" spans="1:71" x14ac:dyDescent="0.2">
      <c r="A512" s="4">
        <v>43007.585416666669</v>
      </c>
      <c r="B512" s="4">
        <v>43007.600694444445</v>
      </c>
      <c r="C512" t="s">
        <v>65</v>
      </c>
      <c r="D512" t="s">
        <v>312</v>
      </c>
      <c r="E512">
        <v>100</v>
      </c>
      <c r="F512">
        <v>1284</v>
      </c>
      <c r="G512" t="b">
        <v>1</v>
      </c>
      <c r="H512" s="1">
        <v>43007.600694444445</v>
      </c>
      <c r="I512" t="s">
        <v>313</v>
      </c>
      <c r="N512">
        <v>41.445693970000001</v>
      </c>
      <c r="O512">
        <v>-82.180496219999995</v>
      </c>
      <c r="P512" t="s">
        <v>179</v>
      </c>
      <c r="Q512" t="s">
        <v>180</v>
      </c>
      <c r="R512" t="s">
        <v>181</v>
      </c>
      <c r="S512" t="s">
        <v>182</v>
      </c>
      <c r="T512" t="s">
        <v>183</v>
      </c>
      <c r="U512" t="s">
        <v>314</v>
      </c>
      <c r="V512" t="s">
        <v>185</v>
      </c>
      <c r="W512">
        <v>47</v>
      </c>
      <c r="X512" t="s">
        <v>186</v>
      </c>
      <c r="Y512" t="s">
        <v>216</v>
      </c>
      <c r="Z512">
        <v>55</v>
      </c>
      <c r="AA512" t="s">
        <v>196</v>
      </c>
      <c r="AB512" t="s">
        <v>197</v>
      </c>
      <c r="AC512" t="s">
        <v>290</v>
      </c>
      <c r="AD512" t="s">
        <v>199</v>
      </c>
      <c r="AE512" t="s">
        <v>211</v>
      </c>
      <c r="AF512">
        <v>44052</v>
      </c>
      <c r="AK512">
        <v>0</v>
      </c>
      <c r="AL512">
        <v>0</v>
      </c>
      <c r="AM512">
        <v>929.69</v>
      </c>
      <c r="AN512">
        <v>0</v>
      </c>
      <c r="BA512" t="s">
        <v>201</v>
      </c>
      <c r="BB512">
        <v>2</v>
      </c>
      <c r="BC512" t="s">
        <v>238</v>
      </c>
      <c r="BD512" t="s">
        <v>238</v>
      </c>
      <c r="BE512" s="3">
        <v>180000</v>
      </c>
      <c r="BF512" t="s">
        <v>315</v>
      </c>
      <c r="BG512" t="s">
        <v>202</v>
      </c>
      <c r="BH512" t="s">
        <v>202</v>
      </c>
      <c r="BM512" s="7" t="s">
        <v>316</v>
      </c>
      <c r="BN512" s="3" t="s">
        <v>204</v>
      </c>
      <c r="BO512" t="s">
        <v>202</v>
      </c>
      <c r="BP512" t="s">
        <v>202</v>
      </c>
      <c r="BS512" t="s">
        <v>205</v>
      </c>
    </row>
    <row r="513" spans="1:71" x14ac:dyDescent="0.2">
      <c r="A513" s="4">
        <v>43007.588888888888</v>
      </c>
      <c r="B513" s="4">
        <v>43007.600694444445</v>
      </c>
      <c r="C513" t="s">
        <v>65</v>
      </c>
      <c r="D513" t="s">
        <v>322</v>
      </c>
      <c r="E513">
        <v>100</v>
      </c>
      <c r="F513">
        <v>1013</v>
      </c>
      <c r="G513" t="b">
        <v>1</v>
      </c>
      <c r="H513" s="1">
        <v>43007.600694444445</v>
      </c>
      <c r="I513" t="s">
        <v>323</v>
      </c>
      <c r="N513">
        <v>40.551605219999999</v>
      </c>
      <c r="O513">
        <v>-74.463699340000005</v>
      </c>
      <c r="P513" t="s">
        <v>179</v>
      </c>
      <c r="Q513" t="s">
        <v>180</v>
      </c>
      <c r="R513" t="s">
        <v>181</v>
      </c>
      <c r="S513" t="s">
        <v>182</v>
      </c>
      <c r="T513" t="s">
        <v>183</v>
      </c>
      <c r="U513" t="s">
        <v>281</v>
      </c>
      <c r="V513" t="s">
        <v>302</v>
      </c>
      <c r="W513">
        <v>47</v>
      </c>
      <c r="X513" t="s">
        <v>186</v>
      </c>
      <c r="Y513" t="s">
        <v>216</v>
      </c>
      <c r="Z513">
        <v>31</v>
      </c>
      <c r="AA513" t="s">
        <v>233</v>
      </c>
      <c r="AB513" t="s">
        <v>197</v>
      </c>
      <c r="AC513" t="s">
        <v>210</v>
      </c>
      <c r="AD513" t="s">
        <v>234</v>
      </c>
      <c r="AE513" t="s">
        <v>200</v>
      </c>
      <c r="AF513">
        <v>0</v>
      </c>
      <c r="AK513">
        <v>33.154000000000003</v>
      </c>
      <c r="AL513">
        <v>108.776</v>
      </c>
      <c r="AM513">
        <v>725.28800000000001</v>
      </c>
      <c r="AN513">
        <v>3</v>
      </c>
      <c r="BA513" t="s">
        <v>201</v>
      </c>
      <c r="BB513">
        <v>2</v>
      </c>
      <c r="BC513" t="s">
        <v>238</v>
      </c>
      <c r="BD513" t="s">
        <v>238</v>
      </c>
      <c r="BE513" s="3">
        <v>150000</v>
      </c>
      <c r="BF513" t="s">
        <v>324</v>
      </c>
      <c r="BG513" t="s">
        <v>202</v>
      </c>
      <c r="BH513" t="s">
        <v>202</v>
      </c>
      <c r="BM513" s="7" t="s">
        <v>325</v>
      </c>
      <c r="BN513" s="3" t="s">
        <v>204</v>
      </c>
      <c r="BO513" t="s">
        <v>202</v>
      </c>
      <c r="BP513" t="s">
        <v>202</v>
      </c>
      <c r="BS513" t="s">
        <v>205</v>
      </c>
    </row>
    <row r="514" spans="1:71" x14ac:dyDescent="0.2">
      <c r="A514" s="4">
        <v>43007.588888888888</v>
      </c>
      <c r="B514" s="4">
        <v>43007.602777777778</v>
      </c>
      <c r="C514" t="s">
        <v>65</v>
      </c>
      <c r="D514" t="s">
        <v>353</v>
      </c>
      <c r="E514">
        <v>100</v>
      </c>
      <c r="F514">
        <v>1188</v>
      </c>
      <c r="G514" t="b">
        <v>1</v>
      </c>
      <c r="H514" s="1">
        <v>43007.602777777778</v>
      </c>
      <c r="I514" t="s">
        <v>354</v>
      </c>
      <c r="N514">
        <v>35.464706419999999</v>
      </c>
      <c r="O514">
        <v>-81.576202390000006</v>
      </c>
      <c r="P514" t="s">
        <v>179</v>
      </c>
      <c r="Q514" t="s">
        <v>180</v>
      </c>
      <c r="R514" t="s">
        <v>181</v>
      </c>
      <c r="S514" t="s">
        <v>182</v>
      </c>
      <c r="T514" t="s">
        <v>355</v>
      </c>
      <c r="U514" t="s">
        <v>184</v>
      </c>
      <c r="V514" t="s">
        <v>194</v>
      </c>
      <c r="W514">
        <v>47</v>
      </c>
      <c r="X514" t="s">
        <v>186</v>
      </c>
      <c r="Y514" t="s">
        <v>216</v>
      </c>
      <c r="Z514">
        <v>47</v>
      </c>
      <c r="AA514" t="s">
        <v>196</v>
      </c>
      <c r="AB514" t="s">
        <v>197</v>
      </c>
      <c r="AC514" t="s">
        <v>210</v>
      </c>
      <c r="AD514" t="s">
        <v>217</v>
      </c>
      <c r="AE514" t="s">
        <v>229</v>
      </c>
      <c r="AF514">
        <v>28150</v>
      </c>
      <c r="AK514">
        <v>0</v>
      </c>
      <c r="AL514">
        <v>0</v>
      </c>
      <c r="AM514">
        <v>915.28499999999997</v>
      </c>
      <c r="AN514">
        <v>0</v>
      </c>
      <c r="BA514" t="s">
        <v>201</v>
      </c>
      <c r="BB514">
        <v>2</v>
      </c>
      <c r="BC514" t="s">
        <v>238</v>
      </c>
      <c r="BD514" t="s">
        <v>238</v>
      </c>
      <c r="BE514" s="3">
        <v>280000</v>
      </c>
      <c r="BF514" t="s">
        <v>356</v>
      </c>
      <c r="BG514" t="s">
        <v>202</v>
      </c>
      <c r="BH514" t="s">
        <v>202</v>
      </c>
      <c r="BM514" s="7" t="s">
        <v>357</v>
      </c>
      <c r="BN514" s="3" t="s">
        <v>204</v>
      </c>
      <c r="BO514" t="s">
        <v>202</v>
      </c>
      <c r="BP514" t="s">
        <v>202</v>
      </c>
      <c r="BS514" t="s">
        <v>205</v>
      </c>
    </row>
    <row r="515" spans="1:71" x14ac:dyDescent="0.2">
      <c r="A515" s="4">
        <v>43007.590277777781</v>
      </c>
      <c r="B515" s="4">
        <v>43007.604166666664</v>
      </c>
      <c r="C515" t="s">
        <v>65</v>
      </c>
      <c r="D515" t="s">
        <v>374</v>
      </c>
      <c r="E515">
        <v>100</v>
      </c>
      <c r="F515">
        <v>1196</v>
      </c>
      <c r="G515" t="b">
        <v>1</v>
      </c>
      <c r="H515" s="1">
        <v>43007.604166666664</v>
      </c>
      <c r="I515" t="s">
        <v>375</v>
      </c>
      <c r="N515">
        <v>40.082901</v>
      </c>
      <c r="O515">
        <v>-79.866302489999995</v>
      </c>
      <c r="P515" t="s">
        <v>179</v>
      </c>
      <c r="Q515" t="s">
        <v>180</v>
      </c>
      <c r="R515" t="s">
        <v>181</v>
      </c>
      <c r="S515" t="s">
        <v>182</v>
      </c>
      <c r="T515" t="s">
        <v>183</v>
      </c>
      <c r="U515" t="s">
        <v>184</v>
      </c>
      <c r="V515" t="s">
        <v>302</v>
      </c>
      <c r="W515">
        <v>47</v>
      </c>
      <c r="X515" t="s">
        <v>186</v>
      </c>
      <c r="Y515" t="s">
        <v>195</v>
      </c>
      <c r="Z515">
        <v>47</v>
      </c>
      <c r="AA515" t="s">
        <v>196</v>
      </c>
      <c r="AB515" t="s">
        <v>197</v>
      </c>
      <c r="AC515" t="s">
        <v>290</v>
      </c>
      <c r="AD515" t="s">
        <v>199</v>
      </c>
      <c r="AE515" t="s">
        <v>303</v>
      </c>
      <c r="AF515">
        <v>15477</v>
      </c>
      <c r="AK515">
        <v>80.698999999999998</v>
      </c>
      <c r="AL515">
        <v>947.79300000000001</v>
      </c>
      <c r="AM515">
        <v>948.73699999999997</v>
      </c>
      <c r="AN515">
        <v>2</v>
      </c>
      <c r="BA515" t="s">
        <v>201</v>
      </c>
      <c r="BB515">
        <v>2</v>
      </c>
      <c r="BC515" t="s">
        <v>238</v>
      </c>
      <c r="BD515" t="s">
        <v>238</v>
      </c>
      <c r="BE515" s="3">
        <v>180000</v>
      </c>
      <c r="BF515" t="s">
        <v>376</v>
      </c>
      <c r="BG515" t="s">
        <v>202</v>
      </c>
      <c r="BH515" t="s">
        <v>202</v>
      </c>
      <c r="BM515" s="7" t="s">
        <v>377</v>
      </c>
      <c r="BN515" s="3" t="s">
        <v>204</v>
      </c>
      <c r="BO515" t="s">
        <v>202</v>
      </c>
      <c r="BP515" t="s">
        <v>202</v>
      </c>
      <c r="BS515" t="s">
        <v>205</v>
      </c>
    </row>
    <row r="516" spans="1:71" x14ac:dyDescent="0.2">
      <c r="A516" s="4">
        <v>43007.591666666667</v>
      </c>
      <c r="B516" s="4">
        <v>43007.605555555558</v>
      </c>
      <c r="C516" t="s">
        <v>65</v>
      </c>
      <c r="D516" t="s">
        <v>395</v>
      </c>
      <c r="E516">
        <v>100</v>
      </c>
      <c r="F516">
        <v>1186</v>
      </c>
      <c r="G516" t="b">
        <v>1</v>
      </c>
      <c r="H516" s="1">
        <v>43007.605555555558</v>
      </c>
      <c r="I516" t="s">
        <v>396</v>
      </c>
      <c r="N516">
        <v>41.813003539999997</v>
      </c>
      <c r="O516">
        <v>-87.713401790000006</v>
      </c>
      <c r="P516" t="s">
        <v>179</v>
      </c>
      <c r="Q516" t="s">
        <v>180</v>
      </c>
      <c r="R516" t="s">
        <v>181</v>
      </c>
      <c r="S516" t="s">
        <v>182</v>
      </c>
      <c r="T516" t="s">
        <v>397</v>
      </c>
      <c r="U516" t="s">
        <v>184</v>
      </c>
      <c r="V516" t="s">
        <v>185</v>
      </c>
      <c r="W516">
        <v>47</v>
      </c>
      <c r="X516" t="s">
        <v>186</v>
      </c>
      <c r="Y516" t="s">
        <v>216</v>
      </c>
      <c r="Z516">
        <v>31</v>
      </c>
      <c r="AA516" t="s">
        <v>196</v>
      </c>
      <c r="AB516" t="s">
        <v>244</v>
      </c>
      <c r="AC516" t="s">
        <v>210</v>
      </c>
      <c r="AD516" t="s">
        <v>234</v>
      </c>
      <c r="AE516" t="s">
        <v>223</v>
      </c>
      <c r="AF516">
        <v>60629</v>
      </c>
      <c r="AK516">
        <v>0</v>
      </c>
      <c r="AL516">
        <v>0</v>
      </c>
      <c r="AM516">
        <v>986.38099999999997</v>
      </c>
      <c r="AN516">
        <v>0</v>
      </c>
      <c r="BA516" t="s">
        <v>201</v>
      </c>
      <c r="BB516">
        <v>2</v>
      </c>
      <c r="BC516" t="s">
        <v>238</v>
      </c>
      <c r="BD516" t="s">
        <v>238</v>
      </c>
      <c r="BE516" s="3">
        <v>280000</v>
      </c>
      <c r="BF516" t="s">
        <v>398</v>
      </c>
      <c r="BG516" t="s">
        <v>202</v>
      </c>
      <c r="BH516" t="s">
        <v>202</v>
      </c>
      <c r="BM516" s="7" t="s">
        <v>399</v>
      </c>
      <c r="BN516" s="3" t="s">
        <v>204</v>
      </c>
      <c r="BO516" t="s">
        <v>202</v>
      </c>
      <c r="BP516" t="s">
        <v>202</v>
      </c>
      <c r="BS516" t="s">
        <v>205</v>
      </c>
    </row>
    <row r="517" spans="1:71" x14ac:dyDescent="0.2">
      <c r="A517" s="4">
        <v>43007.615972222222</v>
      </c>
      <c r="B517" s="4">
        <v>43007.630555555559</v>
      </c>
      <c r="C517" t="s">
        <v>65</v>
      </c>
      <c r="D517" t="s">
        <v>461</v>
      </c>
      <c r="E517">
        <v>100</v>
      </c>
      <c r="F517">
        <v>1307</v>
      </c>
      <c r="G517" t="b">
        <v>1</v>
      </c>
      <c r="H517" s="1">
        <v>43007.630555555559</v>
      </c>
      <c r="I517" t="s">
        <v>462</v>
      </c>
      <c r="N517">
        <v>32.891799929999998</v>
      </c>
      <c r="O517">
        <v>-97.146698000000001</v>
      </c>
      <c r="P517" t="s">
        <v>179</v>
      </c>
      <c r="Q517" t="s">
        <v>180</v>
      </c>
      <c r="R517" t="s">
        <v>181</v>
      </c>
      <c r="S517" t="s">
        <v>182</v>
      </c>
      <c r="T517" t="s">
        <v>183</v>
      </c>
      <c r="U517" t="s">
        <v>281</v>
      </c>
      <c r="V517" t="s">
        <v>185</v>
      </c>
      <c r="W517">
        <v>47</v>
      </c>
      <c r="X517" t="s">
        <v>186</v>
      </c>
      <c r="Y517" t="s">
        <v>195</v>
      </c>
      <c r="Z517">
        <v>51</v>
      </c>
      <c r="AA517" t="s">
        <v>233</v>
      </c>
      <c r="AB517" t="s">
        <v>197</v>
      </c>
      <c r="AC517" t="s">
        <v>290</v>
      </c>
      <c r="AD517" t="s">
        <v>199</v>
      </c>
      <c r="AE517" t="s">
        <v>211</v>
      </c>
      <c r="AF517">
        <v>76022</v>
      </c>
      <c r="AK517">
        <v>89.822999999999993</v>
      </c>
      <c r="AL517">
        <v>89.822999999999993</v>
      </c>
      <c r="AM517">
        <v>923.85599999999999</v>
      </c>
      <c r="AN517">
        <v>1</v>
      </c>
      <c r="BA517" t="s">
        <v>201</v>
      </c>
      <c r="BB517">
        <v>2</v>
      </c>
      <c r="BC517" t="s">
        <v>238</v>
      </c>
      <c r="BD517" t="s">
        <v>238</v>
      </c>
      <c r="BE517" s="3">
        <v>180000</v>
      </c>
      <c r="BF517" t="s">
        <v>463</v>
      </c>
      <c r="BG517" t="s">
        <v>202</v>
      </c>
      <c r="BH517" t="s">
        <v>202</v>
      </c>
      <c r="BM517" s="7" t="s">
        <v>464</v>
      </c>
      <c r="BN517" s="3" t="s">
        <v>204</v>
      </c>
      <c r="BO517" t="s">
        <v>238</v>
      </c>
      <c r="BP517" t="s">
        <v>202</v>
      </c>
      <c r="BS517" t="s">
        <v>205</v>
      </c>
    </row>
    <row r="518" spans="1:71" x14ac:dyDescent="0.2">
      <c r="A518" s="4">
        <v>43007.631944444445</v>
      </c>
      <c r="B518" s="4">
        <v>43007.647222222222</v>
      </c>
      <c r="C518" t="s">
        <v>65</v>
      </c>
      <c r="D518" t="s">
        <v>497</v>
      </c>
      <c r="E518">
        <v>100</v>
      </c>
      <c r="F518">
        <v>1335</v>
      </c>
      <c r="G518" t="b">
        <v>1</v>
      </c>
      <c r="H518" s="1">
        <v>43007.647222222222</v>
      </c>
      <c r="I518" t="s">
        <v>498</v>
      </c>
      <c r="N518">
        <v>34.417999270000003</v>
      </c>
      <c r="O518">
        <v>-118.56620030000001</v>
      </c>
      <c r="P518" t="s">
        <v>179</v>
      </c>
      <c r="Q518" t="s">
        <v>180</v>
      </c>
      <c r="R518" t="s">
        <v>181</v>
      </c>
      <c r="S518" t="s">
        <v>182</v>
      </c>
      <c r="T518" t="s">
        <v>183</v>
      </c>
      <c r="U518" t="s">
        <v>193</v>
      </c>
      <c r="V518" t="s">
        <v>194</v>
      </c>
      <c r="W518">
        <v>47</v>
      </c>
      <c r="X518" t="s">
        <v>186</v>
      </c>
      <c r="Y518" t="s">
        <v>216</v>
      </c>
      <c r="Z518">
        <v>35</v>
      </c>
      <c r="AA518" t="s">
        <v>243</v>
      </c>
      <c r="AB518" t="s">
        <v>244</v>
      </c>
      <c r="AC518" t="s">
        <v>210</v>
      </c>
      <c r="AD518" t="s">
        <v>329</v>
      </c>
      <c r="AE518" t="s">
        <v>229</v>
      </c>
      <c r="AF518">
        <v>91403</v>
      </c>
      <c r="AK518">
        <v>26.629000000000001</v>
      </c>
      <c r="AL518">
        <v>26.629000000000001</v>
      </c>
      <c r="AM518">
        <v>918.50800000000004</v>
      </c>
      <c r="AN518">
        <v>1</v>
      </c>
      <c r="BA518" t="s">
        <v>201</v>
      </c>
      <c r="BB518">
        <v>2</v>
      </c>
      <c r="BC518" t="s">
        <v>238</v>
      </c>
      <c r="BD518" t="s">
        <v>238</v>
      </c>
      <c r="BE518" s="3">
        <v>130000</v>
      </c>
      <c r="BF518" t="s">
        <v>499</v>
      </c>
      <c r="BG518" t="s">
        <v>202</v>
      </c>
      <c r="BH518" t="s">
        <v>202</v>
      </c>
      <c r="BM518" s="7" t="s">
        <v>500</v>
      </c>
      <c r="BN518" s="3" t="s">
        <v>204</v>
      </c>
      <c r="BO518" t="s">
        <v>202</v>
      </c>
      <c r="BP518" t="s">
        <v>202</v>
      </c>
      <c r="BS518" t="s">
        <v>205</v>
      </c>
    </row>
    <row r="519" spans="1:71" x14ac:dyDescent="0.2">
      <c r="A519" s="4">
        <v>43007.642361111109</v>
      </c>
      <c r="B519" s="4">
        <v>43007.661111111112</v>
      </c>
      <c r="C519" t="s">
        <v>65</v>
      </c>
      <c r="D519" t="s">
        <v>511</v>
      </c>
      <c r="E519">
        <v>100</v>
      </c>
      <c r="F519">
        <v>1569</v>
      </c>
      <c r="G519" t="b">
        <v>1</v>
      </c>
      <c r="H519" s="1">
        <v>43007.661111111112</v>
      </c>
      <c r="I519" t="s">
        <v>512</v>
      </c>
      <c r="N519">
        <v>42.25959778</v>
      </c>
      <c r="O519">
        <v>-71.470298769999999</v>
      </c>
      <c r="P519" t="s">
        <v>179</v>
      </c>
      <c r="Q519" t="s">
        <v>180</v>
      </c>
      <c r="R519" t="s">
        <v>181</v>
      </c>
      <c r="S519" t="s">
        <v>182</v>
      </c>
      <c r="T519" t="s">
        <v>183</v>
      </c>
      <c r="U519" t="s">
        <v>281</v>
      </c>
      <c r="V519" t="s">
        <v>209</v>
      </c>
      <c r="W519">
        <v>47</v>
      </c>
      <c r="X519" t="s">
        <v>186</v>
      </c>
      <c r="Y519" t="s">
        <v>195</v>
      </c>
      <c r="Z519">
        <v>47</v>
      </c>
      <c r="AA519" t="s">
        <v>196</v>
      </c>
      <c r="AB519" t="s">
        <v>197</v>
      </c>
      <c r="AC519" t="s">
        <v>210</v>
      </c>
      <c r="AD519" t="s">
        <v>234</v>
      </c>
      <c r="AE519" t="s">
        <v>200</v>
      </c>
      <c r="AF519">
        <v>1721</v>
      </c>
      <c r="AK519">
        <v>0</v>
      </c>
      <c r="AL519">
        <v>0</v>
      </c>
      <c r="AM519">
        <v>922.93499999999995</v>
      </c>
      <c r="AN519">
        <v>0</v>
      </c>
      <c r="BA519" t="s">
        <v>201</v>
      </c>
      <c r="BB519">
        <v>2</v>
      </c>
      <c r="BC519" t="s">
        <v>238</v>
      </c>
      <c r="BD519" t="s">
        <v>238</v>
      </c>
      <c r="BE519" s="3">
        <v>280000</v>
      </c>
      <c r="BF519" t="s">
        <v>406</v>
      </c>
      <c r="BG519" t="s">
        <v>202</v>
      </c>
      <c r="BH519" t="s">
        <v>202</v>
      </c>
      <c r="BM519" s="7" t="s">
        <v>513</v>
      </c>
      <c r="BN519" s="3" t="s">
        <v>204</v>
      </c>
      <c r="BO519" t="s">
        <v>202</v>
      </c>
      <c r="BP519" t="s">
        <v>202</v>
      </c>
      <c r="BS519" t="s">
        <v>205</v>
      </c>
    </row>
    <row r="520" spans="1:71" x14ac:dyDescent="0.2">
      <c r="A520" s="4">
        <v>43007.732638888891</v>
      </c>
      <c r="B520" s="4">
        <v>43007.745833333334</v>
      </c>
      <c r="C520" t="s">
        <v>65</v>
      </c>
      <c r="D520" t="s">
        <v>551</v>
      </c>
      <c r="E520">
        <v>100</v>
      </c>
      <c r="F520">
        <v>1146</v>
      </c>
      <c r="G520" t="b">
        <v>1</v>
      </c>
      <c r="H520" s="1">
        <v>43007.745833333334</v>
      </c>
      <c r="I520" t="s">
        <v>552</v>
      </c>
      <c r="N520">
        <v>40.602401729999997</v>
      </c>
      <c r="O520">
        <v>-73.763702390000006</v>
      </c>
      <c r="P520" t="s">
        <v>179</v>
      </c>
      <c r="Q520" t="s">
        <v>180</v>
      </c>
      <c r="R520" t="s">
        <v>181</v>
      </c>
      <c r="S520" t="s">
        <v>182</v>
      </c>
      <c r="T520" t="s">
        <v>183</v>
      </c>
      <c r="U520" t="s">
        <v>251</v>
      </c>
      <c r="V520" t="s">
        <v>209</v>
      </c>
      <c r="W520">
        <v>47</v>
      </c>
      <c r="X520" t="s">
        <v>186</v>
      </c>
      <c r="Y520" t="s">
        <v>216</v>
      </c>
      <c r="Z520">
        <v>33</v>
      </c>
      <c r="AA520" t="s">
        <v>269</v>
      </c>
      <c r="AB520" t="s">
        <v>197</v>
      </c>
      <c r="AC520" t="s">
        <v>210</v>
      </c>
      <c r="AD520" t="s">
        <v>217</v>
      </c>
      <c r="AE520" t="s">
        <v>211</v>
      </c>
      <c r="AF520">
        <v>11691</v>
      </c>
      <c r="AK520">
        <v>0</v>
      </c>
      <c r="AL520">
        <v>0</v>
      </c>
      <c r="AM520">
        <v>926.15300000000002</v>
      </c>
      <c r="AN520">
        <v>0</v>
      </c>
      <c r="BA520" t="s">
        <v>201</v>
      </c>
      <c r="BB520">
        <v>2</v>
      </c>
      <c r="BC520" t="s">
        <v>238</v>
      </c>
      <c r="BD520" t="s">
        <v>238</v>
      </c>
      <c r="BE520" s="3">
        <v>150000</v>
      </c>
      <c r="BF520" t="s">
        <v>449</v>
      </c>
      <c r="BG520" t="s">
        <v>202</v>
      </c>
      <c r="BH520" t="s">
        <v>202</v>
      </c>
      <c r="BM520" s="7" t="s">
        <v>553</v>
      </c>
      <c r="BN520" s="3" t="s">
        <v>204</v>
      </c>
      <c r="BO520" t="s">
        <v>202</v>
      </c>
      <c r="BP520" t="s">
        <v>202</v>
      </c>
      <c r="BS520" t="s">
        <v>205</v>
      </c>
    </row>
    <row r="521" spans="1:71" x14ac:dyDescent="0.2">
      <c r="A521" s="4">
        <v>43007.788194444445</v>
      </c>
      <c r="B521" s="4">
        <v>43007.796527777777</v>
      </c>
      <c r="C521" t="s">
        <v>65</v>
      </c>
      <c r="D521" t="s">
        <v>582</v>
      </c>
      <c r="E521">
        <v>100</v>
      </c>
      <c r="F521">
        <v>760</v>
      </c>
      <c r="G521" t="b">
        <v>1</v>
      </c>
      <c r="H521" s="1">
        <v>43007.796527777777</v>
      </c>
      <c r="I521" t="s">
        <v>583</v>
      </c>
      <c r="N521">
        <v>42.732406619999999</v>
      </c>
      <c r="O521">
        <v>-71.186203000000006</v>
      </c>
      <c r="P521" t="s">
        <v>179</v>
      </c>
      <c r="Q521" t="s">
        <v>180</v>
      </c>
      <c r="R521" t="s">
        <v>181</v>
      </c>
      <c r="S521" t="s">
        <v>182</v>
      </c>
      <c r="T521" t="s">
        <v>183</v>
      </c>
      <c r="U521" t="s">
        <v>184</v>
      </c>
      <c r="V521" t="s">
        <v>265</v>
      </c>
      <c r="W521">
        <v>47</v>
      </c>
      <c r="X521" t="s">
        <v>186</v>
      </c>
      <c r="Y521" t="s">
        <v>216</v>
      </c>
      <c r="Z521">
        <v>35</v>
      </c>
      <c r="AA521" t="s">
        <v>269</v>
      </c>
      <c r="AB521" t="s">
        <v>197</v>
      </c>
      <c r="AC521" t="s">
        <v>210</v>
      </c>
      <c r="AD521" t="s">
        <v>217</v>
      </c>
      <c r="AE521" t="s">
        <v>200</v>
      </c>
      <c r="AF521">
        <v>1844</v>
      </c>
      <c r="AK521">
        <v>4.7329999999999997</v>
      </c>
      <c r="AL521">
        <v>4.7329999999999997</v>
      </c>
      <c r="AM521">
        <v>622.89200000000005</v>
      </c>
      <c r="AN521">
        <v>1</v>
      </c>
      <c r="BA521" t="s">
        <v>201</v>
      </c>
      <c r="BB521">
        <v>2</v>
      </c>
      <c r="BC521" t="s">
        <v>238</v>
      </c>
      <c r="BD521" t="s">
        <v>238</v>
      </c>
      <c r="BE521" s="3">
        <v>250000</v>
      </c>
      <c r="BF521" t="s">
        <v>320</v>
      </c>
      <c r="BG521" t="s">
        <v>202</v>
      </c>
      <c r="BH521" t="s">
        <v>202</v>
      </c>
      <c r="BM521" s="7" t="s">
        <v>584</v>
      </c>
      <c r="BN521" s="3" t="s">
        <v>204</v>
      </c>
      <c r="BO521" t="s">
        <v>202</v>
      </c>
      <c r="BP521" t="s">
        <v>202</v>
      </c>
      <c r="BS521" t="s">
        <v>205</v>
      </c>
    </row>
    <row r="522" spans="1:71" x14ac:dyDescent="0.2">
      <c r="A522" s="4">
        <v>43008.484027777777</v>
      </c>
      <c r="B522" s="4">
        <v>43008.504861111112</v>
      </c>
      <c r="C522" t="s">
        <v>65</v>
      </c>
      <c r="D522" t="s">
        <v>642</v>
      </c>
      <c r="E522">
        <v>100</v>
      </c>
      <c r="F522">
        <v>1848</v>
      </c>
      <c r="G522" t="b">
        <v>1</v>
      </c>
      <c r="H522" s="1">
        <v>43008.504861111112</v>
      </c>
      <c r="I522" t="s">
        <v>643</v>
      </c>
      <c r="N522">
        <v>32.767303470000002</v>
      </c>
      <c r="O522">
        <v>-96.624702450000001</v>
      </c>
      <c r="P522" t="s">
        <v>179</v>
      </c>
      <c r="Q522" t="s">
        <v>180</v>
      </c>
      <c r="R522" t="s">
        <v>181</v>
      </c>
      <c r="S522" t="s">
        <v>182</v>
      </c>
      <c r="T522" t="s">
        <v>183</v>
      </c>
      <c r="U522" t="s">
        <v>184</v>
      </c>
      <c r="V522" t="s">
        <v>265</v>
      </c>
      <c r="W522">
        <v>47</v>
      </c>
      <c r="X522" t="s">
        <v>186</v>
      </c>
      <c r="Y522" t="s">
        <v>216</v>
      </c>
      <c r="Z522">
        <v>29</v>
      </c>
      <c r="AA522" t="s">
        <v>196</v>
      </c>
      <c r="AB522" t="s">
        <v>197</v>
      </c>
      <c r="AC522" t="s">
        <v>210</v>
      </c>
      <c r="AD522" t="s">
        <v>234</v>
      </c>
      <c r="AE522" t="s">
        <v>303</v>
      </c>
      <c r="AF522">
        <v>75123</v>
      </c>
      <c r="AK522">
        <v>19.884</v>
      </c>
      <c r="AL522">
        <v>933.21400000000006</v>
      </c>
      <c r="AM522">
        <v>934.05100000000004</v>
      </c>
      <c r="AN522">
        <v>8</v>
      </c>
      <c r="BA522" t="s">
        <v>201</v>
      </c>
      <c r="BB522">
        <v>2</v>
      </c>
      <c r="BC522" t="s">
        <v>238</v>
      </c>
      <c r="BD522" t="s">
        <v>238</v>
      </c>
      <c r="BE522" s="3">
        <v>100000</v>
      </c>
      <c r="BF522" t="s">
        <v>644</v>
      </c>
      <c r="BG522" t="s">
        <v>202</v>
      </c>
      <c r="BH522" t="s">
        <v>202</v>
      </c>
      <c r="BM522" s="7" t="s">
        <v>645</v>
      </c>
      <c r="BN522" s="3" t="s">
        <v>225</v>
      </c>
      <c r="BO522" t="s">
        <v>202</v>
      </c>
      <c r="BP522" t="s">
        <v>202</v>
      </c>
      <c r="BS522" t="s">
        <v>205</v>
      </c>
    </row>
    <row r="523" spans="1:71" x14ac:dyDescent="0.2">
      <c r="A523" s="4">
        <v>43008.48541666667</v>
      </c>
      <c r="B523" s="4">
        <v>43008.508333333331</v>
      </c>
      <c r="C523" t="s">
        <v>65</v>
      </c>
      <c r="D523" t="s">
        <v>663</v>
      </c>
      <c r="E523">
        <v>100</v>
      </c>
      <c r="F523">
        <v>1947</v>
      </c>
      <c r="G523" t="b">
        <v>1</v>
      </c>
      <c r="H523" s="1">
        <v>43008.508333333331</v>
      </c>
      <c r="I523" t="s">
        <v>664</v>
      </c>
      <c r="N523">
        <v>31.804504390000002</v>
      </c>
      <c r="O523">
        <v>-105.9661026</v>
      </c>
      <c r="P523" t="s">
        <v>179</v>
      </c>
      <c r="Q523" t="s">
        <v>180</v>
      </c>
      <c r="R523" t="s">
        <v>181</v>
      </c>
      <c r="S523" t="s">
        <v>182</v>
      </c>
      <c r="T523" t="s">
        <v>183</v>
      </c>
      <c r="U523" t="s">
        <v>281</v>
      </c>
      <c r="V523" t="s">
        <v>209</v>
      </c>
      <c r="W523">
        <v>47</v>
      </c>
      <c r="X523" t="s">
        <v>186</v>
      </c>
      <c r="Y523" t="s">
        <v>216</v>
      </c>
      <c r="Z523">
        <v>29</v>
      </c>
      <c r="AA523" t="s">
        <v>196</v>
      </c>
      <c r="AB523" t="s">
        <v>244</v>
      </c>
      <c r="AC523" t="s">
        <v>290</v>
      </c>
      <c r="AD523" t="s">
        <v>329</v>
      </c>
      <c r="AE523" t="s">
        <v>211</v>
      </c>
      <c r="AF523">
        <v>79936</v>
      </c>
      <c r="AK523">
        <v>32.125</v>
      </c>
      <c r="AL523">
        <v>1124.473</v>
      </c>
      <c r="AM523">
        <v>1181.479</v>
      </c>
      <c r="AN523">
        <v>14</v>
      </c>
      <c r="BA523" t="s">
        <v>201</v>
      </c>
      <c r="BB523">
        <v>2</v>
      </c>
      <c r="BC523" t="s">
        <v>238</v>
      </c>
      <c r="BD523" t="s">
        <v>238</v>
      </c>
      <c r="BE523" s="3">
        <v>130000</v>
      </c>
      <c r="BF523" t="s">
        <v>665</v>
      </c>
      <c r="BG523" t="s">
        <v>202</v>
      </c>
      <c r="BH523" t="s">
        <v>202</v>
      </c>
      <c r="BM523" s="7" t="s">
        <v>666</v>
      </c>
      <c r="BN523" s="3" t="s">
        <v>225</v>
      </c>
      <c r="BO523" t="s">
        <v>238</v>
      </c>
      <c r="BP523" t="s">
        <v>202</v>
      </c>
      <c r="BS523" t="s">
        <v>205</v>
      </c>
    </row>
    <row r="524" spans="1:71" x14ac:dyDescent="0.2">
      <c r="A524" s="4">
        <v>43008.493750000001</v>
      </c>
      <c r="B524" s="4">
        <v>43008.509722222225</v>
      </c>
      <c r="C524" t="s">
        <v>65</v>
      </c>
      <c r="D524" t="s">
        <v>671</v>
      </c>
      <c r="E524">
        <v>100</v>
      </c>
      <c r="F524">
        <v>1327</v>
      </c>
      <c r="G524" t="b">
        <v>1</v>
      </c>
      <c r="H524" s="1">
        <v>43008.509722222225</v>
      </c>
      <c r="I524" t="s">
        <v>672</v>
      </c>
      <c r="N524">
        <v>30.392807009999999</v>
      </c>
      <c r="O524">
        <v>-81.683197019999994</v>
      </c>
      <c r="P524" t="s">
        <v>179</v>
      </c>
      <c r="Q524" t="s">
        <v>180</v>
      </c>
      <c r="R524" t="s">
        <v>181</v>
      </c>
      <c r="S524" t="s">
        <v>182</v>
      </c>
      <c r="T524" t="s">
        <v>183</v>
      </c>
      <c r="U524" t="s">
        <v>184</v>
      </c>
      <c r="V524" t="s">
        <v>265</v>
      </c>
      <c r="W524">
        <v>47</v>
      </c>
      <c r="X524" t="s">
        <v>186</v>
      </c>
      <c r="Y524" t="s">
        <v>195</v>
      </c>
      <c r="Z524">
        <v>36</v>
      </c>
      <c r="AA524" t="s">
        <v>196</v>
      </c>
      <c r="AB524" t="s">
        <v>197</v>
      </c>
      <c r="AC524" t="s">
        <v>210</v>
      </c>
      <c r="AD524" t="s">
        <v>234</v>
      </c>
      <c r="AE524" t="s">
        <v>303</v>
      </c>
      <c r="AF524">
        <v>32208</v>
      </c>
      <c r="AK524">
        <v>0</v>
      </c>
      <c r="AL524">
        <v>0</v>
      </c>
      <c r="AM524">
        <v>921.548</v>
      </c>
      <c r="AN524">
        <v>0</v>
      </c>
      <c r="BA524" t="s">
        <v>201</v>
      </c>
      <c r="BB524">
        <v>2</v>
      </c>
      <c r="BC524" t="s">
        <v>238</v>
      </c>
      <c r="BD524" t="s">
        <v>238</v>
      </c>
      <c r="BE524" s="3">
        <v>180000</v>
      </c>
      <c r="BF524" t="s">
        <v>270</v>
      </c>
      <c r="BG524" t="s">
        <v>202</v>
      </c>
      <c r="BH524" t="s">
        <v>202</v>
      </c>
      <c r="BM524" s="7" t="s">
        <v>673</v>
      </c>
      <c r="BN524" s="3" t="s">
        <v>204</v>
      </c>
      <c r="BO524" t="s">
        <v>238</v>
      </c>
      <c r="BP524" t="s">
        <v>202</v>
      </c>
      <c r="BS524" t="s">
        <v>205</v>
      </c>
    </row>
    <row r="525" spans="1:71" x14ac:dyDescent="0.2">
      <c r="A525" s="4">
        <v>43008.611805555556</v>
      </c>
      <c r="B525" s="4">
        <v>43008.632638888892</v>
      </c>
      <c r="C525" t="s">
        <v>65</v>
      </c>
      <c r="D525" t="s">
        <v>764</v>
      </c>
      <c r="E525">
        <v>100</v>
      </c>
      <c r="F525">
        <v>1760</v>
      </c>
      <c r="G525" t="b">
        <v>1</v>
      </c>
      <c r="H525" s="1">
        <v>43008.632638888892</v>
      </c>
      <c r="I525" t="s">
        <v>765</v>
      </c>
      <c r="N525">
        <v>38.58149719</v>
      </c>
      <c r="O525">
        <v>-76.896202090000003</v>
      </c>
      <c r="P525" t="s">
        <v>179</v>
      </c>
      <c r="Q525" t="s">
        <v>180</v>
      </c>
      <c r="R525" t="s">
        <v>181</v>
      </c>
      <c r="S525" t="s">
        <v>182</v>
      </c>
      <c r="T525" t="s">
        <v>183</v>
      </c>
      <c r="U525" t="s">
        <v>184</v>
      </c>
      <c r="V525" t="s">
        <v>194</v>
      </c>
      <c r="W525">
        <v>47</v>
      </c>
      <c r="X525" t="s">
        <v>186</v>
      </c>
      <c r="Y525" t="s">
        <v>195</v>
      </c>
      <c r="Z525">
        <v>26</v>
      </c>
      <c r="AA525" t="s">
        <v>196</v>
      </c>
      <c r="AB525" t="s">
        <v>197</v>
      </c>
      <c r="AC525" t="s">
        <v>198</v>
      </c>
      <c r="AD525" t="s">
        <v>199</v>
      </c>
      <c r="AE525" t="s">
        <v>229</v>
      </c>
      <c r="AF525">
        <v>20747</v>
      </c>
      <c r="AK525">
        <v>0</v>
      </c>
      <c r="AL525">
        <v>0</v>
      </c>
      <c r="AM525">
        <v>917.07</v>
      </c>
      <c r="AN525">
        <v>0</v>
      </c>
      <c r="BA525" t="s">
        <v>201</v>
      </c>
      <c r="BB525">
        <v>2</v>
      </c>
      <c r="BC525" t="s">
        <v>238</v>
      </c>
      <c r="BD525" t="s">
        <v>238</v>
      </c>
      <c r="BE525" s="3">
        <v>180000</v>
      </c>
      <c r="BF525" t="s">
        <v>661</v>
      </c>
      <c r="BG525" t="s">
        <v>202</v>
      </c>
      <c r="BH525" t="s">
        <v>202</v>
      </c>
      <c r="BM525" s="7" t="s">
        <v>766</v>
      </c>
      <c r="BO525" t="s">
        <v>202</v>
      </c>
      <c r="BP525" t="s">
        <v>202</v>
      </c>
      <c r="BS525" t="s">
        <v>205</v>
      </c>
    </row>
    <row r="526" spans="1:71" x14ac:dyDescent="0.2">
      <c r="A526" s="4">
        <v>43008.661111111112</v>
      </c>
      <c r="B526" s="4">
        <v>43008.675000000003</v>
      </c>
      <c r="C526" t="s">
        <v>65</v>
      </c>
      <c r="D526" t="s">
        <v>784</v>
      </c>
      <c r="E526">
        <v>100</v>
      </c>
      <c r="F526">
        <v>1173</v>
      </c>
      <c r="G526" t="b">
        <v>1</v>
      </c>
      <c r="H526" s="1">
        <v>43008.675000000003</v>
      </c>
      <c r="I526" t="s">
        <v>785</v>
      </c>
      <c r="N526">
        <v>47.789199830000001</v>
      </c>
      <c r="O526">
        <v>-117.02659610000001</v>
      </c>
      <c r="P526" t="s">
        <v>179</v>
      </c>
      <c r="Q526" t="s">
        <v>180</v>
      </c>
      <c r="R526" t="s">
        <v>181</v>
      </c>
      <c r="S526" t="s">
        <v>182</v>
      </c>
      <c r="T526" t="s">
        <v>183</v>
      </c>
      <c r="U526" t="s">
        <v>184</v>
      </c>
      <c r="V526" t="s">
        <v>185</v>
      </c>
      <c r="W526">
        <v>47</v>
      </c>
      <c r="X526" t="s">
        <v>186</v>
      </c>
      <c r="Y526" t="s">
        <v>195</v>
      </c>
      <c r="Z526">
        <v>42</v>
      </c>
      <c r="AA526" t="s">
        <v>196</v>
      </c>
      <c r="AB526" t="s">
        <v>197</v>
      </c>
      <c r="AC526" t="s">
        <v>210</v>
      </c>
      <c r="AD526" t="s">
        <v>217</v>
      </c>
      <c r="AE526" t="s">
        <v>229</v>
      </c>
      <c r="AF526">
        <v>83854</v>
      </c>
      <c r="AK526">
        <v>0</v>
      </c>
      <c r="AL526">
        <v>0</v>
      </c>
      <c r="AM526">
        <v>919.10299999999995</v>
      </c>
      <c r="AN526">
        <v>0</v>
      </c>
      <c r="BA526" t="s">
        <v>201</v>
      </c>
      <c r="BB526">
        <v>2</v>
      </c>
      <c r="BC526" t="s">
        <v>238</v>
      </c>
      <c r="BD526" t="s">
        <v>238</v>
      </c>
      <c r="BE526" s="3">
        <v>180000</v>
      </c>
      <c r="BF526" t="s">
        <v>786</v>
      </c>
      <c r="BG526" t="s">
        <v>202</v>
      </c>
      <c r="BH526" t="s">
        <v>202</v>
      </c>
      <c r="BM526" s="7" t="s">
        <v>787</v>
      </c>
      <c r="BN526" s="3" t="s">
        <v>204</v>
      </c>
      <c r="BO526" t="s">
        <v>202</v>
      </c>
      <c r="BP526" t="s">
        <v>202</v>
      </c>
      <c r="BS526" t="s">
        <v>205</v>
      </c>
    </row>
    <row r="527" spans="1:71" x14ac:dyDescent="0.2">
      <c r="A527" s="4">
        <v>43008.70416666667</v>
      </c>
      <c r="B527" s="4">
        <v>43008.718055555553</v>
      </c>
      <c r="C527" t="s">
        <v>65</v>
      </c>
      <c r="D527" t="s">
        <v>808</v>
      </c>
      <c r="E527">
        <v>100</v>
      </c>
      <c r="F527">
        <v>1222</v>
      </c>
      <c r="G527" t="b">
        <v>1</v>
      </c>
      <c r="H527" s="1">
        <v>43008.718055555553</v>
      </c>
      <c r="I527" t="s">
        <v>809</v>
      </c>
      <c r="N527">
        <v>38.336395260000003</v>
      </c>
      <c r="O527">
        <v>-82.992401119999997</v>
      </c>
      <c r="P527" t="s">
        <v>179</v>
      </c>
      <c r="Q527" t="s">
        <v>180</v>
      </c>
      <c r="R527" t="s">
        <v>181</v>
      </c>
      <c r="S527" t="s">
        <v>208</v>
      </c>
      <c r="T527">
        <v>55</v>
      </c>
      <c r="U527" t="s">
        <v>184</v>
      </c>
      <c r="V527" t="s">
        <v>194</v>
      </c>
      <c r="W527">
        <v>47</v>
      </c>
      <c r="X527" t="s">
        <v>186</v>
      </c>
      <c r="Y527" t="s">
        <v>195</v>
      </c>
      <c r="Z527">
        <v>55</v>
      </c>
      <c r="AA527" t="s">
        <v>196</v>
      </c>
      <c r="AB527" t="s">
        <v>197</v>
      </c>
      <c r="AC527" t="s">
        <v>258</v>
      </c>
      <c r="AD527" t="s">
        <v>199</v>
      </c>
      <c r="AE527" t="s">
        <v>223</v>
      </c>
      <c r="AF527">
        <v>41004</v>
      </c>
      <c r="AK527">
        <v>932.46900000000005</v>
      </c>
      <c r="AL527">
        <v>932.46900000000005</v>
      </c>
      <c r="AM527">
        <v>940.81</v>
      </c>
      <c r="AN527">
        <v>1</v>
      </c>
      <c r="BA527" t="s">
        <v>201</v>
      </c>
      <c r="BB527">
        <v>2</v>
      </c>
      <c r="BC527" t="s">
        <v>238</v>
      </c>
      <c r="BD527" t="s">
        <v>238</v>
      </c>
      <c r="BE527" s="3">
        <v>280000</v>
      </c>
      <c r="BF527" t="s">
        <v>406</v>
      </c>
      <c r="BG527" t="s">
        <v>202</v>
      </c>
      <c r="BH527" t="s">
        <v>202</v>
      </c>
      <c r="BM527" s="7" t="s">
        <v>810</v>
      </c>
      <c r="BN527" s="3" t="s">
        <v>225</v>
      </c>
      <c r="BO527" t="s">
        <v>238</v>
      </c>
      <c r="BP527" t="s">
        <v>202</v>
      </c>
      <c r="BS527" t="s">
        <v>205</v>
      </c>
    </row>
    <row r="528" spans="1:71" x14ac:dyDescent="0.2">
      <c r="A528" s="4">
        <v>43009.293055555558</v>
      </c>
      <c r="B528" s="4">
        <v>43009.308333333334</v>
      </c>
      <c r="C528" t="s">
        <v>65</v>
      </c>
      <c r="D528" t="s">
        <v>896</v>
      </c>
      <c r="E528">
        <v>100</v>
      </c>
      <c r="F528">
        <v>1303</v>
      </c>
      <c r="G528" t="b">
        <v>1</v>
      </c>
      <c r="H528" s="1">
        <v>43009.308333333334</v>
      </c>
      <c r="I528" t="s">
        <v>897</v>
      </c>
      <c r="N528">
        <v>40.406692499999998</v>
      </c>
      <c r="O528">
        <v>-80.110801699999996</v>
      </c>
      <c r="P528" t="s">
        <v>179</v>
      </c>
      <c r="Q528" t="s">
        <v>180</v>
      </c>
      <c r="R528" t="s">
        <v>181</v>
      </c>
      <c r="S528" t="s">
        <v>208</v>
      </c>
      <c r="T528">
        <v>54</v>
      </c>
      <c r="U528" t="s">
        <v>898</v>
      </c>
      <c r="V528" t="s">
        <v>328</v>
      </c>
      <c r="W528">
        <v>47</v>
      </c>
      <c r="X528" t="s">
        <v>186</v>
      </c>
      <c r="Y528" t="s">
        <v>195</v>
      </c>
      <c r="Z528">
        <v>53</v>
      </c>
      <c r="AA528" t="s">
        <v>196</v>
      </c>
      <c r="AB528" t="s">
        <v>197</v>
      </c>
      <c r="AC528" t="s">
        <v>245</v>
      </c>
      <c r="AD528" t="s">
        <v>217</v>
      </c>
      <c r="AE528" t="s">
        <v>229</v>
      </c>
      <c r="AF528">
        <v>15106</v>
      </c>
      <c r="AK528">
        <v>1.597</v>
      </c>
      <c r="AL528">
        <v>919.37400000000002</v>
      </c>
      <c r="AM528">
        <v>922.57500000000005</v>
      </c>
      <c r="AN528">
        <v>5</v>
      </c>
      <c r="BA528" t="s">
        <v>201</v>
      </c>
      <c r="BB528">
        <v>2</v>
      </c>
      <c r="BC528" t="s">
        <v>238</v>
      </c>
      <c r="BD528" t="s">
        <v>238</v>
      </c>
      <c r="BE528" s="3">
        <v>80000</v>
      </c>
      <c r="BF528" t="s">
        <v>842</v>
      </c>
      <c r="BG528" t="s">
        <v>202</v>
      </c>
      <c r="BH528" t="s">
        <v>202</v>
      </c>
      <c r="BM528" s="7" t="s">
        <v>899</v>
      </c>
      <c r="BN528" s="3" t="s">
        <v>204</v>
      </c>
      <c r="BO528" t="s">
        <v>202</v>
      </c>
      <c r="BP528" t="s">
        <v>238</v>
      </c>
      <c r="BQ528" t="s">
        <v>900</v>
      </c>
      <c r="BS528" t="s">
        <v>205</v>
      </c>
    </row>
    <row r="529" spans="1:69" x14ac:dyDescent="0.2">
      <c r="A529" s="4">
        <v>43009.665972222225</v>
      </c>
      <c r="B529" s="4">
        <v>43009.680555555555</v>
      </c>
      <c r="C529" t="s">
        <v>65</v>
      </c>
      <c r="D529" t="s">
        <v>966</v>
      </c>
      <c r="E529">
        <v>100</v>
      </c>
      <c r="F529">
        <v>1288</v>
      </c>
      <c r="G529" t="b">
        <v>1</v>
      </c>
      <c r="H529" s="1">
        <v>43009.680555555555</v>
      </c>
      <c r="I529" t="s">
        <v>967</v>
      </c>
      <c r="N529">
        <v>40.802200319999997</v>
      </c>
      <c r="O529">
        <v>-73.952400209999993</v>
      </c>
      <c r="P529" t="s">
        <v>179</v>
      </c>
      <c r="Q529" t="s">
        <v>180</v>
      </c>
      <c r="R529" t="s">
        <v>181</v>
      </c>
      <c r="S529" t="s">
        <v>182</v>
      </c>
      <c r="T529" t="s">
        <v>263</v>
      </c>
      <c r="U529" t="s">
        <v>264</v>
      </c>
      <c r="V529" t="s">
        <v>185</v>
      </c>
      <c r="W529">
        <v>47</v>
      </c>
      <c r="X529" t="s">
        <v>186</v>
      </c>
      <c r="Y529" t="s">
        <v>216</v>
      </c>
      <c r="Z529">
        <v>37</v>
      </c>
      <c r="AA529" t="s">
        <v>196</v>
      </c>
      <c r="AB529" t="s">
        <v>816</v>
      </c>
      <c r="AC529" t="s">
        <v>198</v>
      </c>
      <c r="AD529" t="s">
        <v>234</v>
      </c>
      <c r="AE529" t="s">
        <v>211</v>
      </c>
      <c r="AF529">
        <v>10023</v>
      </c>
      <c r="AK529">
        <v>8.1</v>
      </c>
      <c r="AL529">
        <v>8.1</v>
      </c>
      <c r="AM529">
        <v>1034.8489999999999</v>
      </c>
      <c r="AN529">
        <v>1</v>
      </c>
      <c r="BA529" t="s">
        <v>201</v>
      </c>
      <c r="BB529">
        <v>2</v>
      </c>
      <c r="BC529" t="s">
        <v>238</v>
      </c>
      <c r="BD529" t="s">
        <v>238</v>
      </c>
      <c r="BE529" s="3">
        <v>120000</v>
      </c>
      <c r="BF529" t="s">
        <v>968</v>
      </c>
      <c r="BG529" t="s">
        <v>202</v>
      </c>
      <c r="BH529" t="s">
        <v>202</v>
      </c>
      <c r="BM529" s="7" t="s">
        <v>969</v>
      </c>
      <c r="BN529" s="3" t="s">
        <v>204</v>
      </c>
      <c r="BO529" t="s">
        <v>202</v>
      </c>
      <c r="BP529" t="s">
        <v>202</v>
      </c>
    </row>
    <row r="530" spans="1:69" x14ac:dyDescent="0.2">
      <c r="A530" s="4">
        <v>43009.931250000001</v>
      </c>
      <c r="B530" s="4">
        <v>43009.961805555555</v>
      </c>
      <c r="C530" t="s">
        <v>65</v>
      </c>
      <c r="D530" t="s">
        <v>1009</v>
      </c>
      <c r="E530">
        <v>100</v>
      </c>
      <c r="F530">
        <v>2664</v>
      </c>
      <c r="G530" t="b">
        <v>1</v>
      </c>
      <c r="H530" s="1">
        <v>43009.961805555555</v>
      </c>
      <c r="I530" t="s">
        <v>1010</v>
      </c>
      <c r="N530">
        <v>43.224594119999999</v>
      </c>
      <c r="O530">
        <v>-77.592002870000002</v>
      </c>
      <c r="P530" t="s">
        <v>179</v>
      </c>
      <c r="Q530" t="s">
        <v>180</v>
      </c>
      <c r="R530" t="s">
        <v>181</v>
      </c>
      <c r="S530" t="s">
        <v>182</v>
      </c>
      <c r="T530" t="s">
        <v>1011</v>
      </c>
      <c r="U530" t="s">
        <v>281</v>
      </c>
      <c r="V530" t="s">
        <v>185</v>
      </c>
      <c r="W530">
        <v>47</v>
      </c>
      <c r="X530" t="s">
        <v>186</v>
      </c>
      <c r="Y530" t="s">
        <v>216</v>
      </c>
      <c r="Z530">
        <v>35</v>
      </c>
      <c r="AA530" t="s">
        <v>196</v>
      </c>
      <c r="AB530" t="s">
        <v>197</v>
      </c>
      <c r="AC530" t="s">
        <v>210</v>
      </c>
      <c r="AD530" t="s">
        <v>234</v>
      </c>
      <c r="AE530" t="s">
        <v>229</v>
      </c>
      <c r="AF530">
        <v>14622</v>
      </c>
      <c r="AK530">
        <v>5.1050000000000004</v>
      </c>
      <c r="AL530">
        <v>42.720999999999997</v>
      </c>
      <c r="AM530">
        <v>1309.079</v>
      </c>
      <c r="AN530">
        <v>3</v>
      </c>
      <c r="BA530" t="s">
        <v>201</v>
      </c>
      <c r="BB530">
        <v>2</v>
      </c>
      <c r="BC530" t="s">
        <v>238</v>
      </c>
      <c r="BD530" t="s">
        <v>238</v>
      </c>
      <c r="BE530" s="3">
        <v>155000</v>
      </c>
      <c r="BF530" t="s">
        <v>1012</v>
      </c>
      <c r="BG530" t="s">
        <v>202</v>
      </c>
      <c r="BH530" t="s">
        <v>202</v>
      </c>
      <c r="BM530" s="7" t="s">
        <v>1013</v>
      </c>
      <c r="BN530" s="3" t="s">
        <v>204</v>
      </c>
      <c r="BO530" t="s">
        <v>202</v>
      </c>
      <c r="BP530" t="s">
        <v>202</v>
      </c>
    </row>
    <row r="531" spans="1:69" x14ac:dyDescent="0.2">
      <c r="A531" s="4">
        <v>43010.190972222219</v>
      </c>
      <c r="B531" s="4">
        <v>43010.203472222223</v>
      </c>
      <c r="C531" t="s">
        <v>65</v>
      </c>
      <c r="D531" t="s">
        <v>1032</v>
      </c>
      <c r="E531">
        <v>100</v>
      </c>
      <c r="F531">
        <v>1067</v>
      </c>
      <c r="G531" t="b">
        <v>1</v>
      </c>
      <c r="H531" s="1">
        <v>43010.203472222223</v>
      </c>
      <c r="I531" t="s">
        <v>1033</v>
      </c>
      <c r="N531">
        <v>25.98249817</v>
      </c>
      <c r="O531">
        <v>-80.343399050000002</v>
      </c>
      <c r="P531" t="s">
        <v>179</v>
      </c>
      <c r="Q531" t="s">
        <v>180</v>
      </c>
      <c r="R531" t="s">
        <v>181</v>
      </c>
      <c r="S531" t="s">
        <v>208</v>
      </c>
      <c r="T531">
        <v>55</v>
      </c>
      <c r="U531" t="s">
        <v>184</v>
      </c>
      <c r="V531" t="s">
        <v>481</v>
      </c>
      <c r="W531">
        <v>47</v>
      </c>
      <c r="X531" t="s">
        <v>186</v>
      </c>
      <c r="Y531" t="s">
        <v>216</v>
      </c>
      <c r="Z531">
        <v>29</v>
      </c>
      <c r="AA531" t="s">
        <v>196</v>
      </c>
      <c r="AB531" t="s">
        <v>197</v>
      </c>
      <c r="AC531" t="s">
        <v>258</v>
      </c>
      <c r="AD531" t="s">
        <v>329</v>
      </c>
      <c r="AE531" t="s">
        <v>229</v>
      </c>
      <c r="AF531">
        <v>33027</v>
      </c>
      <c r="AK531">
        <v>0</v>
      </c>
      <c r="AL531">
        <v>0</v>
      </c>
      <c r="AM531">
        <v>932.21699999999998</v>
      </c>
      <c r="AN531">
        <v>0</v>
      </c>
      <c r="BA531" t="s">
        <v>201</v>
      </c>
      <c r="BB531">
        <v>2</v>
      </c>
      <c r="BC531" t="s">
        <v>238</v>
      </c>
      <c r="BD531" t="s">
        <v>238</v>
      </c>
      <c r="BE531" s="3">
        <v>100000</v>
      </c>
      <c r="BF531" t="s">
        <v>687</v>
      </c>
      <c r="BG531" t="s">
        <v>202</v>
      </c>
      <c r="BH531" t="s">
        <v>202</v>
      </c>
      <c r="BM531" s="7" t="s">
        <v>1034</v>
      </c>
      <c r="BO531" t="s">
        <v>202</v>
      </c>
      <c r="BP531" t="s">
        <v>202</v>
      </c>
    </row>
    <row r="532" spans="1:69" x14ac:dyDescent="0.2">
      <c r="A532" s="4">
        <v>43010.238194444442</v>
      </c>
      <c r="B532" s="4">
        <v>43010.251388888886</v>
      </c>
      <c r="C532" t="s">
        <v>65</v>
      </c>
      <c r="D532" t="s">
        <v>1052</v>
      </c>
      <c r="E532">
        <v>100</v>
      </c>
      <c r="F532">
        <v>1130</v>
      </c>
      <c r="G532" t="b">
        <v>1</v>
      </c>
      <c r="H532" s="1">
        <v>43010.251388888886</v>
      </c>
      <c r="I532" t="s">
        <v>1053</v>
      </c>
      <c r="N532">
        <v>36.517105100000002</v>
      </c>
      <c r="O532">
        <v>-85.814903259999994</v>
      </c>
      <c r="P532" t="s">
        <v>179</v>
      </c>
      <c r="Q532" t="s">
        <v>180</v>
      </c>
      <c r="R532" t="s">
        <v>181</v>
      </c>
      <c r="S532" t="s">
        <v>182</v>
      </c>
      <c r="T532" t="s">
        <v>183</v>
      </c>
      <c r="U532" t="s">
        <v>184</v>
      </c>
      <c r="V532" t="s">
        <v>302</v>
      </c>
      <c r="W532">
        <v>47</v>
      </c>
      <c r="X532" t="s">
        <v>186</v>
      </c>
      <c r="Y532" t="s">
        <v>195</v>
      </c>
      <c r="Z532">
        <v>36</v>
      </c>
      <c r="AA532" t="s">
        <v>196</v>
      </c>
      <c r="AB532" t="s">
        <v>197</v>
      </c>
      <c r="AC532" t="s">
        <v>258</v>
      </c>
      <c r="AD532" t="s">
        <v>217</v>
      </c>
      <c r="AE532" t="s">
        <v>303</v>
      </c>
      <c r="AF532">
        <v>37022</v>
      </c>
      <c r="AK532">
        <v>0</v>
      </c>
      <c r="AL532">
        <v>0</v>
      </c>
      <c r="AM532">
        <v>908.88199999999995</v>
      </c>
      <c r="AN532">
        <v>0</v>
      </c>
      <c r="BA532" t="s">
        <v>201</v>
      </c>
      <c r="BB532">
        <v>2</v>
      </c>
      <c r="BC532" t="s">
        <v>238</v>
      </c>
      <c r="BD532" t="s">
        <v>238</v>
      </c>
      <c r="BE532" s="3">
        <v>280000</v>
      </c>
      <c r="BF532" t="s">
        <v>356</v>
      </c>
      <c r="BG532" t="s">
        <v>202</v>
      </c>
      <c r="BH532" t="s">
        <v>202</v>
      </c>
      <c r="BM532" s="7" t="s">
        <v>1054</v>
      </c>
      <c r="BN532" s="3" t="s">
        <v>204</v>
      </c>
      <c r="BO532" t="s">
        <v>202</v>
      </c>
      <c r="BP532" t="s">
        <v>202</v>
      </c>
    </row>
    <row r="533" spans="1:69" x14ac:dyDescent="0.2">
      <c r="A533" s="4">
        <v>43010.318749999999</v>
      </c>
      <c r="B533" s="4">
        <v>43010.333333333336</v>
      </c>
      <c r="C533" t="s">
        <v>65</v>
      </c>
      <c r="D533" t="s">
        <v>1097</v>
      </c>
      <c r="E533">
        <v>100</v>
      </c>
      <c r="F533">
        <v>1255</v>
      </c>
      <c r="G533" t="b">
        <v>1</v>
      </c>
      <c r="H533" s="1">
        <v>43010.333333333336</v>
      </c>
      <c r="I533" t="s">
        <v>1098</v>
      </c>
      <c r="N533">
        <v>26.233398439999998</v>
      </c>
      <c r="O533">
        <v>-80.119300839999994</v>
      </c>
      <c r="P533" t="s">
        <v>179</v>
      </c>
      <c r="Q533" t="s">
        <v>180</v>
      </c>
      <c r="R533" t="s">
        <v>181</v>
      </c>
      <c r="S533" t="s">
        <v>208</v>
      </c>
      <c r="T533">
        <v>55</v>
      </c>
      <c r="U533" t="s">
        <v>184</v>
      </c>
      <c r="V533" t="s">
        <v>1099</v>
      </c>
      <c r="W533">
        <v>47</v>
      </c>
      <c r="X533" t="s">
        <v>186</v>
      </c>
      <c r="Y533" t="s">
        <v>195</v>
      </c>
      <c r="Z533">
        <v>67</v>
      </c>
      <c r="AA533" t="s">
        <v>196</v>
      </c>
      <c r="AB533" t="s">
        <v>197</v>
      </c>
      <c r="AC533" t="s">
        <v>290</v>
      </c>
      <c r="AD533" t="s">
        <v>199</v>
      </c>
      <c r="AE533" t="s">
        <v>211</v>
      </c>
      <c r="AF533">
        <v>33060</v>
      </c>
      <c r="AK533">
        <v>908.05</v>
      </c>
      <c r="AL533">
        <v>908.05</v>
      </c>
      <c r="AM533">
        <v>919.005</v>
      </c>
      <c r="AN533">
        <v>1</v>
      </c>
      <c r="BA533" t="s">
        <v>201</v>
      </c>
      <c r="BB533">
        <v>2</v>
      </c>
      <c r="BC533" t="s">
        <v>238</v>
      </c>
      <c r="BD533" t="s">
        <v>238</v>
      </c>
      <c r="BE533" s="3">
        <v>280000</v>
      </c>
      <c r="BF533" t="s">
        <v>368</v>
      </c>
      <c r="BG533" t="s">
        <v>202</v>
      </c>
      <c r="BH533" t="s">
        <v>202</v>
      </c>
      <c r="BM533" s="7" t="s">
        <v>1100</v>
      </c>
      <c r="BO533" t="s">
        <v>202</v>
      </c>
      <c r="BP533" t="s">
        <v>202</v>
      </c>
    </row>
    <row r="534" spans="1:69" x14ac:dyDescent="0.2">
      <c r="A534" s="4">
        <v>43010.333333333336</v>
      </c>
      <c r="B534" s="4">
        <v>43010.348611111112</v>
      </c>
      <c r="C534" t="s">
        <v>65</v>
      </c>
      <c r="D534" t="s">
        <v>1118</v>
      </c>
      <c r="E534">
        <v>100</v>
      </c>
      <c r="F534">
        <v>1314</v>
      </c>
      <c r="G534" t="b">
        <v>1</v>
      </c>
      <c r="H534" s="1">
        <v>43010.348611111112</v>
      </c>
      <c r="I534" t="s">
        <v>1119</v>
      </c>
      <c r="N534">
        <v>34.033096309999998</v>
      </c>
      <c r="O534">
        <v>-84.601097109999998</v>
      </c>
      <c r="P534" t="s">
        <v>179</v>
      </c>
      <c r="Q534" t="s">
        <v>180</v>
      </c>
      <c r="R534" t="s">
        <v>181</v>
      </c>
      <c r="S534" t="s">
        <v>182</v>
      </c>
      <c r="T534" t="s">
        <v>183</v>
      </c>
      <c r="U534" t="s">
        <v>184</v>
      </c>
      <c r="V534" t="s">
        <v>185</v>
      </c>
      <c r="W534">
        <v>47</v>
      </c>
      <c r="X534" t="s">
        <v>186</v>
      </c>
      <c r="Y534" t="s">
        <v>195</v>
      </c>
      <c r="Z534">
        <v>27</v>
      </c>
      <c r="AA534" t="s">
        <v>196</v>
      </c>
      <c r="AB534" t="s">
        <v>197</v>
      </c>
      <c r="AC534" t="s">
        <v>198</v>
      </c>
      <c r="AD534" t="s">
        <v>217</v>
      </c>
      <c r="AE534" t="s">
        <v>229</v>
      </c>
      <c r="AF534">
        <v>30189</v>
      </c>
      <c r="AK534">
        <v>0</v>
      </c>
      <c r="AL534">
        <v>0</v>
      </c>
      <c r="AM534">
        <v>985.21799999999996</v>
      </c>
      <c r="AN534">
        <v>0</v>
      </c>
      <c r="BA534" t="s">
        <v>201</v>
      </c>
      <c r="BB534">
        <v>2</v>
      </c>
      <c r="BC534" t="s">
        <v>238</v>
      </c>
      <c r="BD534" t="s">
        <v>238</v>
      </c>
      <c r="BE534" s="3">
        <v>180000</v>
      </c>
      <c r="BF534" t="s">
        <v>1120</v>
      </c>
      <c r="BG534" t="s">
        <v>202</v>
      </c>
      <c r="BH534" t="s">
        <v>202</v>
      </c>
      <c r="BM534" s="7" t="s">
        <v>1121</v>
      </c>
      <c r="BO534" t="s">
        <v>202</v>
      </c>
      <c r="BP534" t="s">
        <v>202</v>
      </c>
    </row>
    <row r="535" spans="1:69" x14ac:dyDescent="0.2">
      <c r="A535" s="4">
        <v>43010.410416666666</v>
      </c>
      <c r="B535" s="4">
        <v>43010.42291666667</v>
      </c>
      <c r="C535" t="s">
        <v>65</v>
      </c>
      <c r="D535" t="s">
        <v>1163</v>
      </c>
      <c r="E535">
        <v>100</v>
      </c>
      <c r="F535">
        <v>1116</v>
      </c>
      <c r="G535" t="b">
        <v>1</v>
      </c>
      <c r="H535" s="1">
        <v>43010.42291666667</v>
      </c>
      <c r="I535" t="s">
        <v>1164</v>
      </c>
      <c r="N535">
        <v>26.272003170000001</v>
      </c>
      <c r="O535">
        <v>-80.25800323</v>
      </c>
      <c r="P535" t="s">
        <v>179</v>
      </c>
      <c r="Q535" t="s">
        <v>180</v>
      </c>
      <c r="R535" t="s">
        <v>181</v>
      </c>
      <c r="S535" t="s">
        <v>182</v>
      </c>
      <c r="T535" t="s">
        <v>355</v>
      </c>
      <c r="U535" t="s">
        <v>184</v>
      </c>
      <c r="V535" t="s">
        <v>194</v>
      </c>
      <c r="W535">
        <v>47</v>
      </c>
      <c r="X535" t="s">
        <v>186</v>
      </c>
      <c r="Y535" t="s">
        <v>195</v>
      </c>
      <c r="Z535">
        <v>53</v>
      </c>
      <c r="AA535" t="s">
        <v>196</v>
      </c>
      <c r="AB535" t="s">
        <v>197</v>
      </c>
      <c r="AC535" t="s">
        <v>258</v>
      </c>
      <c r="AD535" t="s">
        <v>217</v>
      </c>
      <c r="AE535" t="s">
        <v>303</v>
      </c>
      <c r="AF535">
        <v>33067</v>
      </c>
      <c r="AK535">
        <v>0</v>
      </c>
      <c r="AL535">
        <v>0</v>
      </c>
      <c r="AM535">
        <v>915.22500000000002</v>
      </c>
      <c r="AN535">
        <v>0</v>
      </c>
      <c r="BA535" t="s">
        <v>201</v>
      </c>
      <c r="BB535">
        <v>2</v>
      </c>
      <c r="BC535" t="s">
        <v>238</v>
      </c>
      <c r="BD535" t="s">
        <v>238</v>
      </c>
      <c r="BE535" s="3">
        <v>280000</v>
      </c>
      <c r="BF535" t="s">
        <v>817</v>
      </c>
      <c r="BG535" t="s">
        <v>202</v>
      </c>
      <c r="BH535" t="s">
        <v>202</v>
      </c>
      <c r="BM535" s="7" t="s">
        <v>1165</v>
      </c>
      <c r="BN535" s="3" t="s">
        <v>204</v>
      </c>
      <c r="BO535" t="s">
        <v>238</v>
      </c>
      <c r="BP535" t="s">
        <v>202</v>
      </c>
    </row>
    <row r="536" spans="1:69" x14ac:dyDescent="0.2">
      <c r="A536" s="4">
        <v>43010.849305555559</v>
      </c>
      <c r="B536" s="4">
        <v>43010.864583333336</v>
      </c>
      <c r="C536" t="s">
        <v>65</v>
      </c>
      <c r="D536" t="s">
        <v>1254</v>
      </c>
      <c r="E536">
        <v>100</v>
      </c>
      <c r="F536">
        <v>1322</v>
      </c>
      <c r="G536" t="b">
        <v>1</v>
      </c>
      <c r="H536" s="1">
        <v>43010.864583333336</v>
      </c>
      <c r="I536" t="s">
        <v>1255</v>
      </c>
      <c r="N536">
        <v>41.10339355</v>
      </c>
      <c r="O536">
        <v>-104.90589900000001</v>
      </c>
      <c r="P536" t="s">
        <v>179</v>
      </c>
      <c r="Q536" t="s">
        <v>180</v>
      </c>
      <c r="R536" t="s">
        <v>181</v>
      </c>
      <c r="S536" t="s">
        <v>182</v>
      </c>
      <c r="T536" t="s">
        <v>183</v>
      </c>
      <c r="U536" t="s">
        <v>184</v>
      </c>
      <c r="V536" t="s">
        <v>185</v>
      </c>
      <c r="W536">
        <v>47</v>
      </c>
      <c r="X536" t="s">
        <v>186</v>
      </c>
      <c r="Y536" t="s">
        <v>216</v>
      </c>
      <c r="Z536">
        <v>55</v>
      </c>
      <c r="AA536" t="s">
        <v>243</v>
      </c>
      <c r="AB536" t="s">
        <v>197</v>
      </c>
      <c r="AC536" t="s">
        <v>337</v>
      </c>
      <c r="AD536" t="s">
        <v>199</v>
      </c>
      <c r="AE536" t="s">
        <v>303</v>
      </c>
      <c r="AF536">
        <v>82007</v>
      </c>
      <c r="AK536">
        <v>0</v>
      </c>
      <c r="AL536">
        <v>0</v>
      </c>
      <c r="AM536">
        <v>925.38099999999997</v>
      </c>
      <c r="AN536">
        <v>0</v>
      </c>
      <c r="BA536" t="s">
        <v>201</v>
      </c>
      <c r="BB536">
        <v>2</v>
      </c>
      <c r="BC536" t="s">
        <v>238</v>
      </c>
      <c r="BD536" t="s">
        <v>238</v>
      </c>
      <c r="BE536" s="3">
        <v>150000</v>
      </c>
      <c r="BF536" t="s">
        <v>449</v>
      </c>
      <c r="BG536" t="s">
        <v>202</v>
      </c>
      <c r="BH536" t="s">
        <v>202</v>
      </c>
      <c r="BM536" s="7" t="s">
        <v>1256</v>
      </c>
      <c r="BN536" s="3" t="s">
        <v>204</v>
      </c>
      <c r="BO536" t="s">
        <v>202</v>
      </c>
      <c r="BP536" t="s">
        <v>202</v>
      </c>
    </row>
    <row r="537" spans="1:69" x14ac:dyDescent="0.2">
      <c r="A537" s="4">
        <v>43011.288194444445</v>
      </c>
      <c r="B537" s="4">
        <v>43011.302083333336</v>
      </c>
      <c r="C537" t="s">
        <v>65</v>
      </c>
      <c r="D537" t="s">
        <v>1284</v>
      </c>
      <c r="E537">
        <v>100</v>
      </c>
      <c r="F537">
        <v>1183</v>
      </c>
      <c r="G537" t="b">
        <v>1</v>
      </c>
      <c r="H537" s="1">
        <v>43011.302083333336</v>
      </c>
      <c r="I537" t="s">
        <v>1285</v>
      </c>
      <c r="N537">
        <v>34.366104129999997</v>
      </c>
      <c r="O537">
        <v>-117.3204956</v>
      </c>
      <c r="P537" t="s">
        <v>179</v>
      </c>
      <c r="Q537" t="s">
        <v>180</v>
      </c>
      <c r="R537" t="s">
        <v>181</v>
      </c>
      <c r="S537" t="s">
        <v>182</v>
      </c>
      <c r="T537" t="s">
        <v>183</v>
      </c>
      <c r="U537" t="s">
        <v>184</v>
      </c>
      <c r="V537" t="s">
        <v>185</v>
      </c>
      <c r="W537">
        <v>47</v>
      </c>
      <c r="X537" t="s">
        <v>186</v>
      </c>
      <c r="Y537" t="s">
        <v>216</v>
      </c>
      <c r="Z537">
        <v>27</v>
      </c>
      <c r="AA537" t="s">
        <v>196</v>
      </c>
      <c r="AB537" t="s">
        <v>244</v>
      </c>
      <c r="AC537" t="s">
        <v>258</v>
      </c>
      <c r="AD537" t="s">
        <v>199</v>
      </c>
      <c r="AE537" t="s">
        <v>229</v>
      </c>
      <c r="AF537">
        <v>92345</v>
      </c>
      <c r="AK537">
        <v>0</v>
      </c>
      <c r="AL537">
        <v>0</v>
      </c>
      <c r="AM537">
        <v>903.70899999999995</v>
      </c>
      <c r="AN537">
        <v>0</v>
      </c>
      <c r="BA537" t="s">
        <v>201</v>
      </c>
      <c r="BB537">
        <v>2</v>
      </c>
      <c r="BC537" t="s">
        <v>238</v>
      </c>
      <c r="BD537" t="s">
        <v>238</v>
      </c>
      <c r="BE537" s="3">
        <v>100000</v>
      </c>
      <c r="BF537" t="s">
        <v>484</v>
      </c>
      <c r="BG537" t="s">
        <v>202</v>
      </c>
      <c r="BH537" t="s">
        <v>202</v>
      </c>
      <c r="BM537" s="7" t="s">
        <v>1286</v>
      </c>
      <c r="BN537" s="3" t="s">
        <v>204</v>
      </c>
      <c r="BO537" t="s">
        <v>202</v>
      </c>
      <c r="BP537" t="s">
        <v>238</v>
      </c>
      <c r="BQ537" t="s">
        <v>1287</v>
      </c>
    </row>
    <row r="538" spans="1:69" x14ac:dyDescent="0.2">
      <c r="A538" s="4">
        <v>43011.310416666667</v>
      </c>
      <c r="B538" s="4">
        <v>43011.324305555558</v>
      </c>
      <c r="C538" t="s">
        <v>65</v>
      </c>
      <c r="D538" t="s">
        <v>1304</v>
      </c>
      <c r="E538">
        <v>100</v>
      </c>
      <c r="F538">
        <v>1208</v>
      </c>
      <c r="G538" t="b">
        <v>1</v>
      </c>
      <c r="H538" s="1">
        <v>43011.324305555558</v>
      </c>
      <c r="I538" t="s">
        <v>1305</v>
      </c>
      <c r="N538">
        <v>27.249801640000001</v>
      </c>
      <c r="O538">
        <v>-80.379699709999997</v>
      </c>
      <c r="P538" t="s">
        <v>179</v>
      </c>
      <c r="Q538" t="s">
        <v>180</v>
      </c>
      <c r="R538" t="s">
        <v>181</v>
      </c>
      <c r="S538" t="s">
        <v>182</v>
      </c>
      <c r="T538" t="s">
        <v>183</v>
      </c>
      <c r="U538" t="s">
        <v>184</v>
      </c>
      <c r="V538" t="s">
        <v>209</v>
      </c>
      <c r="W538">
        <v>47</v>
      </c>
      <c r="X538" t="s">
        <v>186</v>
      </c>
      <c r="Y538" t="s">
        <v>216</v>
      </c>
      <c r="Z538">
        <v>39</v>
      </c>
      <c r="AA538" t="s">
        <v>196</v>
      </c>
      <c r="AB538" t="s">
        <v>197</v>
      </c>
      <c r="AC538" t="s">
        <v>210</v>
      </c>
      <c r="AD538" t="s">
        <v>217</v>
      </c>
      <c r="AE538" t="s">
        <v>229</v>
      </c>
      <c r="AF538">
        <v>34953</v>
      </c>
      <c r="AK538">
        <v>0</v>
      </c>
      <c r="AL538">
        <v>0</v>
      </c>
      <c r="AM538">
        <v>917.74300000000005</v>
      </c>
      <c r="AN538">
        <v>0</v>
      </c>
      <c r="BA538" t="s">
        <v>201</v>
      </c>
      <c r="BB538">
        <v>2</v>
      </c>
      <c r="BC538" t="s">
        <v>238</v>
      </c>
      <c r="BD538" t="s">
        <v>238</v>
      </c>
      <c r="BE538" s="3">
        <v>160000</v>
      </c>
      <c r="BF538" t="s">
        <v>1306</v>
      </c>
      <c r="BG538" t="s">
        <v>202</v>
      </c>
      <c r="BH538" t="s">
        <v>202</v>
      </c>
      <c r="BM538" s="7" t="s">
        <v>1307</v>
      </c>
      <c r="BN538" s="3" t="s">
        <v>204</v>
      </c>
      <c r="BO538" t="s">
        <v>238</v>
      </c>
      <c r="BP538" t="s">
        <v>202</v>
      </c>
    </row>
    <row r="539" spans="1:69" x14ac:dyDescent="0.2">
      <c r="A539" s="4">
        <v>43011.313888888886</v>
      </c>
      <c r="B539" s="4">
        <v>43011.32916666667</v>
      </c>
      <c r="C539" t="s">
        <v>65</v>
      </c>
      <c r="D539" t="s">
        <v>1318</v>
      </c>
      <c r="E539">
        <v>100</v>
      </c>
      <c r="F539">
        <v>1365</v>
      </c>
      <c r="G539" t="b">
        <v>1</v>
      </c>
      <c r="H539" s="1">
        <v>43011.32916666667</v>
      </c>
      <c r="I539" t="s">
        <v>1319</v>
      </c>
      <c r="N539">
        <v>42.662506100000002</v>
      </c>
      <c r="O539">
        <v>-84.067398069999996</v>
      </c>
      <c r="P539" t="s">
        <v>179</v>
      </c>
      <c r="Q539" t="s">
        <v>180</v>
      </c>
      <c r="R539" t="s">
        <v>181</v>
      </c>
      <c r="S539" t="s">
        <v>208</v>
      </c>
      <c r="T539">
        <v>55</v>
      </c>
      <c r="U539" t="s">
        <v>184</v>
      </c>
      <c r="V539" t="s">
        <v>185</v>
      </c>
      <c r="W539">
        <v>47</v>
      </c>
      <c r="X539" t="s">
        <v>186</v>
      </c>
      <c r="Y539" t="s">
        <v>195</v>
      </c>
      <c r="Z539">
        <v>29</v>
      </c>
      <c r="AA539" t="s">
        <v>196</v>
      </c>
      <c r="AB539" t="s">
        <v>197</v>
      </c>
      <c r="AC539" t="s">
        <v>258</v>
      </c>
      <c r="AD539" t="s">
        <v>234</v>
      </c>
      <c r="AE539" t="s">
        <v>229</v>
      </c>
      <c r="AF539">
        <v>48836</v>
      </c>
      <c r="AK539">
        <v>0</v>
      </c>
      <c r="AL539">
        <v>0</v>
      </c>
      <c r="AM539">
        <v>926.20299999999997</v>
      </c>
      <c r="AN539">
        <v>0</v>
      </c>
      <c r="BA539" t="s">
        <v>201</v>
      </c>
      <c r="BB539">
        <v>2</v>
      </c>
      <c r="BC539" t="s">
        <v>238</v>
      </c>
      <c r="BD539" t="s">
        <v>238</v>
      </c>
      <c r="BE539" s="3">
        <v>150000</v>
      </c>
      <c r="BF539" t="s">
        <v>449</v>
      </c>
      <c r="BG539" t="s">
        <v>202</v>
      </c>
      <c r="BH539" t="s">
        <v>202</v>
      </c>
      <c r="BM539" s="7" t="s">
        <v>1320</v>
      </c>
      <c r="BN539" s="3" t="s">
        <v>204</v>
      </c>
      <c r="BO539" t="s">
        <v>202</v>
      </c>
      <c r="BP539" t="s">
        <v>202</v>
      </c>
    </row>
    <row r="540" spans="1:69" x14ac:dyDescent="0.2">
      <c r="A540" s="4">
        <v>43011.316666666666</v>
      </c>
      <c r="B540" s="4">
        <v>43011.331250000003</v>
      </c>
      <c r="C540" t="s">
        <v>65</v>
      </c>
      <c r="D540" t="s">
        <v>1328</v>
      </c>
      <c r="E540">
        <v>100</v>
      </c>
      <c r="F540">
        <v>1265</v>
      </c>
      <c r="G540" t="b">
        <v>1</v>
      </c>
      <c r="H540" s="1">
        <v>43011.331250000003</v>
      </c>
      <c r="I540" t="s">
        <v>1329</v>
      </c>
      <c r="N540">
        <v>34.562194820000002</v>
      </c>
      <c r="O540">
        <v>-86.515602110000003</v>
      </c>
      <c r="P540" t="s">
        <v>179</v>
      </c>
      <c r="Q540" t="s">
        <v>180</v>
      </c>
      <c r="R540" t="s">
        <v>181</v>
      </c>
      <c r="S540" t="s">
        <v>182</v>
      </c>
      <c r="T540" t="s">
        <v>183</v>
      </c>
      <c r="U540" t="s">
        <v>251</v>
      </c>
      <c r="V540" t="s">
        <v>194</v>
      </c>
      <c r="W540">
        <v>47</v>
      </c>
      <c r="X540" t="s">
        <v>186</v>
      </c>
      <c r="Y540" t="s">
        <v>216</v>
      </c>
      <c r="Z540">
        <v>39</v>
      </c>
      <c r="AA540" t="s">
        <v>233</v>
      </c>
      <c r="AB540" t="s">
        <v>197</v>
      </c>
      <c r="AC540" t="s">
        <v>210</v>
      </c>
      <c r="AD540" t="s">
        <v>234</v>
      </c>
      <c r="AE540" t="s">
        <v>200</v>
      </c>
      <c r="AF540">
        <v>35801</v>
      </c>
      <c r="AK540">
        <v>0</v>
      </c>
      <c r="AL540">
        <v>0</v>
      </c>
      <c r="AM540">
        <v>919.99199999999996</v>
      </c>
      <c r="AN540">
        <v>0</v>
      </c>
      <c r="BA540" t="s">
        <v>201</v>
      </c>
      <c r="BB540">
        <v>2</v>
      </c>
      <c r="BC540" t="s">
        <v>238</v>
      </c>
      <c r="BD540" t="s">
        <v>238</v>
      </c>
      <c r="BE540" s="3">
        <v>180000</v>
      </c>
      <c r="BF540" t="s">
        <v>477</v>
      </c>
      <c r="BG540" t="s">
        <v>202</v>
      </c>
      <c r="BH540" t="s">
        <v>202</v>
      </c>
      <c r="BM540" s="7" t="s">
        <v>1330</v>
      </c>
      <c r="BN540" s="3" t="s">
        <v>204</v>
      </c>
      <c r="BO540" t="s">
        <v>202</v>
      </c>
      <c r="BP540" t="s">
        <v>202</v>
      </c>
    </row>
    <row r="541" spans="1:69" x14ac:dyDescent="0.2">
      <c r="A541" s="4">
        <v>43011.479861111111</v>
      </c>
      <c r="B541" s="4">
        <v>43011.493750000001</v>
      </c>
      <c r="C541" t="s">
        <v>65</v>
      </c>
      <c r="D541" t="s">
        <v>1389</v>
      </c>
      <c r="E541">
        <v>100</v>
      </c>
      <c r="F541">
        <v>1253</v>
      </c>
      <c r="G541" t="b">
        <v>1</v>
      </c>
      <c r="H541" s="1">
        <v>43011.493750000001</v>
      </c>
      <c r="I541" t="s">
        <v>1390</v>
      </c>
      <c r="N541">
        <v>33.493499759999999</v>
      </c>
      <c r="O541">
        <v>-86.804603580000006</v>
      </c>
      <c r="P541" t="s">
        <v>179</v>
      </c>
      <c r="Q541" t="s">
        <v>180</v>
      </c>
      <c r="R541" t="s">
        <v>181</v>
      </c>
      <c r="S541" t="s">
        <v>341</v>
      </c>
      <c r="T541">
        <v>11</v>
      </c>
      <c r="U541" t="s">
        <v>281</v>
      </c>
      <c r="V541" t="s">
        <v>319</v>
      </c>
      <c r="W541">
        <v>47</v>
      </c>
      <c r="X541" t="s">
        <v>186</v>
      </c>
      <c r="Y541" t="s">
        <v>195</v>
      </c>
      <c r="Z541">
        <v>35</v>
      </c>
      <c r="AA541" t="s">
        <v>196</v>
      </c>
      <c r="AB541" t="s">
        <v>197</v>
      </c>
      <c r="AC541" t="s">
        <v>290</v>
      </c>
      <c r="AD541" t="s">
        <v>199</v>
      </c>
      <c r="AE541" t="s">
        <v>200</v>
      </c>
      <c r="AF541">
        <v>35216</v>
      </c>
      <c r="AK541">
        <v>0</v>
      </c>
      <c r="AL541">
        <v>0</v>
      </c>
      <c r="AM541">
        <v>923.83699999999999</v>
      </c>
      <c r="AN541">
        <v>0</v>
      </c>
      <c r="BA541" t="s">
        <v>201</v>
      </c>
      <c r="BB541">
        <v>2</v>
      </c>
      <c r="BC541" t="s">
        <v>238</v>
      </c>
      <c r="BD541" t="s">
        <v>238</v>
      </c>
      <c r="BE541" s="3">
        <v>225000</v>
      </c>
      <c r="BF541" t="s">
        <v>1391</v>
      </c>
      <c r="BG541" t="s">
        <v>202</v>
      </c>
      <c r="BH541" t="s">
        <v>202</v>
      </c>
      <c r="BM541" s="7" t="s">
        <v>1392</v>
      </c>
      <c r="BN541" s="3" t="s">
        <v>204</v>
      </c>
      <c r="BO541" t="s">
        <v>202</v>
      </c>
      <c r="BP541" t="s">
        <v>202</v>
      </c>
    </row>
    <row r="542" spans="1:69" x14ac:dyDescent="0.2">
      <c r="A542" s="4">
        <v>43012.163194444445</v>
      </c>
      <c r="B542" s="4">
        <v>43012.179861111108</v>
      </c>
      <c r="C542" t="s">
        <v>65</v>
      </c>
      <c r="D542" t="s">
        <v>1446</v>
      </c>
      <c r="E542">
        <v>100</v>
      </c>
      <c r="F542">
        <v>1467</v>
      </c>
      <c r="G542" t="b">
        <v>1</v>
      </c>
      <c r="H542" s="1">
        <v>43012.179861111108</v>
      </c>
      <c r="I542" t="s">
        <v>1447</v>
      </c>
      <c r="N542">
        <v>31.35180664</v>
      </c>
      <c r="O542">
        <v>-94.83550262</v>
      </c>
      <c r="P542" t="s">
        <v>179</v>
      </c>
      <c r="Q542" t="s">
        <v>180</v>
      </c>
      <c r="R542" t="s">
        <v>181</v>
      </c>
      <c r="S542" t="s">
        <v>182</v>
      </c>
      <c r="T542" t="s">
        <v>183</v>
      </c>
      <c r="U542" t="s">
        <v>184</v>
      </c>
      <c r="V542" t="s">
        <v>185</v>
      </c>
      <c r="W542">
        <v>47</v>
      </c>
      <c r="X542" t="s">
        <v>186</v>
      </c>
      <c r="Y542" t="s">
        <v>216</v>
      </c>
      <c r="Z542">
        <v>43</v>
      </c>
      <c r="AA542" t="s">
        <v>233</v>
      </c>
      <c r="AB542" t="s">
        <v>197</v>
      </c>
      <c r="AC542" t="s">
        <v>245</v>
      </c>
      <c r="AD542" t="s">
        <v>217</v>
      </c>
      <c r="AE542" t="s">
        <v>211</v>
      </c>
      <c r="AF542">
        <v>75901</v>
      </c>
      <c r="AK542">
        <v>8.7170000000000005</v>
      </c>
      <c r="AL542">
        <v>8.7170000000000005</v>
      </c>
      <c r="AM542">
        <v>918.77200000000005</v>
      </c>
      <c r="AN542">
        <v>1</v>
      </c>
      <c r="BA542" t="s">
        <v>201</v>
      </c>
      <c r="BB542">
        <v>2</v>
      </c>
      <c r="BC542" t="s">
        <v>238</v>
      </c>
      <c r="BD542" t="s">
        <v>238</v>
      </c>
      <c r="BE542" s="3">
        <v>280000</v>
      </c>
      <c r="BF542" t="s">
        <v>398</v>
      </c>
      <c r="BG542" t="s">
        <v>202</v>
      </c>
      <c r="BH542" t="s">
        <v>202</v>
      </c>
      <c r="BM542" s="7" t="s">
        <v>1448</v>
      </c>
      <c r="BN542" s="3" t="s">
        <v>204</v>
      </c>
      <c r="BO542" t="s">
        <v>202</v>
      </c>
      <c r="BP542" t="s">
        <v>202</v>
      </c>
    </row>
    <row r="543" spans="1:69" x14ac:dyDescent="0.2">
      <c r="A543" s="4">
        <v>43012.388194444444</v>
      </c>
      <c r="B543" s="4">
        <v>43012.401388888888</v>
      </c>
      <c r="C543" t="s">
        <v>65</v>
      </c>
      <c r="D543" t="s">
        <v>1462</v>
      </c>
      <c r="E543">
        <v>100</v>
      </c>
      <c r="F543">
        <v>1160</v>
      </c>
      <c r="G543" t="b">
        <v>1</v>
      </c>
      <c r="H543" s="1">
        <v>43012.401388888888</v>
      </c>
      <c r="I543" t="s">
        <v>1463</v>
      </c>
      <c r="N543">
        <v>31.62130737</v>
      </c>
      <c r="O543">
        <v>-97.210098270000003</v>
      </c>
      <c r="P543" t="s">
        <v>179</v>
      </c>
      <c r="Q543" t="s">
        <v>180</v>
      </c>
      <c r="R543" t="s">
        <v>181</v>
      </c>
      <c r="S543" t="s">
        <v>182</v>
      </c>
      <c r="T543" t="s">
        <v>183</v>
      </c>
      <c r="U543" t="s">
        <v>184</v>
      </c>
      <c r="V543" t="s">
        <v>194</v>
      </c>
      <c r="W543">
        <v>47</v>
      </c>
      <c r="X543" t="s">
        <v>186</v>
      </c>
      <c r="Y543" t="s">
        <v>195</v>
      </c>
      <c r="Z543">
        <v>29</v>
      </c>
      <c r="AA543" t="s">
        <v>196</v>
      </c>
      <c r="AB543" t="s">
        <v>197</v>
      </c>
      <c r="AC543" t="s">
        <v>210</v>
      </c>
      <c r="AD543" t="s">
        <v>217</v>
      </c>
      <c r="AE543" t="s">
        <v>229</v>
      </c>
      <c r="AF543">
        <v>76707</v>
      </c>
      <c r="AK543">
        <v>0</v>
      </c>
      <c r="AL543">
        <v>0</v>
      </c>
      <c r="AM543">
        <v>918.97900000000004</v>
      </c>
      <c r="AN543">
        <v>0</v>
      </c>
      <c r="BA543" t="s">
        <v>201</v>
      </c>
      <c r="BB543">
        <v>2</v>
      </c>
      <c r="BC543" t="s">
        <v>238</v>
      </c>
      <c r="BD543" t="s">
        <v>238</v>
      </c>
      <c r="BE543" s="3">
        <v>100000</v>
      </c>
      <c r="BF543" t="s">
        <v>532</v>
      </c>
      <c r="BG543" t="s">
        <v>202</v>
      </c>
      <c r="BH543" t="s">
        <v>202</v>
      </c>
      <c r="BM543" s="7" t="s">
        <v>1464</v>
      </c>
      <c r="BN543" s="3" t="s">
        <v>204</v>
      </c>
      <c r="BO543" t="s">
        <v>238</v>
      </c>
      <c r="BP543" t="s">
        <v>202</v>
      </c>
    </row>
    <row r="544" spans="1:69" x14ac:dyDescent="0.2">
      <c r="A544" s="4">
        <v>43012.452777777777</v>
      </c>
      <c r="B544" s="4">
        <v>43012.467361111114</v>
      </c>
      <c r="C544" t="s">
        <v>65</v>
      </c>
      <c r="D544" t="s">
        <v>1474</v>
      </c>
      <c r="E544">
        <v>100</v>
      </c>
      <c r="F544">
        <v>1236</v>
      </c>
      <c r="G544" t="b">
        <v>1</v>
      </c>
      <c r="H544" s="1">
        <v>43012.467361111114</v>
      </c>
      <c r="I544" t="s">
        <v>1475</v>
      </c>
      <c r="N544">
        <v>41.950500490000003</v>
      </c>
      <c r="O544">
        <v>-83.445701600000007</v>
      </c>
      <c r="P544" t="s">
        <v>179</v>
      </c>
      <c r="Q544" t="s">
        <v>180</v>
      </c>
      <c r="R544" t="s">
        <v>181</v>
      </c>
      <c r="S544" t="s">
        <v>720</v>
      </c>
      <c r="T544" t="s">
        <v>205</v>
      </c>
      <c r="U544" t="s">
        <v>721</v>
      </c>
      <c r="V544" t="s">
        <v>722</v>
      </c>
      <c r="W544">
        <v>47</v>
      </c>
      <c r="X544" t="s">
        <v>186</v>
      </c>
      <c r="Y544" t="s">
        <v>195</v>
      </c>
      <c r="Z544">
        <v>27</v>
      </c>
      <c r="AA544" t="s">
        <v>196</v>
      </c>
      <c r="AB544" t="s">
        <v>197</v>
      </c>
      <c r="AC544" t="s">
        <v>210</v>
      </c>
      <c r="AD544" t="s">
        <v>234</v>
      </c>
      <c r="AE544" t="s">
        <v>200</v>
      </c>
      <c r="AF544">
        <v>48166</v>
      </c>
      <c r="AK544">
        <v>620.46</v>
      </c>
      <c r="AL544">
        <v>902.09199999999998</v>
      </c>
      <c r="AM544">
        <v>914.89099999999996</v>
      </c>
      <c r="AN544">
        <v>7</v>
      </c>
      <c r="BA544" t="s">
        <v>201</v>
      </c>
      <c r="BB544">
        <v>2</v>
      </c>
      <c r="BC544" t="s">
        <v>238</v>
      </c>
      <c r="BD544" t="s">
        <v>238</v>
      </c>
      <c r="BE544" s="3">
        <v>200000</v>
      </c>
      <c r="BF544" t="s">
        <v>1476</v>
      </c>
      <c r="BG544" t="s">
        <v>202</v>
      </c>
      <c r="BH544" t="s">
        <v>202</v>
      </c>
      <c r="BM544" s="7" t="s">
        <v>1477</v>
      </c>
      <c r="BN544" s="3" t="s">
        <v>204</v>
      </c>
      <c r="BO544" t="s">
        <v>202</v>
      </c>
      <c r="BP544" t="s">
        <v>202</v>
      </c>
    </row>
    <row r="545" spans="1:69" x14ac:dyDescent="0.2">
      <c r="A545" s="4">
        <v>43013.479861111111</v>
      </c>
      <c r="B545" s="4">
        <v>43013.495138888888</v>
      </c>
      <c r="C545" t="s">
        <v>65</v>
      </c>
      <c r="D545" t="s">
        <v>1527</v>
      </c>
      <c r="E545">
        <v>100</v>
      </c>
      <c r="F545">
        <v>1314</v>
      </c>
      <c r="G545" t="b">
        <v>1</v>
      </c>
      <c r="H545" s="1">
        <v>43013.495138888888</v>
      </c>
      <c r="I545" t="s">
        <v>1528</v>
      </c>
      <c r="N545">
        <v>41.28640747</v>
      </c>
      <c r="O545">
        <v>-72.795600890000003</v>
      </c>
      <c r="P545" t="s">
        <v>179</v>
      </c>
      <c r="Q545" t="s">
        <v>180</v>
      </c>
      <c r="R545" t="s">
        <v>181</v>
      </c>
      <c r="S545" t="s">
        <v>182</v>
      </c>
      <c r="T545" t="s">
        <v>263</v>
      </c>
      <c r="U545" t="s">
        <v>264</v>
      </c>
      <c r="V545" t="s">
        <v>185</v>
      </c>
      <c r="W545">
        <v>47</v>
      </c>
      <c r="X545" t="s">
        <v>186</v>
      </c>
      <c r="Y545" t="s">
        <v>216</v>
      </c>
      <c r="Z545">
        <v>70</v>
      </c>
      <c r="AA545" t="s">
        <v>196</v>
      </c>
      <c r="AB545" t="s">
        <v>197</v>
      </c>
      <c r="AC545" t="s">
        <v>198</v>
      </c>
      <c r="AD545" t="s">
        <v>234</v>
      </c>
      <c r="AE545" t="s">
        <v>229</v>
      </c>
      <c r="AF545">
        <v>6405</v>
      </c>
      <c r="AK545">
        <v>14.537000000000001</v>
      </c>
      <c r="AL545">
        <v>186.00800000000001</v>
      </c>
      <c r="AM545">
        <v>924.65899999999999</v>
      </c>
      <c r="AN545">
        <v>2</v>
      </c>
      <c r="BA545" t="s">
        <v>201</v>
      </c>
      <c r="BB545">
        <v>2</v>
      </c>
      <c r="BC545" t="s">
        <v>238</v>
      </c>
      <c r="BD545" t="s">
        <v>238</v>
      </c>
      <c r="BE545" s="3">
        <v>110000</v>
      </c>
      <c r="BF545" t="s">
        <v>1529</v>
      </c>
      <c r="BG545" t="s">
        <v>202</v>
      </c>
      <c r="BH545" t="s">
        <v>202</v>
      </c>
      <c r="BM545" s="7" t="s">
        <v>1530</v>
      </c>
      <c r="BN545" s="3" t="s">
        <v>204</v>
      </c>
      <c r="BO545" t="s">
        <v>202</v>
      </c>
      <c r="BP545" t="s">
        <v>202</v>
      </c>
    </row>
    <row r="546" spans="1:69" x14ac:dyDescent="0.2">
      <c r="A546" s="4">
        <v>43013.507638888892</v>
      </c>
      <c r="B546" s="4">
        <v>43013.521527777775</v>
      </c>
      <c r="C546" t="s">
        <v>65</v>
      </c>
      <c r="D546" t="s">
        <v>1531</v>
      </c>
      <c r="E546">
        <v>100</v>
      </c>
      <c r="F546">
        <v>1196</v>
      </c>
      <c r="G546" t="b">
        <v>1</v>
      </c>
      <c r="H546" s="1">
        <v>43013.521527777775</v>
      </c>
      <c r="I546" t="s">
        <v>1532</v>
      </c>
      <c r="N546">
        <v>44.48890686</v>
      </c>
      <c r="O546">
        <v>-88.070396419999994</v>
      </c>
      <c r="P546" t="s">
        <v>179</v>
      </c>
      <c r="Q546" t="s">
        <v>180</v>
      </c>
      <c r="R546" t="s">
        <v>181</v>
      </c>
      <c r="S546" t="s">
        <v>182</v>
      </c>
      <c r="T546" t="s">
        <v>183</v>
      </c>
      <c r="U546" t="s">
        <v>184</v>
      </c>
      <c r="V546" t="s">
        <v>265</v>
      </c>
      <c r="W546">
        <v>47</v>
      </c>
      <c r="X546" t="s">
        <v>186</v>
      </c>
      <c r="Y546" t="s">
        <v>195</v>
      </c>
      <c r="Z546">
        <v>33</v>
      </c>
      <c r="AA546" t="s">
        <v>196</v>
      </c>
      <c r="AB546" t="s">
        <v>197</v>
      </c>
      <c r="AC546" t="s">
        <v>210</v>
      </c>
      <c r="AD546" t="s">
        <v>217</v>
      </c>
      <c r="AE546" t="s">
        <v>229</v>
      </c>
      <c r="AF546">
        <v>54303</v>
      </c>
      <c r="AK546">
        <v>0</v>
      </c>
      <c r="AL546">
        <v>0</v>
      </c>
      <c r="AM546">
        <v>919.01099999999997</v>
      </c>
      <c r="AN546">
        <v>0</v>
      </c>
      <c r="BA546" t="s">
        <v>201</v>
      </c>
      <c r="BB546">
        <v>2</v>
      </c>
      <c r="BC546" t="s">
        <v>238</v>
      </c>
      <c r="BD546" t="s">
        <v>238</v>
      </c>
      <c r="BE546" s="3">
        <v>200000</v>
      </c>
      <c r="BF546" t="s">
        <v>306</v>
      </c>
      <c r="BG546" t="s">
        <v>202</v>
      </c>
      <c r="BH546" t="s">
        <v>202</v>
      </c>
      <c r="BM546" s="7" t="s">
        <v>1533</v>
      </c>
      <c r="BN546" s="3" t="s">
        <v>225</v>
      </c>
      <c r="BO546" t="s">
        <v>238</v>
      </c>
      <c r="BP546" t="s">
        <v>202</v>
      </c>
    </row>
    <row r="547" spans="1:69" x14ac:dyDescent="0.2">
      <c r="A547" s="4">
        <v>43013.723611111112</v>
      </c>
      <c r="B547" s="4">
        <v>43013.729861111111</v>
      </c>
      <c r="C547" t="s">
        <v>65</v>
      </c>
      <c r="D547" t="s">
        <v>1540</v>
      </c>
      <c r="E547">
        <v>100</v>
      </c>
      <c r="F547">
        <v>541</v>
      </c>
      <c r="G547" t="b">
        <v>1</v>
      </c>
      <c r="H547" s="1">
        <v>43013.729861111111</v>
      </c>
      <c r="I547" t="s">
        <v>1541</v>
      </c>
      <c r="N547">
        <v>40.09249878</v>
      </c>
      <c r="O547">
        <v>-74.985298159999999</v>
      </c>
      <c r="P547" t="s">
        <v>179</v>
      </c>
      <c r="Q547" t="s">
        <v>180</v>
      </c>
      <c r="R547" t="s">
        <v>181</v>
      </c>
      <c r="S547" t="s">
        <v>182</v>
      </c>
      <c r="T547" t="s">
        <v>263</v>
      </c>
      <c r="U547" t="s">
        <v>264</v>
      </c>
      <c r="V547" t="s">
        <v>185</v>
      </c>
      <c r="W547">
        <v>47</v>
      </c>
      <c r="X547" t="s">
        <v>186</v>
      </c>
      <c r="Y547" t="s">
        <v>216</v>
      </c>
      <c r="Z547">
        <v>32</v>
      </c>
      <c r="AA547" t="s">
        <v>196</v>
      </c>
      <c r="AB547" t="s">
        <v>197</v>
      </c>
      <c r="AC547" t="s">
        <v>198</v>
      </c>
      <c r="AD547" t="s">
        <v>217</v>
      </c>
      <c r="AE547" t="s">
        <v>200</v>
      </c>
      <c r="AF547">
        <v>19154</v>
      </c>
      <c r="AK547">
        <v>20.213999999999999</v>
      </c>
      <c r="AL547">
        <v>20.213999999999999</v>
      </c>
      <c r="AM547">
        <v>414.19400000000002</v>
      </c>
      <c r="AN547">
        <v>1</v>
      </c>
      <c r="BA547" t="s">
        <v>201</v>
      </c>
      <c r="BB547">
        <v>2</v>
      </c>
      <c r="BC547" t="s">
        <v>238</v>
      </c>
      <c r="BD547" t="s">
        <v>238</v>
      </c>
      <c r="BE547" s="3">
        <v>280000</v>
      </c>
      <c r="BF547" t="s">
        <v>406</v>
      </c>
      <c r="BG547" t="s">
        <v>202</v>
      </c>
      <c r="BH547" t="s">
        <v>202</v>
      </c>
      <c r="BM547" s="7" t="s">
        <v>1542</v>
      </c>
      <c r="BN547" s="3" t="s">
        <v>204</v>
      </c>
      <c r="BO547" t="s">
        <v>238</v>
      </c>
      <c r="BP547" t="s">
        <v>202</v>
      </c>
    </row>
    <row r="548" spans="1:69" x14ac:dyDescent="0.2">
      <c r="A548" s="4">
        <v>43013.723611111112</v>
      </c>
      <c r="B548" s="4">
        <v>43013.73541666667</v>
      </c>
      <c r="C548" t="s">
        <v>65</v>
      </c>
      <c r="D548" t="s">
        <v>1566</v>
      </c>
      <c r="E548">
        <v>100</v>
      </c>
      <c r="F548">
        <v>1034</v>
      </c>
      <c r="G548" t="b">
        <v>1</v>
      </c>
      <c r="H548" s="1">
        <v>43013.73541666667</v>
      </c>
      <c r="I548" t="s">
        <v>1567</v>
      </c>
      <c r="N548">
        <v>39.597503660000001</v>
      </c>
      <c r="O548">
        <v>-84.155998229999994</v>
      </c>
      <c r="P548" t="s">
        <v>179</v>
      </c>
      <c r="Q548" t="s">
        <v>180</v>
      </c>
      <c r="R548" t="s">
        <v>181</v>
      </c>
      <c r="S548" t="s">
        <v>208</v>
      </c>
      <c r="T548">
        <v>56</v>
      </c>
      <c r="U548" t="s">
        <v>281</v>
      </c>
      <c r="V548" t="s">
        <v>221</v>
      </c>
      <c r="W548">
        <v>47</v>
      </c>
      <c r="X548" t="s">
        <v>186</v>
      </c>
      <c r="Y548" t="s">
        <v>216</v>
      </c>
      <c r="Z548">
        <v>35</v>
      </c>
      <c r="AA548" t="s">
        <v>196</v>
      </c>
      <c r="AB548" t="s">
        <v>197</v>
      </c>
      <c r="AC548" t="s">
        <v>210</v>
      </c>
      <c r="AD548" t="s">
        <v>199</v>
      </c>
      <c r="AE548" t="s">
        <v>200</v>
      </c>
      <c r="AF548">
        <v>45305</v>
      </c>
      <c r="AK548">
        <v>0</v>
      </c>
      <c r="AL548">
        <v>0</v>
      </c>
      <c r="AM548">
        <v>910.14700000000005</v>
      </c>
      <c r="AN548">
        <v>0</v>
      </c>
      <c r="BA548" t="s">
        <v>201</v>
      </c>
      <c r="BB548">
        <v>2</v>
      </c>
      <c r="BC548" t="s">
        <v>238</v>
      </c>
      <c r="BD548" t="s">
        <v>238</v>
      </c>
      <c r="BE548" s="3">
        <v>120000</v>
      </c>
      <c r="BF548" t="s">
        <v>968</v>
      </c>
      <c r="BG548" t="s">
        <v>202</v>
      </c>
      <c r="BH548" t="s">
        <v>202</v>
      </c>
      <c r="BM548" s="7" t="s">
        <v>1568</v>
      </c>
      <c r="BN548" s="3" t="s">
        <v>204</v>
      </c>
      <c r="BO548" t="s">
        <v>202</v>
      </c>
      <c r="BP548" t="s">
        <v>202</v>
      </c>
    </row>
    <row r="549" spans="1:69" x14ac:dyDescent="0.2">
      <c r="A549" s="4">
        <v>43013.722916666666</v>
      </c>
      <c r="B549" s="4">
        <v>43013.736111111109</v>
      </c>
      <c r="C549" t="s">
        <v>65</v>
      </c>
      <c r="D549" t="s">
        <v>1585</v>
      </c>
      <c r="E549">
        <v>100</v>
      </c>
      <c r="F549">
        <v>1140</v>
      </c>
      <c r="G549" t="b">
        <v>1</v>
      </c>
      <c r="H549" s="1">
        <v>43013.736111111109</v>
      </c>
      <c r="I549" t="s">
        <v>1586</v>
      </c>
      <c r="N549">
        <v>27.78990173</v>
      </c>
      <c r="O549">
        <v>-82.677299500000004</v>
      </c>
      <c r="P549" t="s">
        <v>179</v>
      </c>
      <c r="Q549" t="s">
        <v>180</v>
      </c>
      <c r="R549" t="s">
        <v>181</v>
      </c>
      <c r="S549" t="s">
        <v>182</v>
      </c>
      <c r="T549" t="s">
        <v>188</v>
      </c>
      <c r="U549" t="s">
        <v>1587</v>
      </c>
      <c r="V549" t="s">
        <v>1588</v>
      </c>
      <c r="W549">
        <v>47</v>
      </c>
      <c r="X549" t="s">
        <v>186</v>
      </c>
      <c r="Y549" t="s">
        <v>195</v>
      </c>
      <c r="Z549">
        <v>38</v>
      </c>
      <c r="AA549" t="s">
        <v>196</v>
      </c>
      <c r="AB549" t="s">
        <v>197</v>
      </c>
      <c r="AC549" t="s">
        <v>290</v>
      </c>
      <c r="AD549" t="s">
        <v>234</v>
      </c>
      <c r="AE549" t="s">
        <v>211</v>
      </c>
      <c r="AF549">
        <v>33701</v>
      </c>
      <c r="AK549">
        <v>0</v>
      </c>
      <c r="AL549">
        <v>0</v>
      </c>
      <c r="AM549">
        <v>919.97199999999998</v>
      </c>
      <c r="AN549">
        <v>0</v>
      </c>
      <c r="BA549" t="s">
        <v>201</v>
      </c>
      <c r="BB549">
        <v>2</v>
      </c>
      <c r="BC549" t="s">
        <v>238</v>
      </c>
      <c r="BD549" t="s">
        <v>238</v>
      </c>
      <c r="BE549" s="3">
        <v>80000</v>
      </c>
      <c r="BF549" t="s">
        <v>973</v>
      </c>
      <c r="BG549" t="s">
        <v>202</v>
      </c>
      <c r="BH549" t="s">
        <v>202</v>
      </c>
      <c r="BM549" s="7" t="s">
        <v>1589</v>
      </c>
      <c r="BN549" s="3" t="s">
        <v>204</v>
      </c>
      <c r="BO549" t="s">
        <v>202</v>
      </c>
      <c r="BP549" t="s">
        <v>202</v>
      </c>
    </row>
    <row r="550" spans="1:69" x14ac:dyDescent="0.2">
      <c r="A550" s="4">
        <v>43013.724305555559</v>
      </c>
      <c r="B550" s="4">
        <v>43013.738194444442</v>
      </c>
      <c r="C550" t="s">
        <v>65</v>
      </c>
      <c r="D550" t="s">
        <v>1697</v>
      </c>
      <c r="E550">
        <v>100</v>
      </c>
      <c r="F550">
        <v>1187</v>
      </c>
      <c r="G550" t="b">
        <v>1</v>
      </c>
      <c r="H550" s="1">
        <v>43013.738194444442</v>
      </c>
      <c r="I550" t="s">
        <v>1698</v>
      </c>
      <c r="N550">
        <v>45.750106809999998</v>
      </c>
      <c r="O550">
        <v>-94.140098570000006</v>
      </c>
      <c r="P550" t="s">
        <v>179</v>
      </c>
      <c r="Q550" t="s">
        <v>180</v>
      </c>
      <c r="R550" t="s">
        <v>181</v>
      </c>
      <c r="S550" t="s">
        <v>208</v>
      </c>
      <c r="T550">
        <v>56</v>
      </c>
      <c r="U550" t="s">
        <v>281</v>
      </c>
      <c r="V550" t="s">
        <v>265</v>
      </c>
      <c r="W550">
        <v>47</v>
      </c>
      <c r="X550" t="s">
        <v>186</v>
      </c>
      <c r="Y550" t="s">
        <v>216</v>
      </c>
      <c r="Z550">
        <v>23</v>
      </c>
      <c r="AA550" t="s">
        <v>196</v>
      </c>
      <c r="AB550" t="s">
        <v>197</v>
      </c>
      <c r="AC550" t="s">
        <v>290</v>
      </c>
      <c r="AD550" t="s">
        <v>199</v>
      </c>
      <c r="AE550" t="s">
        <v>229</v>
      </c>
      <c r="AF550">
        <v>56367</v>
      </c>
      <c r="AK550">
        <v>0</v>
      </c>
      <c r="AL550">
        <v>0</v>
      </c>
      <c r="AM550">
        <v>915.68799999999999</v>
      </c>
      <c r="AN550">
        <v>0</v>
      </c>
      <c r="BA550" t="s">
        <v>201</v>
      </c>
      <c r="BB550">
        <v>2</v>
      </c>
      <c r="BC550" t="s">
        <v>238</v>
      </c>
      <c r="BD550" t="s">
        <v>238</v>
      </c>
      <c r="BE550" s="3">
        <v>120000</v>
      </c>
      <c r="BF550" t="s">
        <v>402</v>
      </c>
      <c r="BG550" t="s">
        <v>202</v>
      </c>
      <c r="BH550" t="s">
        <v>202</v>
      </c>
      <c r="BM550" s="7" t="s">
        <v>1699</v>
      </c>
      <c r="BN550" s="3" t="s">
        <v>204</v>
      </c>
      <c r="BO550" t="s">
        <v>202</v>
      </c>
      <c r="BP550" t="s">
        <v>202</v>
      </c>
    </row>
    <row r="551" spans="1:69" x14ac:dyDescent="0.2">
      <c r="A551" s="4">
        <v>43013.725694444445</v>
      </c>
      <c r="B551" s="4">
        <v>43013.738888888889</v>
      </c>
      <c r="C551" t="s">
        <v>65</v>
      </c>
      <c r="D551" t="s">
        <v>1763</v>
      </c>
      <c r="E551">
        <v>100</v>
      </c>
      <c r="F551">
        <v>1178</v>
      </c>
      <c r="G551" t="b">
        <v>1</v>
      </c>
      <c r="H551" s="1">
        <v>43013.738888888889</v>
      </c>
      <c r="I551" t="s">
        <v>1764</v>
      </c>
      <c r="N551">
        <v>33.984893800000002</v>
      </c>
      <c r="O551">
        <v>-81.025001529999997</v>
      </c>
      <c r="P551" t="s">
        <v>179</v>
      </c>
      <c r="Q551" t="s">
        <v>180</v>
      </c>
      <c r="R551" t="s">
        <v>181</v>
      </c>
      <c r="S551" t="s">
        <v>182</v>
      </c>
      <c r="T551" t="s">
        <v>1765</v>
      </c>
      <c r="U551" t="s">
        <v>537</v>
      </c>
      <c r="V551" t="s">
        <v>538</v>
      </c>
      <c r="W551">
        <v>47</v>
      </c>
      <c r="X551" t="s">
        <v>186</v>
      </c>
      <c r="Y551" t="s">
        <v>195</v>
      </c>
      <c r="Z551">
        <v>21</v>
      </c>
      <c r="AA551" t="s">
        <v>233</v>
      </c>
      <c r="AB551" t="s">
        <v>816</v>
      </c>
      <c r="AC551" t="s">
        <v>290</v>
      </c>
      <c r="AD551" t="s">
        <v>199</v>
      </c>
      <c r="AE551" t="s">
        <v>200</v>
      </c>
      <c r="AF551">
        <v>29201</v>
      </c>
      <c r="AK551">
        <v>0</v>
      </c>
      <c r="AL551">
        <v>0</v>
      </c>
      <c r="AM551">
        <v>969.06799999999998</v>
      </c>
      <c r="AN551">
        <v>0</v>
      </c>
      <c r="BA551" t="s">
        <v>201</v>
      </c>
      <c r="BB551">
        <v>2</v>
      </c>
      <c r="BC551" t="s">
        <v>238</v>
      </c>
      <c r="BD551" t="s">
        <v>238</v>
      </c>
      <c r="BE551" s="3">
        <v>100000</v>
      </c>
      <c r="BF551" s="2">
        <v>100000</v>
      </c>
      <c r="BG551" t="s">
        <v>202</v>
      </c>
      <c r="BH551" t="s">
        <v>202</v>
      </c>
      <c r="BM551" s="7" t="s">
        <v>1766</v>
      </c>
      <c r="BN551" s="3" t="s">
        <v>204</v>
      </c>
      <c r="BO551" t="s">
        <v>238</v>
      </c>
      <c r="BP551" t="s">
        <v>202</v>
      </c>
    </row>
    <row r="552" spans="1:69" x14ac:dyDescent="0.2">
      <c r="A552" s="4">
        <v>43013.726388888892</v>
      </c>
      <c r="B552" s="4">
        <v>43013.738888888889</v>
      </c>
      <c r="C552" t="s">
        <v>65</v>
      </c>
      <c r="D552" t="s">
        <v>1778</v>
      </c>
      <c r="E552">
        <v>100</v>
      </c>
      <c r="F552">
        <v>1134</v>
      </c>
      <c r="G552" t="b">
        <v>1</v>
      </c>
      <c r="H552" s="1">
        <v>43013.738888888889</v>
      </c>
      <c r="I552" t="s">
        <v>1779</v>
      </c>
      <c r="N552">
        <v>33.024703979999998</v>
      </c>
      <c r="O552">
        <v>-83.229598999999993</v>
      </c>
      <c r="P552" t="s">
        <v>179</v>
      </c>
      <c r="Q552" t="s">
        <v>180</v>
      </c>
      <c r="R552" t="s">
        <v>181</v>
      </c>
      <c r="S552" t="s">
        <v>182</v>
      </c>
      <c r="T552" t="s">
        <v>183</v>
      </c>
      <c r="U552" t="s">
        <v>184</v>
      </c>
      <c r="V552" t="s">
        <v>302</v>
      </c>
      <c r="W552">
        <v>47</v>
      </c>
      <c r="X552" t="s">
        <v>186</v>
      </c>
      <c r="Y552" t="s">
        <v>195</v>
      </c>
      <c r="Z552">
        <v>24</v>
      </c>
      <c r="AA552" t="s">
        <v>233</v>
      </c>
      <c r="AB552" t="s">
        <v>197</v>
      </c>
      <c r="AC552" t="s">
        <v>210</v>
      </c>
      <c r="AD552" t="s">
        <v>234</v>
      </c>
      <c r="AE552" t="s">
        <v>211</v>
      </c>
      <c r="AF552">
        <v>31082</v>
      </c>
      <c r="AK552">
        <v>14.768000000000001</v>
      </c>
      <c r="AL552">
        <v>174.24</v>
      </c>
      <c r="AM552">
        <v>920.26499999999999</v>
      </c>
      <c r="AN552">
        <v>2</v>
      </c>
      <c r="BA552" t="s">
        <v>201</v>
      </c>
      <c r="BB552">
        <v>2</v>
      </c>
      <c r="BC552" t="s">
        <v>238</v>
      </c>
      <c r="BD552" t="s">
        <v>238</v>
      </c>
      <c r="BE552" s="3">
        <v>80000</v>
      </c>
      <c r="BF552" t="s">
        <v>372</v>
      </c>
      <c r="BG552" t="s">
        <v>202</v>
      </c>
      <c r="BH552" t="s">
        <v>202</v>
      </c>
      <c r="BM552" s="7" t="s">
        <v>1780</v>
      </c>
      <c r="BN552" s="3" t="s">
        <v>225</v>
      </c>
      <c r="BO552" t="s">
        <v>238</v>
      </c>
      <c r="BP552" t="s">
        <v>238</v>
      </c>
      <c r="BQ552" t="s">
        <v>1781</v>
      </c>
    </row>
    <row r="553" spans="1:69" x14ac:dyDescent="0.2">
      <c r="A553" s="4">
        <v>43013.724999999999</v>
      </c>
      <c r="B553" s="4">
        <v>43013.738888888889</v>
      </c>
      <c r="C553" t="s">
        <v>65</v>
      </c>
      <c r="D553" t="s">
        <v>1785</v>
      </c>
      <c r="E553">
        <v>100</v>
      </c>
      <c r="F553">
        <v>1207</v>
      </c>
      <c r="G553" t="b">
        <v>1</v>
      </c>
      <c r="H553" s="1">
        <v>43013.738888888889</v>
      </c>
      <c r="I553" t="s">
        <v>1786</v>
      </c>
      <c r="N553">
        <v>37.629302979999999</v>
      </c>
      <c r="O553">
        <v>-122.1163025</v>
      </c>
      <c r="P553" t="s">
        <v>179</v>
      </c>
      <c r="Q553" t="s">
        <v>180</v>
      </c>
      <c r="R553" t="s">
        <v>181</v>
      </c>
      <c r="S553" t="s">
        <v>182</v>
      </c>
      <c r="T553" t="s">
        <v>183</v>
      </c>
      <c r="U553" t="s">
        <v>251</v>
      </c>
      <c r="V553" t="s">
        <v>360</v>
      </c>
      <c r="W553">
        <v>47</v>
      </c>
      <c r="X553" t="s">
        <v>186</v>
      </c>
      <c r="Y553" t="s">
        <v>216</v>
      </c>
      <c r="Z553">
        <v>36</v>
      </c>
      <c r="AA553" t="s">
        <v>269</v>
      </c>
      <c r="AB553" t="s">
        <v>197</v>
      </c>
      <c r="AC553" t="s">
        <v>210</v>
      </c>
      <c r="AD553" t="s">
        <v>199</v>
      </c>
      <c r="AE553" t="s">
        <v>229</v>
      </c>
      <c r="AF553">
        <v>94545</v>
      </c>
      <c r="AK553">
        <v>14.093999999999999</v>
      </c>
      <c r="AL553">
        <v>884.529</v>
      </c>
      <c r="AM553">
        <v>915.33</v>
      </c>
      <c r="AN553">
        <v>4</v>
      </c>
      <c r="BA553" t="s">
        <v>201</v>
      </c>
      <c r="BB553">
        <v>2</v>
      </c>
      <c r="BC553" t="s">
        <v>238</v>
      </c>
      <c r="BD553" t="s">
        <v>238</v>
      </c>
      <c r="BE553" s="3">
        <v>280000</v>
      </c>
      <c r="BF553" t="s">
        <v>817</v>
      </c>
      <c r="BG553" t="s">
        <v>202</v>
      </c>
      <c r="BH553" t="s">
        <v>202</v>
      </c>
      <c r="BM553" s="7" t="s">
        <v>1787</v>
      </c>
      <c r="BN553" s="3" t="s">
        <v>204</v>
      </c>
      <c r="BO553" t="s">
        <v>202</v>
      </c>
      <c r="BP553" t="s">
        <v>202</v>
      </c>
    </row>
    <row r="554" spans="1:69" x14ac:dyDescent="0.2">
      <c r="A554" s="4">
        <v>43013.723611111112</v>
      </c>
      <c r="B554" s="4">
        <v>43013.739583333336</v>
      </c>
      <c r="C554" t="s">
        <v>65</v>
      </c>
      <c r="D554" t="s">
        <v>1818</v>
      </c>
      <c r="E554">
        <v>100</v>
      </c>
      <c r="F554">
        <v>1402</v>
      </c>
      <c r="G554" t="b">
        <v>1</v>
      </c>
      <c r="H554" s="1">
        <v>43013.739583333336</v>
      </c>
      <c r="I554" t="s">
        <v>1819</v>
      </c>
      <c r="N554">
        <v>37.438201900000003</v>
      </c>
      <c r="O554">
        <v>-84.051002499999996</v>
      </c>
      <c r="P554" t="s">
        <v>179</v>
      </c>
      <c r="Q554" t="s">
        <v>180</v>
      </c>
      <c r="R554" t="s">
        <v>181</v>
      </c>
      <c r="S554" t="s">
        <v>182</v>
      </c>
      <c r="T554" t="s">
        <v>183</v>
      </c>
      <c r="U554" t="s">
        <v>193</v>
      </c>
      <c r="V554" t="s">
        <v>328</v>
      </c>
      <c r="W554">
        <v>47</v>
      </c>
      <c r="X554" t="s">
        <v>186</v>
      </c>
      <c r="Y554" t="s">
        <v>216</v>
      </c>
      <c r="Z554">
        <v>35</v>
      </c>
      <c r="AA554" t="s">
        <v>196</v>
      </c>
      <c r="AB554" t="s">
        <v>197</v>
      </c>
      <c r="AC554" t="s">
        <v>258</v>
      </c>
      <c r="AD554" t="s">
        <v>217</v>
      </c>
      <c r="AE554" t="s">
        <v>200</v>
      </c>
      <c r="AF554">
        <v>40486</v>
      </c>
      <c r="AK554">
        <v>41.616999999999997</v>
      </c>
      <c r="AL554">
        <v>41.616999999999997</v>
      </c>
      <c r="AM554">
        <v>922.33600000000001</v>
      </c>
      <c r="AN554">
        <v>1</v>
      </c>
      <c r="BA554" t="s">
        <v>201</v>
      </c>
      <c r="BB554">
        <v>2</v>
      </c>
      <c r="BC554" t="s">
        <v>238</v>
      </c>
      <c r="BD554" t="s">
        <v>238</v>
      </c>
      <c r="BE554" s="3">
        <v>125000</v>
      </c>
      <c r="BF554" t="s">
        <v>1380</v>
      </c>
      <c r="BG554" t="s">
        <v>202</v>
      </c>
      <c r="BH554" t="s">
        <v>202</v>
      </c>
      <c r="BM554" s="7" t="s">
        <v>1820</v>
      </c>
      <c r="BN554" s="3" t="s">
        <v>204</v>
      </c>
      <c r="BO554" t="s">
        <v>202</v>
      </c>
      <c r="BP554" t="s">
        <v>202</v>
      </c>
    </row>
    <row r="555" spans="1:69" x14ac:dyDescent="0.2">
      <c r="A555" s="4">
        <v>43013.726388888892</v>
      </c>
      <c r="B555" s="4">
        <v>43013.740972222222</v>
      </c>
      <c r="C555" t="s">
        <v>65</v>
      </c>
      <c r="D555" t="s">
        <v>1866</v>
      </c>
      <c r="E555">
        <v>100</v>
      </c>
      <c r="F555">
        <v>1210</v>
      </c>
      <c r="G555" t="b">
        <v>1</v>
      </c>
      <c r="H555" s="1">
        <v>43013.740972222222</v>
      </c>
      <c r="I555" t="s">
        <v>1867</v>
      </c>
      <c r="N555">
        <v>35.150894170000001</v>
      </c>
      <c r="O555">
        <v>-117.92150119999999</v>
      </c>
      <c r="P555" t="s">
        <v>179</v>
      </c>
      <c r="Q555" t="s">
        <v>180</v>
      </c>
      <c r="R555" t="s">
        <v>181</v>
      </c>
      <c r="S555" t="s">
        <v>182</v>
      </c>
      <c r="T555" t="s">
        <v>183</v>
      </c>
      <c r="U555" t="s">
        <v>184</v>
      </c>
      <c r="V555" t="s">
        <v>194</v>
      </c>
      <c r="W555">
        <v>47</v>
      </c>
      <c r="X555" t="s">
        <v>186</v>
      </c>
      <c r="Y555" t="s">
        <v>195</v>
      </c>
      <c r="Z555">
        <v>32</v>
      </c>
      <c r="AA555" t="s">
        <v>196</v>
      </c>
      <c r="AB555" t="s">
        <v>244</v>
      </c>
      <c r="AC555" t="s">
        <v>210</v>
      </c>
      <c r="AD555" t="s">
        <v>199</v>
      </c>
      <c r="AE555" t="s">
        <v>303</v>
      </c>
      <c r="AF555">
        <v>93501</v>
      </c>
      <c r="AK555">
        <v>388.89699999999999</v>
      </c>
      <c r="AL555">
        <v>388.89699999999999</v>
      </c>
      <c r="AM555">
        <v>918.43399999999997</v>
      </c>
      <c r="AN555">
        <v>1</v>
      </c>
      <c r="BA555" t="s">
        <v>201</v>
      </c>
      <c r="BB555">
        <v>2</v>
      </c>
      <c r="BC555" t="s">
        <v>238</v>
      </c>
      <c r="BD555" t="s">
        <v>238</v>
      </c>
      <c r="BE555" s="3">
        <v>280000</v>
      </c>
      <c r="BF555" t="s">
        <v>406</v>
      </c>
      <c r="BG555" t="s">
        <v>202</v>
      </c>
      <c r="BH555" t="s">
        <v>202</v>
      </c>
      <c r="BM555" s="7" t="s">
        <v>1868</v>
      </c>
      <c r="BN555" s="3" t="s">
        <v>204</v>
      </c>
      <c r="BO555" t="s">
        <v>202</v>
      </c>
      <c r="BP555" t="s">
        <v>202</v>
      </c>
    </row>
    <row r="556" spans="1:69" x14ac:dyDescent="0.2">
      <c r="A556" s="4">
        <v>43013.725694444445</v>
      </c>
      <c r="B556" s="4">
        <v>43013.740972222222</v>
      </c>
      <c r="C556" t="s">
        <v>65</v>
      </c>
      <c r="D556" t="s">
        <v>1869</v>
      </c>
      <c r="E556">
        <v>100</v>
      </c>
      <c r="F556">
        <v>1325</v>
      </c>
      <c r="G556" t="b">
        <v>1</v>
      </c>
      <c r="H556" s="1">
        <v>43013.740972222222</v>
      </c>
      <c r="I556" t="s">
        <v>1870</v>
      </c>
      <c r="N556">
        <v>26.188400269999999</v>
      </c>
      <c r="O556">
        <v>-97.923202509999996</v>
      </c>
      <c r="P556" t="s">
        <v>179</v>
      </c>
      <c r="Q556" t="s">
        <v>180</v>
      </c>
      <c r="R556" t="s">
        <v>181</v>
      </c>
      <c r="S556" t="s">
        <v>182</v>
      </c>
      <c r="T556" t="s">
        <v>183</v>
      </c>
      <c r="U556" t="s">
        <v>281</v>
      </c>
      <c r="V556" t="s">
        <v>194</v>
      </c>
      <c r="W556">
        <v>47</v>
      </c>
      <c r="X556" t="s">
        <v>186</v>
      </c>
      <c r="Y556" t="s">
        <v>216</v>
      </c>
      <c r="Z556">
        <v>30</v>
      </c>
      <c r="AA556" t="s">
        <v>196</v>
      </c>
      <c r="AB556" t="s">
        <v>244</v>
      </c>
      <c r="AC556" t="s">
        <v>210</v>
      </c>
      <c r="AD556" t="s">
        <v>234</v>
      </c>
      <c r="AE556" t="s">
        <v>303</v>
      </c>
      <c r="AF556">
        <v>78570</v>
      </c>
      <c r="AK556">
        <v>37.951000000000001</v>
      </c>
      <c r="AL556">
        <v>37.951000000000001</v>
      </c>
      <c r="AM556">
        <v>1056.3320000000001</v>
      </c>
      <c r="AN556">
        <v>1</v>
      </c>
      <c r="BA556" t="s">
        <v>201</v>
      </c>
      <c r="BB556">
        <v>2</v>
      </c>
      <c r="BC556" t="s">
        <v>238</v>
      </c>
      <c r="BD556" t="s">
        <v>238</v>
      </c>
      <c r="BE556" s="3">
        <v>280000</v>
      </c>
      <c r="BF556" t="s">
        <v>624</v>
      </c>
      <c r="BG556" t="s">
        <v>202</v>
      </c>
      <c r="BH556" t="s">
        <v>202</v>
      </c>
      <c r="BM556" s="7" t="s">
        <v>1871</v>
      </c>
      <c r="BN556" s="3" t="s">
        <v>225</v>
      </c>
      <c r="BO556" t="s">
        <v>202</v>
      </c>
      <c r="BP556" t="s">
        <v>202</v>
      </c>
    </row>
    <row r="557" spans="1:69" x14ac:dyDescent="0.2">
      <c r="A557" s="4">
        <v>43013.726388888892</v>
      </c>
      <c r="B557" s="4">
        <v>43013.740972222222</v>
      </c>
      <c r="C557" t="s">
        <v>65</v>
      </c>
      <c r="D557" t="s">
        <v>1881</v>
      </c>
      <c r="E557">
        <v>100</v>
      </c>
      <c r="F557">
        <v>1277</v>
      </c>
      <c r="G557" t="b">
        <v>1</v>
      </c>
      <c r="H557" s="1">
        <v>43013.740972222222</v>
      </c>
      <c r="I557" t="s">
        <v>1882</v>
      </c>
      <c r="N557">
        <v>41.60450745</v>
      </c>
      <c r="O557">
        <v>-87.995597840000002</v>
      </c>
      <c r="P557" t="s">
        <v>179</v>
      </c>
      <c r="Q557" t="s">
        <v>180</v>
      </c>
      <c r="R557" t="s">
        <v>181</v>
      </c>
      <c r="S557" t="s">
        <v>208</v>
      </c>
      <c r="T557">
        <v>56</v>
      </c>
      <c r="U557" t="s">
        <v>281</v>
      </c>
      <c r="V557" t="s">
        <v>319</v>
      </c>
      <c r="W557">
        <v>47</v>
      </c>
      <c r="X557" t="s">
        <v>186</v>
      </c>
      <c r="Y557" t="s">
        <v>216</v>
      </c>
      <c r="Z557">
        <v>40</v>
      </c>
      <c r="AA557" t="s">
        <v>196</v>
      </c>
      <c r="AB557" t="s">
        <v>197</v>
      </c>
      <c r="AC557" t="s">
        <v>198</v>
      </c>
      <c r="AD557" t="s">
        <v>217</v>
      </c>
      <c r="AE557" t="s">
        <v>200</v>
      </c>
      <c r="AF557">
        <v>60441</v>
      </c>
      <c r="AK557">
        <v>181.92099999999999</v>
      </c>
      <c r="AL557">
        <v>225.929</v>
      </c>
      <c r="AM557">
        <v>971.43</v>
      </c>
      <c r="AN557">
        <v>2</v>
      </c>
      <c r="BA557" t="s">
        <v>201</v>
      </c>
      <c r="BB557">
        <v>2</v>
      </c>
      <c r="BC557" t="s">
        <v>238</v>
      </c>
      <c r="BD557" t="s">
        <v>238</v>
      </c>
      <c r="BE557" s="3">
        <v>120000</v>
      </c>
      <c r="BF557" t="s">
        <v>1883</v>
      </c>
      <c r="BG557" t="s">
        <v>202</v>
      </c>
      <c r="BH557" t="s">
        <v>202</v>
      </c>
      <c r="BM557" s="7" t="s">
        <v>1884</v>
      </c>
      <c r="BN557" s="3" t="s">
        <v>225</v>
      </c>
      <c r="BO557" t="s">
        <v>202</v>
      </c>
      <c r="BP557" t="s">
        <v>202</v>
      </c>
    </row>
    <row r="558" spans="1:69" x14ac:dyDescent="0.2">
      <c r="A558" s="4">
        <v>43013.723611111112</v>
      </c>
      <c r="B558" s="4">
        <v>43013.740972222222</v>
      </c>
      <c r="C558" t="s">
        <v>65</v>
      </c>
      <c r="D558" t="s">
        <v>1897</v>
      </c>
      <c r="E558">
        <v>100</v>
      </c>
      <c r="F558">
        <v>1515</v>
      </c>
      <c r="G558" t="b">
        <v>1</v>
      </c>
      <c r="H558" s="1">
        <v>43013.740972222222</v>
      </c>
      <c r="I558" t="s">
        <v>1898</v>
      </c>
      <c r="N558">
        <v>32.795196529999998</v>
      </c>
      <c r="O558">
        <v>-116.96710210000001</v>
      </c>
      <c r="P558" t="s">
        <v>179</v>
      </c>
      <c r="Q558" t="s">
        <v>180</v>
      </c>
      <c r="R558" t="s">
        <v>181</v>
      </c>
      <c r="S558" t="s">
        <v>182</v>
      </c>
      <c r="T558" t="s">
        <v>183</v>
      </c>
      <c r="U558" t="s">
        <v>184</v>
      </c>
      <c r="V558" t="s">
        <v>185</v>
      </c>
      <c r="W558">
        <v>47</v>
      </c>
      <c r="X558" t="s">
        <v>186</v>
      </c>
      <c r="Y558" t="s">
        <v>216</v>
      </c>
      <c r="Z558">
        <v>37</v>
      </c>
      <c r="AA558" t="s">
        <v>196</v>
      </c>
      <c r="AB558" t="s">
        <v>197</v>
      </c>
      <c r="AC558" t="s">
        <v>290</v>
      </c>
      <c r="AD558" t="s">
        <v>199</v>
      </c>
      <c r="AE558" t="s">
        <v>211</v>
      </c>
      <c r="AF558">
        <v>92071</v>
      </c>
      <c r="AK558">
        <v>0</v>
      </c>
      <c r="AL558">
        <v>0</v>
      </c>
      <c r="AM558">
        <v>918.846</v>
      </c>
      <c r="AN558">
        <v>0</v>
      </c>
      <c r="BA558" t="s">
        <v>201</v>
      </c>
      <c r="BB558">
        <v>2</v>
      </c>
      <c r="BC558" t="s">
        <v>238</v>
      </c>
      <c r="BD558" t="s">
        <v>238</v>
      </c>
      <c r="BE558" s="3">
        <v>150000</v>
      </c>
      <c r="BF558" t="s">
        <v>1899</v>
      </c>
      <c r="BG558" t="s">
        <v>202</v>
      </c>
      <c r="BH558" t="s">
        <v>202</v>
      </c>
      <c r="BM558" s="7" t="s">
        <v>1900</v>
      </c>
      <c r="BN558" s="3" t="s">
        <v>204</v>
      </c>
      <c r="BO558" t="s">
        <v>202</v>
      </c>
      <c r="BP558" t="s">
        <v>202</v>
      </c>
    </row>
    <row r="559" spans="1:69" x14ac:dyDescent="0.2">
      <c r="A559" s="4">
        <v>43013.725694444445</v>
      </c>
      <c r="B559" s="4">
        <v>43013.741666666669</v>
      </c>
      <c r="C559" t="s">
        <v>65</v>
      </c>
      <c r="D559" t="s">
        <v>1925</v>
      </c>
      <c r="E559">
        <v>100</v>
      </c>
      <c r="F559">
        <v>1349</v>
      </c>
      <c r="G559" t="b">
        <v>1</v>
      </c>
      <c r="H559" s="1">
        <v>43013.741666666669</v>
      </c>
      <c r="I559" t="s">
        <v>1926</v>
      </c>
      <c r="N559">
        <v>42.538604739999997</v>
      </c>
      <c r="O559">
        <v>-123.34780120000001</v>
      </c>
      <c r="P559" t="s">
        <v>179</v>
      </c>
      <c r="Q559" t="s">
        <v>180</v>
      </c>
      <c r="R559" t="s">
        <v>181</v>
      </c>
      <c r="S559" t="s">
        <v>182</v>
      </c>
      <c r="T559" t="s">
        <v>183</v>
      </c>
      <c r="U559" t="s">
        <v>184</v>
      </c>
      <c r="V559" t="s">
        <v>1927</v>
      </c>
      <c r="W559">
        <v>47</v>
      </c>
      <c r="X559" t="s">
        <v>186</v>
      </c>
      <c r="Y559" t="s">
        <v>195</v>
      </c>
      <c r="Z559">
        <v>55</v>
      </c>
      <c r="AA559" t="s">
        <v>196</v>
      </c>
      <c r="AB559" t="s">
        <v>197</v>
      </c>
      <c r="AC559" t="s">
        <v>1928</v>
      </c>
      <c r="AD559" t="s">
        <v>222</v>
      </c>
      <c r="AE559" t="s">
        <v>229</v>
      </c>
      <c r="AF559">
        <v>97401</v>
      </c>
      <c r="AK559">
        <v>48.746000000000002</v>
      </c>
      <c r="AL559">
        <v>923.92</v>
      </c>
      <c r="AM559">
        <v>924.88300000000004</v>
      </c>
      <c r="AN559">
        <v>2</v>
      </c>
      <c r="BA559" t="s">
        <v>201</v>
      </c>
      <c r="BB559">
        <v>2</v>
      </c>
      <c r="BC559" t="s">
        <v>238</v>
      </c>
      <c r="BD559" t="s">
        <v>238</v>
      </c>
      <c r="BE559" s="3">
        <v>280000</v>
      </c>
      <c r="BF559" t="s">
        <v>356</v>
      </c>
      <c r="BG559" t="s">
        <v>202</v>
      </c>
      <c r="BH559" t="s">
        <v>202</v>
      </c>
      <c r="BM559" s="7" t="s">
        <v>1929</v>
      </c>
      <c r="BN559" s="3" t="s">
        <v>204</v>
      </c>
      <c r="BO559" t="s">
        <v>202</v>
      </c>
      <c r="BP559" t="s">
        <v>202</v>
      </c>
    </row>
    <row r="560" spans="1:69" x14ac:dyDescent="0.2">
      <c r="A560" s="4">
        <v>43013.729166666664</v>
      </c>
      <c r="B560" s="4">
        <v>43013.742361111108</v>
      </c>
      <c r="C560" t="s">
        <v>65</v>
      </c>
      <c r="D560" t="s">
        <v>1967</v>
      </c>
      <c r="E560">
        <v>100</v>
      </c>
      <c r="F560">
        <v>1096</v>
      </c>
      <c r="G560" t="b">
        <v>1</v>
      </c>
      <c r="H560" s="1">
        <v>43013.742361111108</v>
      </c>
      <c r="I560" t="s">
        <v>1968</v>
      </c>
      <c r="N560">
        <v>35.843002319999997</v>
      </c>
      <c r="O560">
        <v>-78.631103519999996</v>
      </c>
      <c r="P560" t="s">
        <v>179</v>
      </c>
      <c r="Q560" t="s">
        <v>180</v>
      </c>
      <c r="R560" t="s">
        <v>181</v>
      </c>
      <c r="S560" t="s">
        <v>1969</v>
      </c>
      <c r="T560">
        <v>10</v>
      </c>
      <c r="U560" t="s">
        <v>1970</v>
      </c>
      <c r="V560" t="s">
        <v>1971</v>
      </c>
      <c r="W560">
        <v>47</v>
      </c>
      <c r="X560" t="s">
        <v>186</v>
      </c>
      <c r="Y560" t="s">
        <v>195</v>
      </c>
      <c r="Z560">
        <v>33</v>
      </c>
      <c r="AA560" t="s">
        <v>196</v>
      </c>
      <c r="AB560" t="s">
        <v>197</v>
      </c>
      <c r="AC560" t="s">
        <v>210</v>
      </c>
      <c r="AD560" t="s">
        <v>217</v>
      </c>
      <c r="AE560" t="s">
        <v>229</v>
      </c>
      <c r="AF560">
        <v>27616</v>
      </c>
      <c r="AK560">
        <v>0</v>
      </c>
      <c r="AL560">
        <v>0</v>
      </c>
      <c r="AM560">
        <v>918.02599999999995</v>
      </c>
      <c r="AN560">
        <v>0</v>
      </c>
      <c r="BA560" t="s">
        <v>201</v>
      </c>
      <c r="BB560">
        <v>2</v>
      </c>
      <c r="BC560" t="s">
        <v>238</v>
      </c>
      <c r="BD560" t="s">
        <v>238</v>
      </c>
      <c r="BE560" s="3">
        <v>100000</v>
      </c>
      <c r="BF560" t="s">
        <v>871</v>
      </c>
      <c r="BG560" t="s">
        <v>202</v>
      </c>
      <c r="BH560" t="s">
        <v>202</v>
      </c>
      <c r="BM560" s="7" t="s">
        <v>1972</v>
      </c>
      <c r="BN560" s="3" t="s">
        <v>204</v>
      </c>
      <c r="BO560" t="s">
        <v>202</v>
      </c>
      <c r="BP560" t="s">
        <v>202</v>
      </c>
    </row>
    <row r="561" spans="1:69" x14ac:dyDescent="0.2">
      <c r="A561" s="4">
        <v>43013.724999999999</v>
      </c>
      <c r="B561" s="4">
        <v>43013.743055555555</v>
      </c>
      <c r="C561" t="s">
        <v>65</v>
      </c>
      <c r="D561" t="s">
        <v>2016</v>
      </c>
      <c r="E561">
        <v>100</v>
      </c>
      <c r="F561">
        <v>1569</v>
      </c>
      <c r="G561" t="b">
        <v>1</v>
      </c>
      <c r="H561" s="1">
        <v>43013.743055555555</v>
      </c>
      <c r="I561" t="s">
        <v>2017</v>
      </c>
      <c r="N561">
        <v>45.602294919999999</v>
      </c>
      <c r="O561">
        <v>-122.5167007</v>
      </c>
      <c r="P561" t="s">
        <v>179</v>
      </c>
      <c r="Q561" t="s">
        <v>180</v>
      </c>
      <c r="R561" t="s">
        <v>181</v>
      </c>
      <c r="S561" t="s">
        <v>182</v>
      </c>
      <c r="T561" t="s">
        <v>183</v>
      </c>
      <c r="U561" t="s">
        <v>184</v>
      </c>
      <c r="V561" t="s">
        <v>194</v>
      </c>
      <c r="W561">
        <v>47</v>
      </c>
      <c r="X561" t="s">
        <v>186</v>
      </c>
      <c r="Y561" t="s">
        <v>216</v>
      </c>
      <c r="Z561">
        <v>31</v>
      </c>
      <c r="AA561" t="s">
        <v>269</v>
      </c>
      <c r="AB561" t="s">
        <v>197</v>
      </c>
      <c r="AC561" t="s">
        <v>210</v>
      </c>
      <c r="AD561" t="s">
        <v>234</v>
      </c>
      <c r="AE561" t="s">
        <v>211</v>
      </c>
      <c r="AF561">
        <v>98683</v>
      </c>
      <c r="AK561">
        <v>57.811999999999998</v>
      </c>
      <c r="AL561">
        <v>1185.182</v>
      </c>
      <c r="AM561">
        <v>1235.627</v>
      </c>
      <c r="AN561">
        <v>14</v>
      </c>
      <c r="BA561" t="s">
        <v>201</v>
      </c>
      <c r="BB561">
        <v>2</v>
      </c>
      <c r="BC561" t="s">
        <v>238</v>
      </c>
      <c r="BD561" t="s">
        <v>238</v>
      </c>
      <c r="BE561" s="3">
        <v>140000</v>
      </c>
      <c r="BF561" t="s">
        <v>2018</v>
      </c>
      <c r="BG561" t="s">
        <v>202</v>
      </c>
      <c r="BH561" t="s">
        <v>202</v>
      </c>
      <c r="BM561" s="7" t="s">
        <v>2019</v>
      </c>
      <c r="BO561" t="s">
        <v>202</v>
      </c>
      <c r="BP561" t="s">
        <v>202</v>
      </c>
    </row>
    <row r="562" spans="1:69" x14ac:dyDescent="0.2">
      <c r="A562" s="4">
        <v>43013.722916666666</v>
      </c>
      <c r="B562" s="4">
        <v>43013.743750000001</v>
      </c>
      <c r="C562" t="s">
        <v>65</v>
      </c>
      <c r="D562" t="s">
        <v>2103</v>
      </c>
      <c r="E562">
        <v>100</v>
      </c>
      <c r="F562">
        <v>1795</v>
      </c>
      <c r="G562" t="b">
        <v>1</v>
      </c>
      <c r="H562" s="1">
        <v>43013.743750000001</v>
      </c>
      <c r="I562" t="s">
        <v>2104</v>
      </c>
      <c r="N562">
        <v>37.141006470000001</v>
      </c>
      <c r="O562">
        <v>-83.737197879999997</v>
      </c>
      <c r="P562" t="s">
        <v>179</v>
      </c>
      <c r="Q562" t="s">
        <v>180</v>
      </c>
      <c r="R562" t="s">
        <v>181</v>
      </c>
      <c r="S562" t="s">
        <v>182</v>
      </c>
      <c r="T562" t="s">
        <v>183</v>
      </c>
      <c r="U562" t="s">
        <v>184</v>
      </c>
      <c r="V562" t="s">
        <v>185</v>
      </c>
      <c r="W562">
        <v>47</v>
      </c>
      <c r="X562" t="s">
        <v>186</v>
      </c>
      <c r="Y562" t="s">
        <v>195</v>
      </c>
      <c r="Z562">
        <v>34</v>
      </c>
      <c r="AA562" t="s">
        <v>196</v>
      </c>
      <c r="AB562" t="s">
        <v>197</v>
      </c>
      <c r="AC562" t="s">
        <v>290</v>
      </c>
      <c r="AD562" t="s">
        <v>234</v>
      </c>
      <c r="AE562" t="s">
        <v>303</v>
      </c>
      <c r="AF562">
        <v>40962</v>
      </c>
      <c r="AK562">
        <v>233.49600000000001</v>
      </c>
      <c r="AL562">
        <v>280.62700000000001</v>
      </c>
      <c r="AM562">
        <v>1448.1659999999999</v>
      </c>
      <c r="AN562">
        <v>2</v>
      </c>
      <c r="BA562" t="s">
        <v>201</v>
      </c>
      <c r="BB562">
        <v>2</v>
      </c>
      <c r="BC562" t="s">
        <v>238</v>
      </c>
      <c r="BD562" t="s">
        <v>238</v>
      </c>
      <c r="BE562" s="3">
        <v>280000</v>
      </c>
      <c r="BF562" t="s">
        <v>406</v>
      </c>
      <c r="BG562" t="s">
        <v>202</v>
      </c>
      <c r="BH562" t="s">
        <v>202</v>
      </c>
      <c r="BM562" s="7" t="s">
        <v>2105</v>
      </c>
      <c r="BN562" s="3" t="s">
        <v>204</v>
      </c>
      <c r="BO562" t="s">
        <v>202</v>
      </c>
      <c r="BP562" t="s">
        <v>202</v>
      </c>
    </row>
    <row r="563" spans="1:69" x14ac:dyDescent="0.2">
      <c r="A563" s="4">
        <v>43013.730555555558</v>
      </c>
      <c r="B563" s="4">
        <v>43013.743750000001</v>
      </c>
      <c r="C563" t="s">
        <v>65</v>
      </c>
      <c r="D563" t="s">
        <v>2123</v>
      </c>
      <c r="E563">
        <v>100</v>
      </c>
      <c r="F563">
        <v>1186</v>
      </c>
      <c r="G563" t="b">
        <v>1</v>
      </c>
      <c r="H563" s="1">
        <v>43013.743750000001</v>
      </c>
      <c r="I563" t="s">
        <v>2124</v>
      </c>
      <c r="N563">
        <v>33.690994259999997</v>
      </c>
      <c r="O563">
        <v>-117.78820039999999</v>
      </c>
      <c r="P563" t="s">
        <v>179</v>
      </c>
      <c r="Q563" t="s">
        <v>180</v>
      </c>
      <c r="R563" t="s">
        <v>181</v>
      </c>
      <c r="S563" t="s">
        <v>182</v>
      </c>
      <c r="T563" t="s">
        <v>183</v>
      </c>
      <c r="U563" t="s">
        <v>184</v>
      </c>
      <c r="V563" t="s">
        <v>194</v>
      </c>
      <c r="W563">
        <v>47</v>
      </c>
      <c r="X563" t="s">
        <v>186</v>
      </c>
      <c r="Y563" t="s">
        <v>216</v>
      </c>
      <c r="Z563">
        <v>27</v>
      </c>
      <c r="AA563" t="s">
        <v>233</v>
      </c>
      <c r="AB563" t="s">
        <v>197</v>
      </c>
      <c r="AC563" t="s">
        <v>290</v>
      </c>
      <c r="AD563" t="s">
        <v>217</v>
      </c>
      <c r="AE563" t="s">
        <v>211</v>
      </c>
      <c r="AF563">
        <v>93726</v>
      </c>
      <c r="AK563">
        <v>3.9620000000000002</v>
      </c>
      <c r="AL563">
        <v>800.66200000000003</v>
      </c>
      <c r="AM563">
        <v>918.93299999999999</v>
      </c>
      <c r="AN563">
        <v>15</v>
      </c>
      <c r="BA563" t="s">
        <v>201</v>
      </c>
      <c r="BB563">
        <v>2</v>
      </c>
      <c r="BC563" t="s">
        <v>238</v>
      </c>
      <c r="BD563" t="s">
        <v>238</v>
      </c>
      <c r="BE563" s="3">
        <v>120000</v>
      </c>
      <c r="BF563" t="s">
        <v>2125</v>
      </c>
      <c r="BG563" t="s">
        <v>202</v>
      </c>
      <c r="BH563" t="s">
        <v>202</v>
      </c>
      <c r="BM563" s="7" t="s">
        <v>2126</v>
      </c>
      <c r="BN563" s="3" t="s">
        <v>225</v>
      </c>
      <c r="BO563" t="s">
        <v>202</v>
      </c>
      <c r="BP563" t="s">
        <v>202</v>
      </c>
    </row>
    <row r="564" spans="1:69" x14ac:dyDescent="0.2">
      <c r="A564" s="4">
        <v>43013.731944444444</v>
      </c>
      <c r="B564" s="4">
        <v>43013.745833333334</v>
      </c>
      <c r="C564" t="s">
        <v>65</v>
      </c>
      <c r="D564" t="s">
        <v>2233</v>
      </c>
      <c r="E564">
        <v>100</v>
      </c>
      <c r="F564">
        <v>1178</v>
      </c>
      <c r="G564" t="b">
        <v>1</v>
      </c>
      <c r="H564" s="1">
        <v>43013.745833333334</v>
      </c>
      <c r="I564" t="s">
        <v>2234</v>
      </c>
      <c r="N564">
        <v>36.234893800000002</v>
      </c>
      <c r="O564">
        <v>-115.2904968</v>
      </c>
      <c r="P564" t="s">
        <v>179</v>
      </c>
      <c r="Q564" t="s">
        <v>180</v>
      </c>
      <c r="R564" t="s">
        <v>181</v>
      </c>
      <c r="S564" t="s">
        <v>182</v>
      </c>
      <c r="T564" t="s">
        <v>183</v>
      </c>
      <c r="U564" t="s">
        <v>281</v>
      </c>
      <c r="V564" t="s">
        <v>185</v>
      </c>
      <c r="W564">
        <v>47</v>
      </c>
      <c r="X564" t="s">
        <v>186</v>
      </c>
      <c r="Y564" t="s">
        <v>195</v>
      </c>
      <c r="Z564">
        <v>38</v>
      </c>
      <c r="AA564" t="s">
        <v>196</v>
      </c>
      <c r="AB564" t="s">
        <v>197</v>
      </c>
      <c r="AC564" t="s">
        <v>290</v>
      </c>
      <c r="AD564" t="s">
        <v>217</v>
      </c>
      <c r="AE564" t="s">
        <v>303</v>
      </c>
      <c r="AF564">
        <v>89117</v>
      </c>
      <c r="AK564">
        <v>0</v>
      </c>
      <c r="AL564">
        <v>0</v>
      </c>
      <c r="AM564">
        <v>935.197</v>
      </c>
      <c r="AN564">
        <v>0</v>
      </c>
      <c r="BA564" t="s">
        <v>201</v>
      </c>
      <c r="BB564">
        <v>2</v>
      </c>
      <c r="BC564" t="s">
        <v>238</v>
      </c>
      <c r="BD564" t="s">
        <v>238</v>
      </c>
      <c r="BE564" s="3">
        <v>160000</v>
      </c>
      <c r="BF564" t="s">
        <v>2235</v>
      </c>
      <c r="BG564" t="s">
        <v>202</v>
      </c>
      <c r="BH564" t="s">
        <v>202</v>
      </c>
      <c r="BM564" s="7" t="s">
        <v>2236</v>
      </c>
      <c r="BN564" s="3" t="s">
        <v>225</v>
      </c>
      <c r="BO564" t="s">
        <v>202</v>
      </c>
      <c r="BP564" t="s">
        <v>202</v>
      </c>
    </row>
    <row r="565" spans="1:69" x14ac:dyDescent="0.2">
      <c r="A565" s="4">
        <v>43013.727777777778</v>
      </c>
      <c r="B565" s="4">
        <v>43013.745833333334</v>
      </c>
      <c r="C565" t="s">
        <v>65</v>
      </c>
      <c r="D565" t="s">
        <v>2249</v>
      </c>
      <c r="E565">
        <v>100</v>
      </c>
      <c r="F565">
        <v>1537</v>
      </c>
      <c r="G565" t="b">
        <v>1</v>
      </c>
      <c r="H565" s="1">
        <v>43013.745833333334</v>
      </c>
      <c r="I565" t="s">
        <v>2250</v>
      </c>
      <c r="N565">
        <v>40.95129395</v>
      </c>
      <c r="O565">
        <v>-73.877296450000003</v>
      </c>
      <c r="P565" t="s">
        <v>179</v>
      </c>
      <c r="Q565" t="s">
        <v>180</v>
      </c>
      <c r="R565" t="s">
        <v>181</v>
      </c>
      <c r="S565" t="s">
        <v>182</v>
      </c>
      <c r="T565" t="s">
        <v>183</v>
      </c>
      <c r="U565" t="s">
        <v>184</v>
      </c>
      <c r="V565" t="s">
        <v>185</v>
      </c>
      <c r="W565">
        <v>47</v>
      </c>
      <c r="X565" t="s">
        <v>186</v>
      </c>
      <c r="Y565" t="s">
        <v>195</v>
      </c>
      <c r="Z565">
        <v>53</v>
      </c>
      <c r="AA565" t="s">
        <v>233</v>
      </c>
      <c r="AB565" t="s">
        <v>197</v>
      </c>
      <c r="AC565" t="s">
        <v>245</v>
      </c>
      <c r="AD565" t="s">
        <v>234</v>
      </c>
      <c r="AE565" t="s">
        <v>200</v>
      </c>
      <c r="AF565">
        <v>0</v>
      </c>
      <c r="AK565">
        <v>0</v>
      </c>
      <c r="AL565">
        <v>0</v>
      </c>
      <c r="AM565">
        <v>921.03099999999995</v>
      </c>
      <c r="AN565">
        <v>0</v>
      </c>
      <c r="BA565" t="s">
        <v>201</v>
      </c>
      <c r="BB565">
        <v>2</v>
      </c>
      <c r="BC565" t="s">
        <v>238</v>
      </c>
      <c r="BD565" t="s">
        <v>238</v>
      </c>
      <c r="BE565" s="3">
        <v>280000</v>
      </c>
      <c r="BF565" t="s">
        <v>2251</v>
      </c>
      <c r="BG565" t="s">
        <v>202</v>
      </c>
      <c r="BH565" t="s">
        <v>202</v>
      </c>
      <c r="BM565" s="7" t="s">
        <v>2252</v>
      </c>
      <c r="BN565" s="3" t="s">
        <v>204</v>
      </c>
      <c r="BO565" t="s">
        <v>238</v>
      </c>
      <c r="BP565" t="s">
        <v>202</v>
      </c>
    </row>
    <row r="566" spans="1:69" x14ac:dyDescent="0.2">
      <c r="A566" s="4">
        <v>43013.729861111111</v>
      </c>
      <c r="B566" s="4">
        <v>43013.745833333334</v>
      </c>
      <c r="C566" t="s">
        <v>65</v>
      </c>
      <c r="D566" t="s">
        <v>2281</v>
      </c>
      <c r="E566">
        <v>100</v>
      </c>
      <c r="F566">
        <v>1376</v>
      </c>
      <c r="G566" t="b">
        <v>1</v>
      </c>
      <c r="H566" s="1">
        <v>43013.745833333334</v>
      </c>
      <c r="I566" t="s">
        <v>2282</v>
      </c>
      <c r="N566">
        <v>43.910202030000001</v>
      </c>
      <c r="O566">
        <v>-91.243202210000007</v>
      </c>
      <c r="P566" t="s">
        <v>179</v>
      </c>
      <c r="Q566" t="s">
        <v>180</v>
      </c>
      <c r="R566" t="s">
        <v>181</v>
      </c>
      <c r="S566" t="s">
        <v>182</v>
      </c>
      <c r="T566" t="s">
        <v>183</v>
      </c>
      <c r="U566" t="s">
        <v>184</v>
      </c>
      <c r="V566" t="s">
        <v>185</v>
      </c>
      <c r="W566">
        <v>47</v>
      </c>
      <c r="X566" t="s">
        <v>186</v>
      </c>
      <c r="Y566" t="s">
        <v>195</v>
      </c>
      <c r="Z566">
        <v>27</v>
      </c>
      <c r="AA566" t="s">
        <v>196</v>
      </c>
      <c r="AB566" t="s">
        <v>197</v>
      </c>
      <c r="AC566" t="s">
        <v>290</v>
      </c>
      <c r="AD566" t="s">
        <v>234</v>
      </c>
      <c r="AE566" t="s">
        <v>229</v>
      </c>
      <c r="AF566">
        <v>54656</v>
      </c>
      <c r="AK566">
        <v>2.528</v>
      </c>
      <c r="AL566">
        <v>512.03399999999999</v>
      </c>
      <c r="AM566">
        <v>1054.4670000000001</v>
      </c>
      <c r="AN566">
        <v>2</v>
      </c>
      <c r="BA566" t="s">
        <v>201</v>
      </c>
      <c r="BB566">
        <v>2</v>
      </c>
      <c r="BC566" t="s">
        <v>238</v>
      </c>
      <c r="BD566" t="s">
        <v>238</v>
      </c>
      <c r="BE566" s="3">
        <v>100000</v>
      </c>
      <c r="BF566" t="s">
        <v>871</v>
      </c>
      <c r="BG566" t="s">
        <v>202</v>
      </c>
      <c r="BH566" t="s">
        <v>202</v>
      </c>
      <c r="BM566" s="7" t="s">
        <v>2283</v>
      </c>
      <c r="BN566" s="3" t="s">
        <v>204</v>
      </c>
      <c r="BO566" t="s">
        <v>202</v>
      </c>
      <c r="BP566" t="s">
        <v>202</v>
      </c>
    </row>
    <row r="567" spans="1:69" x14ac:dyDescent="0.2">
      <c r="A567" s="4">
        <v>43013.732638888891</v>
      </c>
      <c r="B567" s="4">
        <v>43013.747916666667</v>
      </c>
      <c r="C567" t="s">
        <v>65</v>
      </c>
      <c r="D567" t="s">
        <v>2381</v>
      </c>
      <c r="E567">
        <v>100</v>
      </c>
      <c r="F567">
        <v>1301</v>
      </c>
      <c r="G567" t="b">
        <v>1</v>
      </c>
      <c r="H567" s="1">
        <v>43013.747916666667</v>
      </c>
      <c r="I567" t="s">
        <v>2382</v>
      </c>
      <c r="N567">
        <v>27.9178009</v>
      </c>
      <c r="O567">
        <v>-82.379898069999996</v>
      </c>
      <c r="P567" t="s">
        <v>179</v>
      </c>
      <c r="Q567" t="s">
        <v>180</v>
      </c>
      <c r="R567" t="s">
        <v>181</v>
      </c>
      <c r="S567" t="s">
        <v>695</v>
      </c>
      <c r="T567">
        <v>15.15063</v>
      </c>
      <c r="U567" t="s">
        <v>184</v>
      </c>
      <c r="V567" t="s">
        <v>265</v>
      </c>
      <c r="W567">
        <v>47</v>
      </c>
      <c r="X567" t="s">
        <v>186</v>
      </c>
      <c r="Y567" t="s">
        <v>216</v>
      </c>
      <c r="Z567">
        <v>47</v>
      </c>
      <c r="AA567" t="s">
        <v>196</v>
      </c>
      <c r="AB567" t="s">
        <v>197</v>
      </c>
      <c r="AC567" t="s">
        <v>290</v>
      </c>
      <c r="AD567" t="s">
        <v>217</v>
      </c>
      <c r="AE567" t="s">
        <v>229</v>
      </c>
      <c r="AF567">
        <v>33619</v>
      </c>
      <c r="AK567">
        <v>0</v>
      </c>
      <c r="AL567">
        <v>0</v>
      </c>
      <c r="AM567">
        <v>925.66300000000001</v>
      </c>
      <c r="AN567">
        <v>0</v>
      </c>
      <c r="BA567" t="s">
        <v>201</v>
      </c>
      <c r="BB567">
        <v>2</v>
      </c>
      <c r="BC567" t="s">
        <v>238</v>
      </c>
      <c r="BD567" t="s">
        <v>238</v>
      </c>
      <c r="BE567" s="3">
        <v>160000</v>
      </c>
      <c r="BF567" t="s">
        <v>2383</v>
      </c>
      <c r="BG567" t="s">
        <v>202</v>
      </c>
      <c r="BH567" t="s">
        <v>202</v>
      </c>
      <c r="BM567" s="7" t="s">
        <v>2384</v>
      </c>
      <c r="BN567" s="3" t="s">
        <v>204</v>
      </c>
      <c r="BO567" t="s">
        <v>202</v>
      </c>
      <c r="BP567" t="s">
        <v>238</v>
      </c>
      <c r="BQ567" t="s">
        <v>2385</v>
      </c>
    </row>
    <row r="568" spans="1:69" x14ac:dyDescent="0.2">
      <c r="A568" s="4">
        <v>43013.734027777777</v>
      </c>
      <c r="B568" s="4">
        <v>43013.747916666667</v>
      </c>
      <c r="C568" t="s">
        <v>65</v>
      </c>
      <c r="D568" t="s">
        <v>2386</v>
      </c>
      <c r="E568">
        <v>100</v>
      </c>
      <c r="F568">
        <v>1188</v>
      </c>
      <c r="G568" t="b">
        <v>1</v>
      </c>
      <c r="H568" s="1">
        <v>43013.747916666667</v>
      </c>
      <c r="I568" t="s">
        <v>2387</v>
      </c>
      <c r="N568">
        <v>42.488403320000003</v>
      </c>
      <c r="O568">
        <v>-73.840896610000001</v>
      </c>
      <c r="P568" t="s">
        <v>179</v>
      </c>
      <c r="Q568" t="s">
        <v>180</v>
      </c>
      <c r="R568" t="s">
        <v>181</v>
      </c>
      <c r="S568" t="s">
        <v>182</v>
      </c>
      <c r="T568" t="s">
        <v>183</v>
      </c>
      <c r="U568" t="s">
        <v>281</v>
      </c>
      <c r="V568" t="s">
        <v>185</v>
      </c>
      <c r="W568">
        <v>47</v>
      </c>
      <c r="X568" t="s">
        <v>186</v>
      </c>
      <c r="Y568" t="s">
        <v>195</v>
      </c>
      <c r="Z568">
        <v>36</v>
      </c>
      <c r="AA568" t="s">
        <v>196</v>
      </c>
      <c r="AB568" t="s">
        <v>197</v>
      </c>
      <c r="AC568" t="s">
        <v>1928</v>
      </c>
      <c r="AD568" t="s">
        <v>217</v>
      </c>
      <c r="AE568" t="s">
        <v>211</v>
      </c>
      <c r="AF568">
        <v>12043</v>
      </c>
      <c r="AK568">
        <v>964.77700000000004</v>
      </c>
      <c r="AL568">
        <v>964.77700000000004</v>
      </c>
      <c r="AM568">
        <v>965.471</v>
      </c>
      <c r="AN568">
        <v>1</v>
      </c>
      <c r="BA568" t="s">
        <v>201</v>
      </c>
      <c r="BB568">
        <v>2</v>
      </c>
      <c r="BC568" t="s">
        <v>238</v>
      </c>
      <c r="BD568" t="s">
        <v>238</v>
      </c>
      <c r="BE568" s="3">
        <v>25000</v>
      </c>
      <c r="BF568" t="s">
        <v>2388</v>
      </c>
      <c r="BG568" t="s">
        <v>202</v>
      </c>
      <c r="BH568" t="s">
        <v>202</v>
      </c>
      <c r="BM568" s="7" t="s">
        <v>2389</v>
      </c>
      <c r="BN568" s="3" t="s">
        <v>225</v>
      </c>
      <c r="BO568" t="s">
        <v>238</v>
      </c>
      <c r="BP568" t="s">
        <v>202</v>
      </c>
    </row>
    <row r="569" spans="1:69" x14ac:dyDescent="0.2">
      <c r="A569" s="4">
        <v>43013.73541666667</v>
      </c>
      <c r="B569" s="4">
        <v>43013.749305555553</v>
      </c>
      <c r="C569" t="s">
        <v>65</v>
      </c>
      <c r="D569" t="s">
        <v>2474</v>
      </c>
      <c r="E569">
        <v>100</v>
      </c>
      <c r="F569">
        <v>1220</v>
      </c>
      <c r="G569" t="b">
        <v>1</v>
      </c>
      <c r="H569" s="1">
        <v>43013.749305555553</v>
      </c>
      <c r="I569" t="s">
        <v>2475</v>
      </c>
      <c r="N569">
        <v>41.836502080000002</v>
      </c>
      <c r="O569">
        <v>-72.463203429999993</v>
      </c>
      <c r="P569" t="s">
        <v>179</v>
      </c>
      <c r="Q569" t="s">
        <v>180</v>
      </c>
      <c r="R569" t="s">
        <v>181</v>
      </c>
      <c r="S569" t="s">
        <v>208</v>
      </c>
      <c r="T569">
        <v>56</v>
      </c>
      <c r="U569" t="s">
        <v>281</v>
      </c>
      <c r="V569" t="s">
        <v>194</v>
      </c>
      <c r="W569">
        <v>47</v>
      </c>
      <c r="X569" t="s">
        <v>186</v>
      </c>
      <c r="Y569" t="s">
        <v>216</v>
      </c>
      <c r="Z569">
        <v>33</v>
      </c>
      <c r="AA569" t="s">
        <v>196</v>
      </c>
      <c r="AB569" t="s">
        <v>197</v>
      </c>
      <c r="AC569" t="s">
        <v>290</v>
      </c>
      <c r="AD569" t="s">
        <v>199</v>
      </c>
      <c r="AE569" t="s">
        <v>229</v>
      </c>
      <c r="AF569">
        <v>6084</v>
      </c>
      <c r="AK569">
        <v>15.852</v>
      </c>
      <c r="AL569">
        <v>15.852</v>
      </c>
      <c r="AM569">
        <v>926.18</v>
      </c>
      <c r="AN569">
        <v>1</v>
      </c>
      <c r="BA569" t="s">
        <v>201</v>
      </c>
      <c r="BB569">
        <v>2</v>
      </c>
      <c r="BC569" t="s">
        <v>238</v>
      </c>
      <c r="BD569" t="s">
        <v>238</v>
      </c>
      <c r="BE569" s="3">
        <v>280000</v>
      </c>
      <c r="BF569" t="s">
        <v>406</v>
      </c>
      <c r="BG569" t="s">
        <v>202</v>
      </c>
      <c r="BH569" t="s">
        <v>202</v>
      </c>
      <c r="BM569" s="7" t="s">
        <v>2476</v>
      </c>
      <c r="BO569" t="s">
        <v>238</v>
      </c>
      <c r="BP569" t="s">
        <v>202</v>
      </c>
    </row>
    <row r="570" spans="1:69" x14ac:dyDescent="0.2">
      <c r="A570" s="4">
        <v>43013.738194444442</v>
      </c>
      <c r="B570" s="4">
        <v>43013.752083333333</v>
      </c>
      <c r="C570" t="s">
        <v>65</v>
      </c>
      <c r="D570" t="s">
        <v>2590</v>
      </c>
      <c r="E570">
        <v>100</v>
      </c>
      <c r="F570">
        <v>1215</v>
      </c>
      <c r="G570" t="b">
        <v>1</v>
      </c>
      <c r="H570" s="1">
        <v>43013.752083333333</v>
      </c>
      <c r="I570" t="s">
        <v>2591</v>
      </c>
      <c r="N570">
        <v>41.603301999999999</v>
      </c>
      <c r="O570">
        <v>-87.754699709999997</v>
      </c>
      <c r="P570" t="s">
        <v>179</v>
      </c>
      <c r="Q570" t="s">
        <v>180</v>
      </c>
      <c r="R570" t="s">
        <v>181</v>
      </c>
      <c r="S570" t="s">
        <v>182</v>
      </c>
      <c r="T570" t="s">
        <v>183</v>
      </c>
      <c r="U570" t="s">
        <v>184</v>
      </c>
      <c r="V570" t="s">
        <v>209</v>
      </c>
      <c r="W570">
        <v>47</v>
      </c>
      <c r="X570" t="s">
        <v>186</v>
      </c>
      <c r="Y570" t="s">
        <v>195</v>
      </c>
      <c r="Z570">
        <v>34</v>
      </c>
      <c r="AA570" t="s">
        <v>196</v>
      </c>
      <c r="AB570" t="s">
        <v>197</v>
      </c>
      <c r="AC570" t="s">
        <v>210</v>
      </c>
      <c r="AD570" t="s">
        <v>199</v>
      </c>
      <c r="AE570" t="s">
        <v>211</v>
      </c>
      <c r="AF570">
        <v>60453</v>
      </c>
      <c r="AK570">
        <v>0</v>
      </c>
      <c r="AL570">
        <v>0</v>
      </c>
      <c r="AM570">
        <v>918.32</v>
      </c>
      <c r="AN570">
        <v>0</v>
      </c>
      <c r="BA570" t="s">
        <v>201</v>
      </c>
      <c r="BB570">
        <v>2</v>
      </c>
      <c r="BC570" t="s">
        <v>238</v>
      </c>
      <c r="BD570" t="s">
        <v>238</v>
      </c>
      <c r="BE570" s="3">
        <v>200000</v>
      </c>
      <c r="BF570" t="s">
        <v>306</v>
      </c>
      <c r="BG570" t="s">
        <v>202</v>
      </c>
      <c r="BH570" t="s">
        <v>202</v>
      </c>
      <c r="BM570" s="7" t="s">
        <v>2592</v>
      </c>
      <c r="BO570" t="s">
        <v>238</v>
      </c>
      <c r="BP570" t="s">
        <v>202</v>
      </c>
    </row>
    <row r="571" spans="1:69" x14ac:dyDescent="0.2">
      <c r="A571" s="4">
        <v>43013.748611111114</v>
      </c>
      <c r="B571" s="4">
        <v>43013.754166666666</v>
      </c>
      <c r="C571" t="s">
        <v>65</v>
      </c>
      <c r="D571" t="s">
        <v>2667</v>
      </c>
      <c r="E571">
        <v>100</v>
      </c>
      <c r="F571">
        <v>485</v>
      </c>
      <c r="G571" t="b">
        <v>1</v>
      </c>
      <c r="H571" s="1">
        <v>43013.754166666666</v>
      </c>
      <c r="I571" t="s">
        <v>2668</v>
      </c>
      <c r="N571">
        <v>33.83149719</v>
      </c>
      <c r="O571">
        <v>-118.18470000000001</v>
      </c>
      <c r="P571" t="s">
        <v>179</v>
      </c>
      <c r="Q571" t="s">
        <v>180</v>
      </c>
      <c r="R571" t="s">
        <v>181</v>
      </c>
      <c r="S571" t="s">
        <v>182</v>
      </c>
      <c r="T571" t="s">
        <v>183</v>
      </c>
      <c r="U571" t="s">
        <v>251</v>
      </c>
      <c r="V571" t="s">
        <v>252</v>
      </c>
      <c r="W571">
        <v>47</v>
      </c>
      <c r="X571" t="s">
        <v>186</v>
      </c>
      <c r="Y571" t="s">
        <v>216</v>
      </c>
      <c r="Z571">
        <v>23</v>
      </c>
      <c r="AA571" t="s">
        <v>196</v>
      </c>
      <c r="AB571" t="s">
        <v>244</v>
      </c>
      <c r="AC571" t="s">
        <v>210</v>
      </c>
      <c r="AD571" t="s">
        <v>217</v>
      </c>
      <c r="AE571" t="s">
        <v>211</v>
      </c>
      <c r="AF571">
        <v>90802</v>
      </c>
      <c r="AK571">
        <v>14.866</v>
      </c>
      <c r="AL571">
        <v>57.649000000000001</v>
      </c>
      <c r="AM571">
        <v>192.36500000000001</v>
      </c>
      <c r="AN571">
        <v>2</v>
      </c>
      <c r="BA571" t="s">
        <v>201</v>
      </c>
      <c r="BB571">
        <v>2</v>
      </c>
      <c r="BC571" t="s">
        <v>238</v>
      </c>
      <c r="BD571" t="s">
        <v>238</v>
      </c>
      <c r="BE571" s="3">
        <v>300000</v>
      </c>
      <c r="BF571" t="s">
        <v>2658</v>
      </c>
      <c r="BG571" t="s">
        <v>202</v>
      </c>
      <c r="BH571" t="s">
        <v>202</v>
      </c>
      <c r="BM571" s="7" t="s">
        <v>2669</v>
      </c>
      <c r="BN571" s="3" t="s">
        <v>225</v>
      </c>
      <c r="BO571" t="s">
        <v>238</v>
      </c>
      <c r="BP571" t="s">
        <v>202</v>
      </c>
    </row>
    <row r="572" spans="1:69" x14ac:dyDescent="0.2">
      <c r="A572" s="4">
        <v>43013.739583333336</v>
      </c>
      <c r="B572" s="4">
        <v>43013.754861111112</v>
      </c>
      <c r="C572" t="s">
        <v>65</v>
      </c>
      <c r="D572" t="s">
        <v>2673</v>
      </c>
      <c r="E572">
        <v>100</v>
      </c>
      <c r="F572">
        <v>1283</v>
      </c>
      <c r="G572" t="b">
        <v>1</v>
      </c>
      <c r="H572" s="1">
        <v>43013.754861111112</v>
      </c>
      <c r="I572" t="s">
        <v>2674</v>
      </c>
      <c r="N572">
        <v>42.854095460000003</v>
      </c>
      <c r="O572">
        <v>-70.952102659999994</v>
      </c>
      <c r="P572" t="s">
        <v>179</v>
      </c>
      <c r="Q572" t="s">
        <v>180</v>
      </c>
      <c r="R572" t="s">
        <v>181</v>
      </c>
      <c r="S572" t="s">
        <v>182</v>
      </c>
      <c r="T572" t="s">
        <v>183</v>
      </c>
      <c r="U572" t="s">
        <v>184</v>
      </c>
      <c r="V572" t="s">
        <v>185</v>
      </c>
      <c r="W572">
        <v>47</v>
      </c>
      <c r="X572" t="s">
        <v>186</v>
      </c>
      <c r="Y572" t="s">
        <v>216</v>
      </c>
      <c r="Z572">
        <v>64</v>
      </c>
      <c r="AA572" t="s">
        <v>196</v>
      </c>
      <c r="AB572" t="s">
        <v>197</v>
      </c>
      <c r="AC572" t="s">
        <v>245</v>
      </c>
      <c r="AD572" t="s">
        <v>199</v>
      </c>
      <c r="AE572" t="s">
        <v>229</v>
      </c>
      <c r="AF572">
        <v>1913</v>
      </c>
      <c r="AK572">
        <v>0</v>
      </c>
      <c r="AL572">
        <v>0</v>
      </c>
      <c r="AM572">
        <v>944.89400000000001</v>
      </c>
      <c r="AN572">
        <v>0</v>
      </c>
      <c r="BA572" t="s">
        <v>201</v>
      </c>
      <c r="BB572">
        <v>2</v>
      </c>
      <c r="BC572" t="s">
        <v>238</v>
      </c>
      <c r="BD572" t="s">
        <v>238</v>
      </c>
      <c r="BE572" s="3">
        <v>280000</v>
      </c>
      <c r="BF572" t="s">
        <v>2675</v>
      </c>
      <c r="BG572" t="s">
        <v>202</v>
      </c>
      <c r="BH572" t="s">
        <v>202</v>
      </c>
      <c r="BM572" s="7" t="s">
        <v>2676</v>
      </c>
      <c r="BN572" s="3" t="s">
        <v>204</v>
      </c>
      <c r="BO572" t="s">
        <v>202</v>
      </c>
      <c r="BP572" t="s">
        <v>202</v>
      </c>
    </row>
    <row r="573" spans="1:69" x14ac:dyDescent="0.2">
      <c r="A573" s="4">
        <v>43013.736805555556</v>
      </c>
      <c r="B573" s="4">
        <v>43013.758333333331</v>
      </c>
      <c r="C573" t="s">
        <v>65</v>
      </c>
      <c r="D573" t="s">
        <v>2820</v>
      </c>
      <c r="E573">
        <v>100</v>
      </c>
      <c r="F573">
        <v>1871</v>
      </c>
      <c r="G573" t="b">
        <v>1</v>
      </c>
      <c r="H573" s="1">
        <v>43013.758333333331</v>
      </c>
      <c r="I573" t="s">
        <v>2821</v>
      </c>
      <c r="N573">
        <v>34.208496089999997</v>
      </c>
      <c r="O573">
        <v>-118.3943024</v>
      </c>
      <c r="P573" t="s">
        <v>179</v>
      </c>
      <c r="Q573" t="s">
        <v>180</v>
      </c>
      <c r="R573" t="s">
        <v>181</v>
      </c>
      <c r="S573" t="s">
        <v>182</v>
      </c>
      <c r="T573" t="s">
        <v>183</v>
      </c>
      <c r="U573" t="s">
        <v>184</v>
      </c>
      <c r="V573" t="s">
        <v>194</v>
      </c>
      <c r="W573">
        <v>47</v>
      </c>
      <c r="X573" t="s">
        <v>186</v>
      </c>
      <c r="Y573" t="s">
        <v>195</v>
      </c>
      <c r="Z573">
        <v>54</v>
      </c>
      <c r="AA573" t="s">
        <v>196</v>
      </c>
      <c r="AB573" t="s">
        <v>197</v>
      </c>
      <c r="AC573" t="s">
        <v>258</v>
      </c>
      <c r="AD573" t="s">
        <v>199</v>
      </c>
      <c r="AE573" t="s">
        <v>200</v>
      </c>
      <c r="AF573">
        <v>91606</v>
      </c>
      <c r="AK573">
        <v>7.7910000000000004</v>
      </c>
      <c r="AL573">
        <v>7.7910000000000004</v>
      </c>
      <c r="AM573">
        <v>1134.2819999999999</v>
      </c>
      <c r="AN573">
        <v>1</v>
      </c>
      <c r="BA573" t="s">
        <v>201</v>
      </c>
      <c r="BB573">
        <v>2</v>
      </c>
      <c r="BC573" t="s">
        <v>238</v>
      </c>
      <c r="BD573" t="s">
        <v>238</v>
      </c>
      <c r="BE573" s="3">
        <v>200000</v>
      </c>
      <c r="BF573" t="s">
        <v>306</v>
      </c>
      <c r="BG573" t="s">
        <v>202</v>
      </c>
      <c r="BH573" t="s">
        <v>202</v>
      </c>
      <c r="BM573" s="7" t="s">
        <v>2822</v>
      </c>
      <c r="BN573" s="3" t="s">
        <v>204</v>
      </c>
      <c r="BO573" t="s">
        <v>238</v>
      </c>
      <c r="BP573" t="s">
        <v>238</v>
      </c>
      <c r="BQ573" t="s">
        <v>2823</v>
      </c>
    </row>
    <row r="574" spans="1:69" x14ac:dyDescent="0.2">
      <c r="A574" s="4">
        <v>43013.740972222222</v>
      </c>
      <c r="B574" s="4">
        <v>43013.759722222225</v>
      </c>
      <c r="C574" t="s">
        <v>65</v>
      </c>
      <c r="D574" t="s">
        <v>2845</v>
      </c>
      <c r="E574">
        <v>100</v>
      </c>
      <c r="F574">
        <v>1602</v>
      </c>
      <c r="G574" t="b">
        <v>1</v>
      </c>
      <c r="H574" s="1">
        <v>43013.759722222225</v>
      </c>
      <c r="I574" t="s">
        <v>2846</v>
      </c>
      <c r="N574">
        <v>31.78320313</v>
      </c>
      <c r="O574">
        <v>-106.4975967</v>
      </c>
      <c r="P574" t="s">
        <v>179</v>
      </c>
      <c r="Q574" t="s">
        <v>180</v>
      </c>
      <c r="R574" t="s">
        <v>181</v>
      </c>
      <c r="S574" t="s">
        <v>182</v>
      </c>
      <c r="T574" t="s">
        <v>183</v>
      </c>
      <c r="U574" t="s">
        <v>193</v>
      </c>
      <c r="V574" t="s">
        <v>185</v>
      </c>
      <c r="W574">
        <v>47</v>
      </c>
      <c r="X574" t="s">
        <v>186</v>
      </c>
      <c r="Y574" t="s">
        <v>216</v>
      </c>
      <c r="Z574">
        <v>32</v>
      </c>
      <c r="AA574" t="s">
        <v>1189</v>
      </c>
      <c r="AB574" t="s">
        <v>244</v>
      </c>
      <c r="AC574" t="s">
        <v>210</v>
      </c>
      <c r="AD574" t="s">
        <v>199</v>
      </c>
      <c r="AE574" t="s">
        <v>229</v>
      </c>
      <c r="AF574">
        <v>79912</v>
      </c>
      <c r="AK574">
        <v>0</v>
      </c>
      <c r="AL574">
        <v>0</v>
      </c>
      <c r="AM574">
        <v>917.56</v>
      </c>
      <c r="AN574">
        <v>0</v>
      </c>
      <c r="BA574" t="s">
        <v>201</v>
      </c>
      <c r="BB574">
        <v>2</v>
      </c>
      <c r="BC574" t="s">
        <v>238</v>
      </c>
      <c r="BD574" t="s">
        <v>238</v>
      </c>
      <c r="BE574" s="3">
        <v>50000</v>
      </c>
      <c r="BF574" t="s">
        <v>438</v>
      </c>
      <c r="BG574" t="s">
        <v>202</v>
      </c>
      <c r="BH574" t="s">
        <v>202</v>
      </c>
      <c r="BM574" s="7" t="s">
        <v>2847</v>
      </c>
      <c r="BN574" s="3" t="s">
        <v>204</v>
      </c>
      <c r="BO574" t="s">
        <v>202</v>
      </c>
      <c r="BP574" t="s">
        <v>202</v>
      </c>
    </row>
    <row r="575" spans="1:69" x14ac:dyDescent="0.2">
      <c r="A575" s="4">
        <v>43013.745833333334</v>
      </c>
      <c r="B575" s="4">
        <v>43013.759722222225</v>
      </c>
      <c r="C575" t="s">
        <v>65</v>
      </c>
      <c r="D575" t="s">
        <v>2867</v>
      </c>
      <c r="E575">
        <v>100</v>
      </c>
      <c r="F575">
        <v>1176</v>
      </c>
      <c r="G575" t="b">
        <v>1</v>
      </c>
      <c r="H575" s="1">
        <v>43013.759722222225</v>
      </c>
      <c r="I575" t="s">
        <v>2868</v>
      </c>
      <c r="N575">
        <v>40.603500369999999</v>
      </c>
      <c r="O575">
        <v>-76.218902589999999</v>
      </c>
      <c r="P575" t="s">
        <v>179</v>
      </c>
      <c r="Q575" t="s">
        <v>180</v>
      </c>
      <c r="R575" t="s">
        <v>181</v>
      </c>
      <c r="S575" t="s">
        <v>182</v>
      </c>
      <c r="T575" t="s">
        <v>183</v>
      </c>
      <c r="U575" t="s">
        <v>184</v>
      </c>
      <c r="V575" t="s">
        <v>252</v>
      </c>
      <c r="W575">
        <v>47</v>
      </c>
      <c r="X575" t="s">
        <v>186</v>
      </c>
      <c r="Y575" t="s">
        <v>195</v>
      </c>
      <c r="Z575">
        <v>44</v>
      </c>
      <c r="AA575" t="s">
        <v>196</v>
      </c>
      <c r="AB575" t="s">
        <v>197</v>
      </c>
      <c r="AC575" t="s">
        <v>198</v>
      </c>
      <c r="AD575" t="s">
        <v>234</v>
      </c>
      <c r="AE575" t="s">
        <v>211</v>
      </c>
      <c r="AF575">
        <v>17972</v>
      </c>
      <c r="AK575">
        <v>13.862</v>
      </c>
      <c r="AL575">
        <v>915.28</v>
      </c>
      <c r="AM575">
        <v>916.92600000000004</v>
      </c>
      <c r="AN575">
        <v>32</v>
      </c>
      <c r="BA575" t="s">
        <v>201</v>
      </c>
      <c r="BB575">
        <v>2</v>
      </c>
      <c r="BC575" t="s">
        <v>238</v>
      </c>
      <c r="BD575" t="s">
        <v>238</v>
      </c>
      <c r="BE575" s="3">
        <v>200000</v>
      </c>
      <c r="BF575" t="s">
        <v>1245</v>
      </c>
      <c r="BG575" t="s">
        <v>202</v>
      </c>
      <c r="BH575" t="s">
        <v>202</v>
      </c>
      <c r="BM575" s="7" t="s">
        <v>2869</v>
      </c>
      <c r="BN575" s="3" t="s">
        <v>204</v>
      </c>
      <c r="BO575" t="s">
        <v>202</v>
      </c>
      <c r="BP575" t="s">
        <v>202</v>
      </c>
    </row>
    <row r="576" spans="1:69" x14ac:dyDescent="0.2">
      <c r="A576" s="4">
        <v>43013.746527777781</v>
      </c>
      <c r="B576" s="4">
        <v>43013.759722222225</v>
      </c>
      <c r="C576" t="s">
        <v>65</v>
      </c>
      <c r="D576" t="s">
        <v>2882</v>
      </c>
      <c r="E576">
        <v>100</v>
      </c>
      <c r="F576">
        <v>1195</v>
      </c>
      <c r="G576" t="b">
        <v>1</v>
      </c>
      <c r="H576" s="1">
        <v>43013.759722222225</v>
      </c>
      <c r="I576" t="s">
        <v>2883</v>
      </c>
      <c r="N576">
        <v>39.824005130000003</v>
      </c>
      <c r="O576">
        <v>-75.131797789999993</v>
      </c>
      <c r="P576" t="s">
        <v>179</v>
      </c>
      <c r="Q576" t="s">
        <v>180</v>
      </c>
      <c r="R576" t="s">
        <v>181</v>
      </c>
      <c r="S576" t="s">
        <v>182</v>
      </c>
      <c r="T576" t="s">
        <v>183</v>
      </c>
      <c r="U576" t="s">
        <v>184</v>
      </c>
      <c r="V576" t="s">
        <v>194</v>
      </c>
      <c r="W576">
        <v>47</v>
      </c>
      <c r="X576" t="s">
        <v>186</v>
      </c>
      <c r="Y576" t="s">
        <v>216</v>
      </c>
      <c r="Z576">
        <v>29</v>
      </c>
      <c r="AA576" t="s">
        <v>196</v>
      </c>
      <c r="AB576" t="s">
        <v>197</v>
      </c>
      <c r="AC576" t="s">
        <v>198</v>
      </c>
      <c r="AD576" t="s">
        <v>217</v>
      </c>
      <c r="AE576" t="s">
        <v>229</v>
      </c>
      <c r="AF576">
        <v>8096</v>
      </c>
      <c r="AK576">
        <v>0</v>
      </c>
      <c r="AL576">
        <v>0</v>
      </c>
      <c r="AM576">
        <v>915.81500000000005</v>
      </c>
      <c r="AN576">
        <v>0</v>
      </c>
      <c r="BA576" t="s">
        <v>201</v>
      </c>
      <c r="BB576">
        <v>2</v>
      </c>
      <c r="BC576" t="s">
        <v>238</v>
      </c>
      <c r="BD576" t="s">
        <v>238</v>
      </c>
      <c r="BE576" s="3">
        <v>100000</v>
      </c>
      <c r="BF576" t="s">
        <v>2884</v>
      </c>
      <c r="BG576" t="s">
        <v>202</v>
      </c>
      <c r="BH576" t="s">
        <v>202</v>
      </c>
      <c r="BM576" s="7" t="s">
        <v>2885</v>
      </c>
      <c r="BO576" t="s">
        <v>202</v>
      </c>
      <c r="BP576" t="s">
        <v>202</v>
      </c>
    </row>
    <row r="577" spans="1:69" x14ac:dyDescent="0.2">
      <c r="A577" s="4">
        <v>43013.745138888888</v>
      </c>
      <c r="B577" s="4">
        <v>43013.760416666664</v>
      </c>
      <c r="C577" t="s">
        <v>65</v>
      </c>
      <c r="D577" t="s">
        <v>2886</v>
      </c>
      <c r="E577">
        <v>100</v>
      </c>
      <c r="F577">
        <v>1316</v>
      </c>
      <c r="G577" t="b">
        <v>1</v>
      </c>
      <c r="H577" s="1">
        <v>43013.760416666664</v>
      </c>
      <c r="I577" t="s">
        <v>2887</v>
      </c>
      <c r="N577">
        <v>34.024902339999997</v>
      </c>
      <c r="O577">
        <v>-117.8973007</v>
      </c>
      <c r="P577" t="s">
        <v>179</v>
      </c>
      <c r="Q577" t="s">
        <v>180</v>
      </c>
      <c r="R577" t="s">
        <v>181</v>
      </c>
      <c r="S577" t="s">
        <v>182</v>
      </c>
      <c r="T577" t="s">
        <v>183</v>
      </c>
      <c r="U577" t="s">
        <v>281</v>
      </c>
      <c r="V577" t="s">
        <v>252</v>
      </c>
      <c r="W577">
        <v>47</v>
      </c>
      <c r="X577" t="s">
        <v>186</v>
      </c>
      <c r="Y577" t="s">
        <v>195</v>
      </c>
      <c r="Z577">
        <v>33</v>
      </c>
      <c r="AA577" t="s">
        <v>243</v>
      </c>
      <c r="AB577" t="s">
        <v>197</v>
      </c>
      <c r="AC577" t="s">
        <v>210</v>
      </c>
      <c r="AD577" t="s">
        <v>222</v>
      </c>
      <c r="AE577" t="s">
        <v>200</v>
      </c>
      <c r="AF577">
        <v>91748</v>
      </c>
      <c r="AK577">
        <v>89.22</v>
      </c>
      <c r="AL577">
        <v>89.22</v>
      </c>
      <c r="AM577">
        <v>1070.3240000000001</v>
      </c>
      <c r="AN577">
        <v>1</v>
      </c>
      <c r="BA577" t="s">
        <v>201</v>
      </c>
      <c r="BB577">
        <v>2</v>
      </c>
      <c r="BC577" t="s">
        <v>238</v>
      </c>
      <c r="BD577" t="s">
        <v>238</v>
      </c>
      <c r="BE577" s="3">
        <v>150000</v>
      </c>
      <c r="BF577" t="s">
        <v>324</v>
      </c>
      <c r="BG577" t="s">
        <v>202</v>
      </c>
      <c r="BH577" t="s">
        <v>202</v>
      </c>
      <c r="BM577" s="7" t="s">
        <v>2888</v>
      </c>
      <c r="BN577" s="3" t="s">
        <v>204</v>
      </c>
      <c r="BO577" t="s">
        <v>202</v>
      </c>
      <c r="BP577" t="s">
        <v>202</v>
      </c>
    </row>
    <row r="578" spans="1:69" x14ac:dyDescent="0.2">
      <c r="A578" s="4">
        <v>43013.744444444441</v>
      </c>
      <c r="B578" s="4">
        <v>43013.760416666664</v>
      </c>
      <c r="C578" t="s">
        <v>65</v>
      </c>
      <c r="D578" t="s">
        <v>2910</v>
      </c>
      <c r="E578">
        <v>100</v>
      </c>
      <c r="F578">
        <v>1417</v>
      </c>
      <c r="G578" t="b">
        <v>1</v>
      </c>
      <c r="H578" s="1">
        <v>43013.760416666664</v>
      </c>
      <c r="I578" t="s">
        <v>2911</v>
      </c>
      <c r="N578">
        <v>36.098602290000002</v>
      </c>
      <c r="O578">
        <v>-95.928802489999995</v>
      </c>
      <c r="P578" t="s">
        <v>179</v>
      </c>
      <c r="Q578" t="s">
        <v>180</v>
      </c>
      <c r="R578" t="s">
        <v>181</v>
      </c>
      <c r="S578" t="s">
        <v>208</v>
      </c>
      <c r="T578">
        <v>55</v>
      </c>
      <c r="U578" t="s">
        <v>251</v>
      </c>
      <c r="V578" t="s">
        <v>252</v>
      </c>
      <c r="W578">
        <v>47</v>
      </c>
      <c r="X578" t="s">
        <v>186</v>
      </c>
      <c r="Y578" t="s">
        <v>195</v>
      </c>
      <c r="Z578">
        <v>38</v>
      </c>
      <c r="AA578" t="s">
        <v>196</v>
      </c>
      <c r="AB578" t="s">
        <v>197</v>
      </c>
      <c r="AC578" t="s">
        <v>290</v>
      </c>
      <c r="AD578" t="s">
        <v>217</v>
      </c>
      <c r="AE578" t="s">
        <v>303</v>
      </c>
      <c r="AF578">
        <v>74105</v>
      </c>
      <c r="AK578">
        <v>0</v>
      </c>
      <c r="AL578">
        <v>0</v>
      </c>
      <c r="AM578">
        <v>930.2</v>
      </c>
      <c r="AN578">
        <v>0</v>
      </c>
      <c r="BA578" t="s">
        <v>201</v>
      </c>
      <c r="BB578">
        <v>2</v>
      </c>
      <c r="BC578" t="s">
        <v>238</v>
      </c>
      <c r="BD578" t="s">
        <v>238</v>
      </c>
      <c r="BE578" s="3">
        <v>200000</v>
      </c>
      <c r="BF578" t="s">
        <v>2912</v>
      </c>
      <c r="BG578" t="s">
        <v>202</v>
      </c>
      <c r="BH578" t="s">
        <v>202</v>
      </c>
      <c r="BM578" s="7" t="s">
        <v>2913</v>
      </c>
      <c r="BN578" s="3" t="s">
        <v>204</v>
      </c>
      <c r="BO578" t="s">
        <v>202</v>
      </c>
      <c r="BP578" t="s">
        <v>202</v>
      </c>
    </row>
    <row r="579" spans="1:69" x14ac:dyDescent="0.2">
      <c r="A579" s="4">
        <v>43013.74722222222</v>
      </c>
      <c r="B579" s="4">
        <v>43013.760416666664</v>
      </c>
      <c r="C579" t="s">
        <v>65</v>
      </c>
      <c r="D579" t="s">
        <v>2914</v>
      </c>
      <c r="E579">
        <v>100</v>
      </c>
      <c r="F579">
        <v>1188</v>
      </c>
      <c r="G579" t="b">
        <v>1</v>
      </c>
      <c r="H579" s="1">
        <v>43013.760416666664</v>
      </c>
      <c r="I579" t="s">
        <v>2915</v>
      </c>
      <c r="N579">
        <v>33.710998539999999</v>
      </c>
      <c r="O579">
        <v>-118.04380039999999</v>
      </c>
      <c r="P579" t="s">
        <v>179</v>
      </c>
      <c r="Q579" t="s">
        <v>180</v>
      </c>
      <c r="R579" t="s">
        <v>181</v>
      </c>
      <c r="S579" t="s">
        <v>182</v>
      </c>
      <c r="T579" t="s">
        <v>183</v>
      </c>
      <c r="U579" t="s">
        <v>184</v>
      </c>
      <c r="V579" t="s">
        <v>185</v>
      </c>
      <c r="W579">
        <v>47</v>
      </c>
      <c r="X579" t="s">
        <v>186</v>
      </c>
      <c r="Y579" t="s">
        <v>216</v>
      </c>
      <c r="Z579">
        <v>26</v>
      </c>
      <c r="AA579" t="s">
        <v>269</v>
      </c>
      <c r="AB579" t="s">
        <v>197</v>
      </c>
      <c r="AC579" t="s">
        <v>210</v>
      </c>
      <c r="AD579" t="s">
        <v>329</v>
      </c>
      <c r="AE579" t="s">
        <v>211</v>
      </c>
      <c r="AF579">
        <v>92647</v>
      </c>
      <c r="AK579">
        <v>143.30600000000001</v>
      </c>
      <c r="AL579">
        <v>897.64</v>
      </c>
      <c r="AM579">
        <v>920.08699999999999</v>
      </c>
      <c r="AN579">
        <v>3</v>
      </c>
      <c r="BA579" t="s">
        <v>201</v>
      </c>
      <c r="BB579">
        <v>2</v>
      </c>
      <c r="BC579" t="s">
        <v>238</v>
      </c>
      <c r="BD579" t="s">
        <v>238</v>
      </c>
      <c r="BE579" s="3">
        <v>100000</v>
      </c>
      <c r="BF579" t="s">
        <v>687</v>
      </c>
      <c r="BG579" t="s">
        <v>202</v>
      </c>
      <c r="BH579" t="s">
        <v>202</v>
      </c>
      <c r="BM579" s="7" t="s">
        <v>2916</v>
      </c>
      <c r="BN579" s="3" t="s">
        <v>204</v>
      </c>
      <c r="BO579" t="s">
        <v>202</v>
      </c>
      <c r="BP579" t="s">
        <v>202</v>
      </c>
    </row>
    <row r="580" spans="1:69" x14ac:dyDescent="0.2">
      <c r="A580" s="4">
        <v>43013.748611111114</v>
      </c>
      <c r="B580" s="4">
        <v>43013.762499999997</v>
      </c>
      <c r="C580" t="s">
        <v>65</v>
      </c>
      <c r="D580" t="s">
        <v>2959</v>
      </c>
      <c r="E580">
        <v>100</v>
      </c>
      <c r="F580">
        <v>1185</v>
      </c>
      <c r="G580" t="b">
        <v>1</v>
      </c>
      <c r="H580" s="1">
        <v>43013.762499999997</v>
      </c>
      <c r="I580" t="s">
        <v>2960</v>
      </c>
      <c r="N580">
        <v>41.024993899999998</v>
      </c>
      <c r="O580">
        <v>-91.930702210000007</v>
      </c>
      <c r="P580" t="s">
        <v>179</v>
      </c>
      <c r="Q580" t="s">
        <v>180</v>
      </c>
      <c r="R580" t="s">
        <v>181</v>
      </c>
      <c r="S580" t="s">
        <v>182</v>
      </c>
      <c r="T580" t="s">
        <v>183</v>
      </c>
      <c r="U580" t="s">
        <v>193</v>
      </c>
      <c r="V580" t="s">
        <v>302</v>
      </c>
      <c r="W580">
        <v>47</v>
      </c>
      <c r="X580" t="s">
        <v>186</v>
      </c>
      <c r="Y580" t="s">
        <v>195</v>
      </c>
      <c r="Z580">
        <v>39</v>
      </c>
      <c r="AA580" t="s">
        <v>196</v>
      </c>
      <c r="AB580" t="s">
        <v>197</v>
      </c>
      <c r="AC580" t="s">
        <v>245</v>
      </c>
      <c r="AD580" t="s">
        <v>199</v>
      </c>
      <c r="AE580" t="s">
        <v>211</v>
      </c>
      <c r="AF580">
        <v>52537</v>
      </c>
      <c r="AK580">
        <v>0</v>
      </c>
      <c r="AL580">
        <v>0</v>
      </c>
      <c r="AM580">
        <v>917.46799999999996</v>
      </c>
      <c r="AN580">
        <v>0</v>
      </c>
      <c r="BA580" t="s">
        <v>201</v>
      </c>
      <c r="BB580">
        <v>2</v>
      </c>
      <c r="BC580" t="s">
        <v>238</v>
      </c>
      <c r="BD580" t="s">
        <v>238</v>
      </c>
      <c r="BE580" s="3">
        <v>280000</v>
      </c>
      <c r="BF580" t="s">
        <v>398</v>
      </c>
      <c r="BG580" t="s">
        <v>202</v>
      </c>
      <c r="BH580" t="s">
        <v>202</v>
      </c>
      <c r="BM580" s="7" t="s">
        <v>2961</v>
      </c>
      <c r="BN580" s="3" t="s">
        <v>225</v>
      </c>
      <c r="BO580" t="s">
        <v>238</v>
      </c>
      <c r="BP580" t="s">
        <v>202</v>
      </c>
    </row>
    <row r="581" spans="1:69" x14ac:dyDescent="0.2">
      <c r="A581" s="4">
        <v>43013.743750000001</v>
      </c>
      <c r="B581" s="4">
        <v>43013.762499999997</v>
      </c>
      <c r="C581" t="s">
        <v>65</v>
      </c>
      <c r="D581" t="s">
        <v>2968</v>
      </c>
      <c r="E581">
        <v>100</v>
      </c>
      <c r="F581">
        <v>1612</v>
      </c>
      <c r="G581" t="b">
        <v>1</v>
      </c>
      <c r="H581" s="1">
        <v>43013.762499999997</v>
      </c>
      <c r="I581" t="s">
        <v>2969</v>
      </c>
      <c r="N581">
        <v>37.549697879999997</v>
      </c>
      <c r="O581">
        <v>-121.9620972</v>
      </c>
      <c r="P581" t="s">
        <v>179</v>
      </c>
      <c r="Q581" t="s">
        <v>180</v>
      </c>
      <c r="R581" t="s">
        <v>181</v>
      </c>
      <c r="S581" t="s">
        <v>182</v>
      </c>
      <c r="T581" t="s">
        <v>183</v>
      </c>
      <c r="U581" t="s">
        <v>251</v>
      </c>
      <c r="V581" t="s">
        <v>360</v>
      </c>
      <c r="W581">
        <v>47</v>
      </c>
      <c r="X581" t="s">
        <v>186</v>
      </c>
      <c r="Y581" t="s">
        <v>195</v>
      </c>
      <c r="Z581">
        <v>42</v>
      </c>
      <c r="AA581" t="s">
        <v>269</v>
      </c>
      <c r="AB581" t="s">
        <v>197</v>
      </c>
      <c r="AC581" t="s">
        <v>210</v>
      </c>
      <c r="AD581" t="s">
        <v>329</v>
      </c>
      <c r="AE581" t="s">
        <v>229</v>
      </c>
      <c r="AF581">
        <v>94539</v>
      </c>
      <c r="AK581">
        <v>0</v>
      </c>
      <c r="AL581">
        <v>0</v>
      </c>
      <c r="AM581">
        <v>920.38400000000001</v>
      </c>
      <c r="AN581">
        <v>0</v>
      </c>
      <c r="BA581" t="s">
        <v>201</v>
      </c>
      <c r="BB581">
        <v>2</v>
      </c>
      <c r="BC581" t="s">
        <v>238</v>
      </c>
      <c r="BD581" t="s">
        <v>238</v>
      </c>
      <c r="BE581" s="3">
        <v>180000</v>
      </c>
      <c r="BF581" t="s">
        <v>2970</v>
      </c>
      <c r="BG581" t="s">
        <v>202</v>
      </c>
      <c r="BH581" t="s">
        <v>202</v>
      </c>
      <c r="BM581" s="7" t="s">
        <v>2971</v>
      </c>
      <c r="BN581" s="3" t="s">
        <v>204</v>
      </c>
      <c r="BO581" t="s">
        <v>202</v>
      </c>
      <c r="BP581" t="s">
        <v>238</v>
      </c>
      <c r="BQ581" t="s">
        <v>2972</v>
      </c>
    </row>
    <row r="582" spans="1:69" x14ac:dyDescent="0.2">
      <c r="A582" s="4">
        <v>43013.754166666666</v>
      </c>
      <c r="B582" s="4">
        <v>43013.768750000003</v>
      </c>
      <c r="C582" t="s">
        <v>65</v>
      </c>
      <c r="D582" t="s">
        <v>3141</v>
      </c>
      <c r="E582">
        <v>100</v>
      </c>
      <c r="F582">
        <v>1291</v>
      </c>
      <c r="G582" t="b">
        <v>1</v>
      </c>
      <c r="H582" s="1">
        <v>43013.768750000003</v>
      </c>
      <c r="I582" t="s">
        <v>3142</v>
      </c>
      <c r="N582">
        <v>39.328094479999997</v>
      </c>
      <c r="O582">
        <v>-84.221496579999993</v>
      </c>
      <c r="P582" t="s">
        <v>179</v>
      </c>
      <c r="Q582" t="s">
        <v>180</v>
      </c>
      <c r="R582" t="s">
        <v>181</v>
      </c>
      <c r="S582" t="s">
        <v>182</v>
      </c>
      <c r="T582" t="s">
        <v>250</v>
      </c>
      <c r="U582" t="s">
        <v>488</v>
      </c>
      <c r="V582" t="s">
        <v>252</v>
      </c>
      <c r="W582">
        <v>47</v>
      </c>
      <c r="X582" t="s">
        <v>186</v>
      </c>
      <c r="Y582" t="s">
        <v>216</v>
      </c>
      <c r="Z582">
        <v>30</v>
      </c>
      <c r="AA582" t="s">
        <v>196</v>
      </c>
      <c r="AB582" t="s">
        <v>197</v>
      </c>
      <c r="AC582" t="s">
        <v>258</v>
      </c>
      <c r="AD582" t="s">
        <v>199</v>
      </c>
      <c r="AE582" t="s">
        <v>211</v>
      </c>
      <c r="AF582">
        <v>45039</v>
      </c>
      <c r="AK582">
        <v>144.755</v>
      </c>
      <c r="AL582">
        <v>183.506</v>
      </c>
      <c r="AM582">
        <v>965.60799999999995</v>
      </c>
      <c r="AN582">
        <v>2</v>
      </c>
      <c r="BA582" t="s">
        <v>201</v>
      </c>
      <c r="BB582">
        <v>2</v>
      </c>
      <c r="BC582" t="s">
        <v>238</v>
      </c>
      <c r="BD582" t="s">
        <v>238</v>
      </c>
      <c r="BE582" s="3">
        <v>150000</v>
      </c>
      <c r="BF582" t="s">
        <v>1116</v>
      </c>
      <c r="BG582" t="s">
        <v>202</v>
      </c>
      <c r="BH582" t="s">
        <v>202</v>
      </c>
      <c r="BM582" s="7" t="s">
        <v>3143</v>
      </c>
      <c r="BN582" s="3" t="s">
        <v>225</v>
      </c>
      <c r="BO582" t="s">
        <v>238</v>
      </c>
      <c r="BP582" t="s">
        <v>202</v>
      </c>
    </row>
    <row r="583" spans="1:69" x14ac:dyDescent="0.2">
      <c r="A583" s="4">
        <v>43013.753472222219</v>
      </c>
      <c r="B583" s="4">
        <v>43013.769444444442</v>
      </c>
      <c r="C583" t="s">
        <v>65</v>
      </c>
      <c r="D583" t="s">
        <v>3173</v>
      </c>
      <c r="E583">
        <v>100</v>
      </c>
      <c r="F583">
        <v>1405</v>
      </c>
      <c r="G583" t="b">
        <v>1</v>
      </c>
      <c r="H583" s="1">
        <v>43013.769444444442</v>
      </c>
      <c r="I583" t="s">
        <v>3174</v>
      </c>
      <c r="N583">
        <v>41.402603149999997</v>
      </c>
      <c r="O583">
        <v>-81.833702090000003</v>
      </c>
      <c r="P583" t="s">
        <v>179</v>
      </c>
      <c r="Q583" t="s">
        <v>180</v>
      </c>
      <c r="R583" t="s">
        <v>181</v>
      </c>
      <c r="S583" t="s">
        <v>182</v>
      </c>
      <c r="T583" t="s">
        <v>263</v>
      </c>
      <c r="U583" t="s">
        <v>264</v>
      </c>
      <c r="V583" t="s">
        <v>194</v>
      </c>
      <c r="W583">
        <v>47</v>
      </c>
      <c r="X583" t="s">
        <v>186</v>
      </c>
      <c r="Y583" t="s">
        <v>216</v>
      </c>
      <c r="Z583">
        <v>29</v>
      </c>
      <c r="AA583" t="s">
        <v>196</v>
      </c>
      <c r="AB583" t="s">
        <v>197</v>
      </c>
      <c r="AC583" t="s">
        <v>290</v>
      </c>
      <c r="AD583" t="s">
        <v>234</v>
      </c>
      <c r="AE583" t="s">
        <v>211</v>
      </c>
      <c r="AF583">
        <v>44142</v>
      </c>
      <c r="AK583">
        <v>0</v>
      </c>
      <c r="AL583">
        <v>0</v>
      </c>
      <c r="AM583">
        <v>923.798</v>
      </c>
      <c r="AN583">
        <v>0</v>
      </c>
      <c r="BA583" t="s">
        <v>201</v>
      </c>
      <c r="BB583">
        <v>2</v>
      </c>
      <c r="BC583" t="s">
        <v>238</v>
      </c>
      <c r="BD583" t="s">
        <v>238</v>
      </c>
      <c r="BE583" s="3">
        <v>130000</v>
      </c>
      <c r="BF583" t="s">
        <v>3175</v>
      </c>
      <c r="BG583" t="s">
        <v>202</v>
      </c>
      <c r="BH583" t="s">
        <v>202</v>
      </c>
      <c r="BM583" s="7" t="s">
        <v>3176</v>
      </c>
      <c r="BN583" s="3" t="s">
        <v>204</v>
      </c>
      <c r="BO583" t="s">
        <v>202</v>
      </c>
      <c r="BP583" t="s">
        <v>202</v>
      </c>
    </row>
    <row r="584" spans="1:69" x14ac:dyDescent="0.2">
      <c r="A584" s="4">
        <v>43013.756944444445</v>
      </c>
      <c r="B584" s="4">
        <v>43013.770833333336</v>
      </c>
      <c r="C584" t="s">
        <v>65</v>
      </c>
      <c r="D584" t="s">
        <v>3209</v>
      </c>
      <c r="E584">
        <v>100</v>
      </c>
      <c r="F584">
        <v>1203</v>
      </c>
      <c r="G584" t="b">
        <v>1</v>
      </c>
      <c r="H584" s="1">
        <v>43013.770833333336</v>
      </c>
      <c r="I584" t="s">
        <v>3210</v>
      </c>
      <c r="N584">
        <v>35.604995729999999</v>
      </c>
      <c r="O584">
        <v>-82.313201899999996</v>
      </c>
      <c r="P584" t="s">
        <v>179</v>
      </c>
      <c r="Q584" t="s">
        <v>180</v>
      </c>
      <c r="R584" t="s">
        <v>181</v>
      </c>
      <c r="S584" t="s">
        <v>208</v>
      </c>
      <c r="T584">
        <v>56</v>
      </c>
      <c r="U584" t="s">
        <v>184</v>
      </c>
      <c r="V584" t="s">
        <v>302</v>
      </c>
      <c r="W584">
        <v>47</v>
      </c>
      <c r="X584" t="s">
        <v>186</v>
      </c>
      <c r="Y584" t="s">
        <v>216</v>
      </c>
      <c r="Z584">
        <v>29</v>
      </c>
      <c r="AA584" t="s">
        <v>196</v>
      </c>
      <c r="AB584" t="s">
        <v>197</v>
      </c>
      <c r="AC584" t="s">
        <v>1928</v>
      </c>
      <c r="AD584" t="s">
        <v>217</v>
      </c>
      <c r="AE584" t="s">
        <v>200</v>
      </c>
      <c r="AF584">
        <v>28801</v>
      </c>
      <c r="AK584">
        <v>0</v>
      </c>
      <c r="AL584">
        <v>0</v>
      </c>
      <c r="AM584">
        <v>920.24900000000002</v>
      </c>
      <c r="AN584">
        <v>0</v>
      </c>
      <c r="BA584" t="s">
        <v>201</v>
      </c>
      <c r="BB584">
        <v>2</v>
      </c>
      <c r="BC584" t="s">
        <v>238</v>
      </c>
      <c r="BD584" t="s">
        <v>238</v>
      </c>
      <c r="BE584" s="3">
        <v>200000</v>
      </c>
      <c r="BF584" t="s">
        <v>769</v>
      </c>
      <c r="BG584" t="s">
        <v>202</v>
      </c>
      <c r="BH584" t="s">
        <v>202</v>
      </c>
      <c r="BM584" s="7" t="s">
        <v>3211</v>
      </c>
      <c r="BN584" s="3" t="s">
        <v>204</v>
      </c>
      <c r="BO584" t="s">
        <v>202</v>
      </c>
      <c r="BP584" t="s">
        <v>202</v>
      </c>
    </row>
    <row r="585" spans="1:69" x14ac:dyDescent="0.2">
      <c r="A585" s="4">
        <v>43013.759722222225</v>
      </c>
      <c r="B585" s="4">
        <v>43013.772916666669</v>
      </c>
      <c r="C585" t="s">
        <v>65</v>
      </c>
      <c r="D585" t="s">
        <v>3255</v>
      </c>
      <c r="E585">
        <v>100</v>
      </c>
      <c r="F585">
        <v>1131</v>
      </c>
      <c r="G585" t="b">
        <v>1</v>
      </c>
      <c r="H585" s="1">
        <v>43013.772916666669</v>
      </c>
      <c r="I585" t="s">
        <v>3256</v>
      </c>
      <c r="N585">
        <v>40.799896240000002</v>
      </c>
      <c r="O585">
        <v>-75.733901979999999</v>
      </c>
      <c r="P585" t="s">
        <v>179</v>
      </c>
      <c r="Q585" t="s">
        <v>180</v>
      </c>
      <c r="R585" t="s">
        <v>181</v>
      </c>
      <c r="S585" t="s">
        <v>182</v>
      </c>
      <c r="T585" t="s">
        <v>183</v>
      </c>
      <c r="U585" t="s">
        <v>184</v>
      </c>
      <c r="V585" t="s">
        <v>185</v>
      </c>
      <c r="W585">
        <v>47</v>
      </c>
      <c r="X585" t="s">
        <v>186</v>
      </c>
      <c r="Y585" t="s">
        <v>195</v>
      </c>
      <c r="Z585">
        <v>36</v>
      </c>
      <c r="AA585" t="s">
        <v>196</v>
      </c>
      <c r="AB585" t="s">
        <v>197</v>
      </c>
      <c r="AC585" t="s">
        <v>210</v>
      </c>
      <c r="AD585" t="s">
        <v>234</v>
      </c>
      <c r="AE585" t="s">
        <v>303</v>
      </c>
      <c r="AF585">
        <v>18235</v>
      </c>
      <c r="AK585">
        <v>921.28</v>
      </c>
      <c r="AL585">
        <v>921.28</v>
      </c>
      <c r="AM585">
        <v>922.22</v>
      </c>
      <c r="AN585">
        <v>1</v>
      </c>
      <c r="BA585" t="s">
        <v>201</v>
      </c>
      <c r="BB585">
        <v>2</v>
      </c>
      <c r="BC585" t="s">
        <v>238</v>
      </c>
      <c r="BD585" t="s">
        <v>238</v>
      </c>
      <c r="BE585" s="3">
        <v>150000</v>
      </c>
      <c r="BF585" t="s">
        <v>239</v>
      </c>
      <c r="BG585" t="s">
        <v>202</v>
      </c>
      <c r="BH585" t="s">
        <v>202</v>
      </c>
      <c r="BM585" s="7" t="s">
        <v>3257</v>
      </c>
      <c r="BN585" s="3" t="s">
        <v>204</v>
      </c>
      <c r="BO585" t="s">
        <v>202</v>
      </c>
      <c r="BP585" t="s">
        <v>202</v>
      </c>
    </row>
    <row r="586" spans="1:69" x14ac:dyDescent="0.2">
      <c r="A586" s="4">
        <v>43013.755555555559</v>
      </c>
      <c r="B586" s="4">
        <v>43013.775694444441</v>
      </c>
      <c r="C586" t="s">
        <v>65</v>
      </c>
      <c r="D586" t="s">
        <v>3309</v>
      </c>
      <c r="E586">
        <v>100</v>
      </c>
      <c r="F586">
        <v>1725</v>
      </c>
      <c r="G586" t="b">
        <v>1</v>
      </c>
      <c r="H586" s="1">
        <v>43013.775694444441</v>
      </c>
      <c r="I586" t="s">
        <v>3310</v>
      </c>
      <c r="N586">
        <v>34.40209961</v>
      </c>
      <c r="O586">
        <v>-80.076698300000004</v>
      </c>
      <c r="P586" t="s">
        <v>179</v>
      </c>
      <c r="Q586" t="s">
        <v>180</v>
      </c>
      <c r="R586" t="s">
        <v>181</v>
      </c>
      <c r="S586" t="s">
        <v>182</v>
      </c>
      <c r="T586" t="s">
        <v>183</v>
      </c>
      <c r="U586" t="s">
        <v>184</v>
      </c>
      <c r="V586" t="s">
        <v>185</v>
      </c>
      <c r="W586">
        <v>47</v>
      </c>
      <c r="X586" t="s">
        <v>186</v>
      </c>
      <c r="Y586" t="s">
        <v>195</v>
      </c>
      <c r="Z586">
        <v>64</v>
      </c>
      <c r="AA586" t="s">
        <v>233</v>
      </c>
      <c r="AB586" t="s">
        <v>197</v>
      </c>
      <c r="AC586" t="s">
        <v>290</v>
      </c>
      <c r="AD586" t="s">
        <v>217</v>
      </c>
      <c r="AE586" t="s">
        <v>229</v>
      </c>
      <c r="AF586">
        <v>29148</v>
      </c>
      <c r="AK586">
        <v>0</v>
      </c>
      <c r="AL586">
        <v>0</v>
      </c>
      <c r="AM586">
        <v>947.97500000000002</v>
      </c>
      <c r="AN586">
        <v>0</v>
      </c>
      <c r="BA586" t="s">
        <v>201</v>
      </c>
      <c r="BB586">
        <v>2</v>
      </c>
      <c r="BC586" t="s">
        <v>238</v>
      </c>
      <c r="BD586" t="s">
        <v>238</v>
      </c>
      <c r="BE586" s="3">
        <v>280000</v>
      </c>
      <c r="BF586" t="s">
        <v>3311</v>
      </c>
      <c r="BG586" t="s">
        <v>202</v>
      </c>
      <c r="BH586" t="s">
        <v>202</v>
      </c>
      <c r="BM586" s="7" t="s">
        <v>3312</v>
      </c>
      <c r="BO586" t="s">
        <v>202</v>
      </c>
      <c r="BP586" t="s">
        <v>202</v>
      </c>
    </row>
    <row r="587" spans="1:69" x14ac:dyDescent="0.2">
      <c r="A587" s="4">
        <v>43013.761111111111</v>
      </c>
      <c r="B587" s="4">
        <v>43013.777083333334</v>
      </c>
      <c r="C587" t="s">
        <v>65</v>
      </c>
      <c r="D587" t="s">
        <v>3349</v>
      </c>
      <c r="E587">
        <v>100</v>
      </c>
      <c r="F587">
        <v>1342</v>
      </c>
      <c r="G587" t="b">
        <v>1</v>
      </c>
      <c r="H587" s="1">
        <v>43013.777083333334</v>
      </c>
      <c r="I587" t="s">
        <v>3350</v>
      </c>
      <c r="N587">
        <v>43.612106320000002</v>
      </c>
      <c r="O587">
        <v>-116.3914948</v>
      </c>
      <c r="P587" t="s">
        <v>179</v>
      </c>
      <c r="Q587" t="s">
        <v>180</v>
      </c>
      <c r="R587" t="s">
        <v>181</v>
      </c>
      <c r="S587" t="s">
        <v>182</v>
      </c>
      <c r="T587" t="s">
        <v>183</v>
      </c>
      <c r="U587" t="s">
        <v>184</v>
      </c>
      <c r="V587" t="s">
        <v>185</v>
      </c>
      <c r="W587">
        <v>47</v>
      </c>
      <c r="X587" t="s">
        <v>186</v>
      </c>
      <c r="Y587" t="s">
        <v>195</v>
      </c>
      <c r="Z587">
        <v>38</v>
      </c>
      <c r="AA587" t="s">
        <v>196</v>
      </c>
      <c r="AB587" t="s">
        <v>197</v>
      </c>
      <c r="AC587" t="s">
        <v>245</v>
      </c>
      <c r="AD587" t="s">
        <v>217</v>
      </c>
      <c r="AE587" t="s">
        <v>200</v>
      </c>
      <c r="AF587">
        <v>83634</v>
      </c>
      <c r="AK587">
        <v>28.847999999999999</v>
      </c>
      <c r="AL587">
        <v>28.847999999999999</v>
      </c>
      <c r="AM587">
        <v>1058.9359999999999</v>
      </c>
      <c r="AN587">
        <v>1</v>
      </c>
      <c r="BA587" t="s">
        <v>201</v>
      </c>
      <c r="BB587">
        <v>2</v>
      </c>
      <c r="BC587" t="s">
        <v>238</v>
      </c>
      <c r="BD587" t="s">
        <v>238</v>
      </c>
      <c r="BE587" s="3">
        <v>150000</v>
      </c>
      <c r="BF587" t="s">
        <v>324</v>
      </c>
      <c r="BG587" t="s">
        <v>202</v>
      </c>
      <c r="BH587" t="s">
        <v>202</v>
      </c>
      <c r="BM587" s="7" t="s">
        <v>3351</v>
      </c>
      <c r="BN587" s="3" t="s">
        <v>204</v>
      </c>
      <c r="BO587" t="s">
        <v>202</v>
      </c>
      <c r="BP587" t="s">
        <v>202</v>
      </c>
    </row>
    <row r="588" spans="1:69" x14ac:dyDescent="0.2">
      <c r="A588" s="4">
        <v>43013.763888888891</v>
      </c>
      <c r="B588" s="4">
        <v>43013.779861111114</v>
      </c>
      <c r="C588" t="s">
        <v>65</v>
      </c>
      <c r="D588" t="s">
        <v>3410</v>
      </c>
      <c r="E588">
        <v>100</v>
      </c>
      <c r="F588">
        <v>1363</v>
      </c>
      <c r="G588" t="b">
        <v>1</v>
      </c>
      <c r="H588" s="1">
        <v>43013.779861111114</v>
      </c>
      <c r="I588" t="s">
        <v>3411</v>
      </c>
      <c r="N588">
        <v>43.179000850000001</v>
      </c>
      <c r="O588">
        <v>-77.555000309999997</v>
      </c>
      <c r="P588" t="s">
        <v>179</v>
      </c>
      <c r="Q588" t="s">
        <v>180</v>
      </c>
      <c r="R588" t="s">
        <v>181</v>
      </c>
      <c r="S588" t="s">
        <v>182</v>
      </c>
      <c r="T588" t="s">
        <v>183</v>
      </c>
      <c r="U588" t="s">
        <v>314</v>
      </c>
      <c r="V588" t="s">
        <v>194</v>
      </c>
      <c r="W588">
        <v>47</v>
      </c>
      <c r="X588" t="s">
        <v>186</v>
      </c>
      <c r="Y588" t="s">
        <v>216</v>
      </c>
      <c r="Z588">
        <v>33</v>
      </c>
      <c r="AA588" t="s">
        <v>233</v>
      </c>
      <c r="AB588" t="s">
        <v>197</v>
      </c>
      <c r="AC588" t="s">
        <v>290</v>
      </c>
      <c r="AD588" t="s">
        <v>199</v>
      </c>
      <c r="AE588" t="s">
        <v>200</v>
      </c>
      <c r="AF588">
        <v>14621</v>
      </c>
      <c r="AK588">
        <v>94.444000000000003</v>
      </c>
      <c r="AL588">
        <v>94.444000000000003</v>
      </c>
      <c r="AM588">
        <v>918.76300000000003</v>
      </c>
      <c r="AN588">
        <v>1</v>
      </c>
      <c r="BA588" t="s">
        <v>201</v>
      </c>
      <c r="BB588">
        <v>2</v>
      </c>
      <c r="BC588" t="s">
        <v>238</v>
      </c>
      <c r="BD588" t="s">
        <v>238</v>
      </c>
      <c r="BE588" s="3">
        <v>100000</v>
      </c>
      <c r="BF588" t="s">
        <v>532</v>
      </c>
      <c r="BG588" t="s">
        <v>202</v>
      </c>
      <c r="BH588" t="s">
        <v>202</v>
      </c>
      <c r="BM588" s="7" t="s">
        <v>3412</v>
      </c>
      <c r="BN588" s="3" t="s">
        <v>204</v>
      </c>
      <c r="BO588" t="s">
        <v>202</v>
      </c>
      <c r="BP588" t="s">
        <v>238</v>
      </c>
      <c r="BQ588" t="s">
        <v>3413</v>
      </c>
    </row>
    <row r="589" spans="1:69" x14ac:dyDescent="0.2">
      <c r="A589" s="4">
        <v>43013.761111111111</v>
      </c>
      <c r="B589" s="4">
        <v>43013.779861111114</v>
      </c>
      <c r="C589" t="s">
        <v>65</v>
      </c>
      <c r="D589" t="s">
        <v>3428</v>
      </c>
      <c r="E589">
        <v>100</v>
      </c>
      <c r="F589">
        <v>1606</v>
      </c>
      <c r="G589" t="b">
        <v>1</v>
      </c>
      <c r="H589" s="1">
        <v>43013.779861111114</v>
      </c>
      <c r="I589" t="s">
        <v>3429</v>
      </c>
      <c r="N589">
        <v>40.832595830000002</v>
      </c>
      <c r="O589">
        <v>-74.130699160000006</v>
      </c>
      <c r="P589" t="s">
        <v>179</v>
      </c>
      <c r="Q589" t="s">
        <v>180</v>
      </c>
      <c r="R589" t="s">
        <v>181</v>
      </c>
      <c r="S589" t="s">
        <v>182</v>
      </c>
      <c r="T589" t="s">
        <v>183</v>
      </c>
      <c r="U589" t="s">
        <v>281</v>
      </c>
      <c r="V589" t="s">
        <v>194</v>
      </c>
      <c r="W589">
        <v>47</v>
      </c>
      <c r="X589" t="s">
        <v>186</v>
      </c>
      <c r="Y589" t="s">
        <v>216</v>
      </c>
      <c r="Z589">
        <v>28</v>
      </c>
      <c r="AA589" t="s">
        <v>196</v>
      </c>
      <c r="AB589" t="s">
        <v>467</v>
      </c>
      <c r="AC589" t="s">
        <v>210</v>
      </c>
      <c r="AD589" t="s">
        <v>234</v>
      </c>
      <c r="AE589" t="s">
        <v>200</v>
      </c>
      <c r="AF589">
        <v>33016</v>
      </c>
      <c r="AK589">
        <v>0</v>
      </c>
      <c r="AL589">
        <v>0</v>
      </c>
      <c r="AM589">
        <v>966.61699999999996</v>
      </c>
      <c r="AN589">
        <v>0</v>
      </c>
      <c r="BA589" t="s">
        <v>201</v>
      </c>
      <c r="BB589">
        <v>2</v>
      </c>
      <c r="BC589" t="s">
        <v>238</v>
      </c>
      <c r="BD589" t="s">
        <v>238</v>
      </c>
      <c r="BE589" s="3">
        <v>60000</v>
      </c>
      <c r="BF589" t="s">
        <v>3430</v>
      </c>
      <c r="BG589" t="s">
        <v>202</v>
      </c>
      <c r="BH589" t="s">
        <v>202</v>
      </c>
      <c r="BM589" s="7" t="s">
        <v>3431</v>
      </c>
      <c r="BN589" s="3" t="s">
        <v>225</v>
      </c>
      <c r="BO589" t="s">
        <v>238</v>
      </c>
      <c r="BP589" t="s">
        <v>202</v>
      </c>
    </row>
    <row r="590" spans="1:69" x14ac:dyDescent="0.2">
      <c r="A590" s="4">
        <v>43013.76458333333</v>
      </c>
      <c r="B590" s="4">
        <v>43013.78125</v>
      </c>
      <c r="C590" t="s">
        <v>65</v>
      </c>
      <c r="D590" t="s">
        <v>3454</v>
      </c>
      <c r="E590">
        <v>100</v>
      </c>
      <c r="F590">
        <v>1416</v>
      </c>
      <c r="G590" t="b">
        <v>1</v>
      </c>
      <c r="H590" s="1">
        <v>43013.78125</v>
      </c>
      <c r="I590" t="s">
        <v>3455</v>
      </c>
      <c r="N590">
        <v>47.614501949999998</v>
      </c>
      <c r="O590">
        <v>-122.34799959999999</v>
      </c>
      <c r="P590" t="s">
        <v>179</v>
      </c>
      <c r="Q590" t="s">
        <v>180</v>
      </c>
      <c r="R590" t="s">
        <v>181</v>
      </c>
      <c r="S590" t="s">
        <v>182</v>
      </c>
      <c r="T590" t="s">
        <v>3456</v>
      </c>
      <c r="U590" t="s">
        <v>314</v>
      </c>
      <c r="V590" t="s">
        <v>1521</v>
      </c>
      <c r="W590">
        <v>47</v>
      </c>
      <c r="X590" t="s">
        <v>186</v>
      </c>
      <c r="Y590" t="s">
        <v>195</v>
      </c>
      <c r="Z590">
        <v>30</v>
      </c>
      <c r="AA590" t="s">
        <v>196</v>
      </c>
      <c r="AB590" t="s">
        <v>197</v>
      </c>
      <c r="AC590" t="s">
        <v>1928</v>
      </c>
      <c r="AD590" t="s">
        <v>199</v>
      </c>
      <c r="AE590" t="s">
        <v>211</v>
      </c>
      <c r="AF590">
        <v>98102</v>
      </c>
      <c r="AK590">
        <v>15.161</v>
      </c>
      <c r="AL590">
        <v>181.13200000000001</v>
      </c>
      <c r="AM590">
        <v>919.92700000000002</v>
      </c>
      <c r="AN590">
        <v>2</v>
      </c>
      <c r="BA590" t="s">
        <v>201</v>
      </c>
      <c r="BB590">
        <v>2</v>
      </c>
      <c r="BC590" t="s">
        <v>238</v>
      </c>
      <c r="BD590" t="s">
        <v>238</v>
      </c>
      <c r="BE590" s="3">
        <v>280000</v>
      </c>
      <c r="BF590" t="s">
        <v>3457</v>
      </c>
      <c r="BG590" t="s">
        <v>202</v>
      </c>
      <c r="BH590" t="s">
        <v>202</v>
      </c>
      <c r="BM590" s="7" t="s">
        <v>3458</v>
      </c>
      <c r="BN590" s="3" t="s">
        <v>204</v>
      </c>
      <c r="BO590" t="s">
        <v>202</v>
      </c>
      <c r="BP590" t="s">
        <v>202</v>
      </c>
    </row>
    <row r="591" spans="1:69" x14ac:dyDescent="0.2">
      <c r="A591" s="4">
        <v>43013.773611111108</v>
      </c>
      <c r="B591" s="4">
        <v>43013.789583333331</v>
      </c>
      <c r="C591" t="s">
        <v>65</v>
      </c>
      <c r="D591" t="s">
        <v>3540</v>
      </c>
      <c r="E591">
        <v>100</v>
      </c>
      <c r="F591">
        <v>1387</v>
      </c>
      <c r="G591" t="b">
        <v>1</v>
      </c>
      <c r="H591" s="1">
        <v>43013.789583333331</v>
      </c>
      <c r="I591" t="s">
        <v>3541</v>
      </c>
      <c r="N591">
        <v>39.955307009999999</v>
      </c>
      <c r="O591">
        <v>-82.071800229999994</v>
      </c>
      <c r="P591" t="s">
        <v>179</v>
      </c>
      <c r="Q591" t="s">
        <v>180</v>
      </c>
      <c r="R591" t="s">
        <v>181</v>
      </c>
      <c r="S591" t="s">
        <v>604</v>
      </c>
      <c r="T591">
        <v>11</v>
      </c>
      <c r="U591" t="s">
        <v>251</v>
      </c>
      <c r="V591" t="s">
        <v>209</v>
      </c>
      <c r="W591">
        <v>47</v>
      </c>
      <c r="X591" t="s">
        <v>186</v>
      </c>
      <c r="Y591" t="s">
        <v>195</v>
      </c>
      <c r="Z591">
        <v>40</v>
      </c>
      <c r="AA591" t="s">
        <v>196</v>
      </c>
      <c r="AB591" t="s">
        <v>197</v>
      </c>
      <c r="AC591" t="s">
        <v>210</v>
      </c>
      <c r="AD591" t="s">
        <v>199</v>
      </c>
      <c r="AE591" t="s">
        <v>229</v>
      </c>
      <c r="AF591">
        <v>43701</v>
      </c>
      <c r="AK591">
        <v>0</v>
      </c>
      <c r="AL591">
        <v>0</v>
      </c>
      <c r="AM591">
        <v>929.029</v>
      </c>
      <c r="AN591">
        <v>0</v>
      </c>
      <c r="BA591" t="s">
        <v>201</v>
      </c>
      <c r="BB591">
        <v>2</v>
      </c>
      <c r="BC591" t="s">
        <v>238</v>
      </c>
      <c r="BD591" t="s">
        <v>238</v>
      </c>
      <c r="BE591" s="3">
        <v>130000</v>
      </c>
      <c r="BF591" t="s">
        <v>665</v>
      </c>
      <c r="BG591" t="s">
        <v>202</v>
      </c>
      <c r="BH591" t="s">
        <v>202</v>
      </c>
      <c r="BM591" s="7" t="s">
        <v>3542</v>
      </c>
      <c r="BO591" t="s">
        <v>238</v>
      </c>
      <c r="BP591" t="s">
        <v>202</v>
      </c>
    </row>
    <row r="592" spans="1:69" x14ac:dyDescent="0.2">
      <c r="A592" s="4">
        <v>43013.788888888892</v>
      </c>
      <c r="B592" s="4">
        <v>43013.802777777775</v>
      </c>
      <c r="C592" t="s">
        <v>65</v>
      </c>
      <c r="D592" t="s">
        <v>3589</v>
      </c>
      <c r="E592">
        <v>100</v>
      </c>
      <c r="F592">
        <v>1191</v>
      </c>
      <c r="G592" t="b">
        <v>1</v>
      </c>
      <c r="H592" s="1">
        <v>43013.802777777775</v>
      </c>
      <c r="I592" t="s">
        <v>3590</v>
      </c>
      <c r="N592">
        <v>40.226394650000003</v>
      </c>
      <c r="O592">
        <v>-111.6969986</v>
      </c>
      <c r="P592" t="s">
        <v>179</v>
      </c>
      <c r="Q592" t="s">
        <v>180</v>
      </c>
      <c r="R592" t="s">
        <v>181</v>
      </c>
      <c r="S592" t="s">
        <v>182</v>
      </c>
      <c r="T592" t="s">
        <v>183</v>
      </c>
      <c r="U592" t="s">
        <v>184</v>
      </c>
      <c r="V592" t="s">
        <v>265</v>
      </c>
      <c r="W592">
        <v>47</v>
      </c>
      <c r="X592" t="s">
        <v>186</v>
      </c>
      <c r="Y592" t="s">
        <v>216</v>
      </c>
      <c r="Z592">
        <v>24</v>
      </c>
      <c r="AA592" t="s">
        <v>196</v>
      </c>
      <c r="AB592" t="s">
        <v>197</v>
      </c>
      <c r="AC592" t="s">
        <v>210</v>
      </c>
      <c r="AD592" t="s">
        <v>199</v>
      </c>
      <c r="AE592" t="s">
        <v>303</v>
      </c>
      <c r="AF592">
        <v>84601</v>
      </c>
      <c r="AK592">
        <v>453.63799999999998</v>
      </c>
      <c r="AL592">
        <v>453.63799999999998</v>
      </c>
      <c r="AM592">
        <v>949.01199999999994</v>
      </c>
      <c r="AN592">
        <v>1</v>
      </c>
      <c r="BA592" t="s">
        <v>201</v>
      </c>
      <c r="BB592" s="28">
        <v>2</v>
      </c>
      <c r="BC592" s="28" t="s">
        <v>238</v>
      </c>
      <c r="BD592" s="28" t="s">
        <v>238</v>
      </c>
      <c r="BE592" s="29">
        <v>100000</v>
      </c>
      <c r="BF592" t="s">
        <v>2884</v>
      </c>
      <c r="BG592" t="s">
        <v>202</v>
      </c>
      <c r="BH592" t="s">
        <v>202</v>
      </c>
      <c r="BM592" s="7" t="s">
        <v>3591</v>
      </c>
      <c r="BN592" s="3" t="s">
        <v>204</v>
      </c>
      <c r="BO592" t="s">
        <v>202</v>
      </c>
      <c r="BP592" t="s">
        <v>202</v>
      </c>
    </row>
    <row r="593" spans="1:71" x14ac:dyDescent="0.2">
      <c r="A593" s="4">
        <v>43007.582638888889</v>
      </c>
      <c r="B593" s="4">
        <v>43007.59652777778</v>
      </c>
      <c r="C593" t="s">
        <v>65</v>
      </c>
      <c r="D593" t="s">
        <v>248</v>
      </c>
      <c r="E593">
        <v>100</v>
      </c>
      <c r="F593">
        <v>1219</v>
      </c>
      <c r="G593" t="b">
        <v>1</v>
      </c>
      <c r="H593" s="1">
        <v>43007.59652777778</v>
      </c>
      <c r="I593" t="s">
        <v>249</v>
      </c>
      <c r="N593">
        <v>34.090499880000003</v>
      </c>
      <c r="O593">
        <v>-118.13439940000001</v>
      </c>
      <c r="P593" t="s">
        <v>179</v>
      </c>
      <c r="Q593" t="s">
        <v>180</v>
      </c>
      <c r="R593" t="s">
        <v>181</v>
      </c>
      <c r="S593" t="s">
        <v>182</v>
      </c>
      <c r="T593" t="s">
        <v>250</v>
      </c>
      <c r="U593" t="s">
        <v>251</v>
      </c>
      <c r="V593" t="s">
        <v>252</v>
      </c>
      <c r="W593">
        <v>47</v>
      </c>
      <c r="X593" t="s">
        <v>186</v>
      </c>
      <c r="Y593" t="s">
        <v>216</v>
      </c>
      <c r="Z593">
        <v>24</v>
      </c>
      <c r="AA593" t="s">
        <v>196</v>
      </c>
      <c r="AB593" t="s">
        <v>253</v>
      </c>
      <c r="AC593" t="s">
        <v>210</v>
      </c>
      <c r="AD593" t="s">
        <v>217</v>
      </c>
      <c r="AE593" t="s">
        <v>211</v>
      </c>
      <c r="AF593">
        <v>91722</v>
      </c>
      <c r="BA593" t="s">
        <v>201</v>
      </c>
      <c r="BB593">
        <v>3</v>
      </c>
      <c r="BC593" t="s">
        <v>238</v>
      </c>
      <c r="BD593" t="s">
        <v>238</v>
      </c>
      <c r="BE593" s="3">
        <v>300000</v>
      </c>
      <c r="BF593" t="s">
        <v>254</v>
      </c>
      <c r="BG593" t="s">
        <v>202</v>
      </c>
      <c r="BH593" t="s">
        <v>202</v>
      </c>
      <c r="BM593" s="7" t="s">
        <v>255</v>
      </c>
      <c r="BN593" s="3" t="s">
        <v>225</v>
      </c>
      <c r="BO593" t="s">
        <v>238</v>
      </c>
      <c r="BP593" t="s">
        <v>202</v>
      </c>
      <c r="BS593" t="s">
        <v>205</v>
      </c>
    </row>
    <row r="594" spans="1:71" x14ac:dyDescent="0.2">
      <c r="A594" s="4">
        <v>43008.492361111108</v>
      </c>
      <c r="B594" s="4">
        <v>43008.510416666664</v>
      </c>
      <c r="C594" t="s">
        <v>65</v>
      </c>
      <c r="D594" t="s">
        <v>678</v>
      </c>
      <c r="E594">
        <v>100</v>
      </c>
      <c r="F594">
        <v>1595</v>
      </c>
      <c r="G594" t="b">
        <v>1</v>
      </c>
      <c r="H594" s="1">
        <v>43008.510416666664</v>
      </c>
      <c r="I594" t="s">
        <v>679</v>
      </c>
      <c r="N594">
        <v>31.639297490000001</v>
      </c>
      <c r="O594">
        <v>-98.97699738</v>
      </c>
      <c r="P594" t="s">
        <v>179</v>
      </c>
      <c r="Q594" t="s">
        <v>180</v>
      </c>
      <c r="R594" t="s">
        <v>181</v>
      </c>
      <c r="S594" t="s">
        <v>208</v>
      </c>
      <c r="T594">
        <v>55</v>
      </c>
      <c r="U594" t="s">
        <v>193</v>
      </c>
      <c r="V594" t="s">
        <v>194</v>
      </c>
      <c r="W594">
        <v>47</v>
      </c>
      <c r="X594" t="s">
        <v>186</v>
      </c>
      <c r="Y594" t="s">
        <v>195</v>
      </c>
      <c r="Z594">
        <v>49</v>
      </c>
      <c r="AA594" t="s">
        <v>196</v>
      </c>
      <c r="AB594" t="s">
        <v>197</v>
      </c>
      <c r="AC594" t="s">
        <v>210</v>
      </c>
      <c r="AD594" t="s">
        <v>199</v>
      </c>
      <c r="AE594" t="s">
        <v>200</v>
      </c>
      <c r="AF594">
        <v>76823</v>
      </c>
      <c r="AO594">
        <v>0</v>
      </c>
      <c r="AP594">
        <v>0</v>
      </c>
      <c r="AQ594">
        <v>962.90599999999995</v>
      </c>
      <c r="AR594">
        <v>0</v>
      </c>
      <c r="BA594" t="s">
        <v>201</v>
      </c>
      <c r="BB594">
        <v>3</v>
      </c>
      <c r="BC594" t="s">
        <v>238</v>
      </c>
      <c r="BD594" t="s">
        <v>238</v>
      </c>
      <c r="BE594" s="3">
        <v>130000</v>
      </c>
      <c r="BF594" t="s">
        <v>680</v>
      </c>
      <c r="BG594" t="s">
        <v>202</v>
      </c>
      <c r="BH594" t="s">
        <v>202</v>
      </c>
      <c r="BM594" s="7" t="s">
        <v>681</v>
      </c>
      <c r="BN594" s="3" t="s">
        <v>204</v>
      </c>
      <c r="BO594" t="s">
        <v>238</v>
      </c>
      <c r="BP594" t="s">
        <v>202</v>
      </c>
      <c r="BS594" t="s">
        <v>205</v>
      </c>
    </row>
    <row r="595" spans="1:71" x14ac:dyDescent="0.2">
      <c r="A595" s="4">
        <v>43008.504166666666</v>
      </c>
      <c r="B595" s="4">
        <v>43008.519444444442</v>
      </c>
      <c r="C595" t="s">
        <v>65</v>
      </c>
      <c r="D595" t="s">
        <v>693</v>
      </c>
      <c r="E595">
        <v>100</v>
      </c>
      <c r="F595">
        <v>1334</v>
      </c>
      <c r="G595" t="b">
        <v>1</v>
      </c>
      <c r="H595" s="1">
        <v>43008.519444444442</v>
      </c>
      <c r="I595" t="s">
        <v>694</v>
      </c>
      <c r="N595">
        <v>39.131698610000001</v>
      </c>
      <c r="O595">
        <v>-77.28800201</v>
      </c>
      <c r="P595" t="s">
        <v>179</v>
      </c>
      <c r="Q595" t="s">
        <v>180</v>
      </c>
      <c r="R595" t="s">
        <v>181</v>
      </c>
      <c r="S595" t="s">
        <v>695</v>
      </c>
      <c r="T595">
        <v>15.15063</v>
      </c>
      <c r="U595" t="s">
        <v>184</v>
      </c>
      <c r="V595" t="s">
        <v>696</v>
      </c>
      <c r="W595">
        <v>47</v>
      </c>
      <c r="X595" t="s">
        <v>186</v>
      </c>
      <c r="Y595" t="s">
        <v>216</v>
      </c>
      <c r="Z595">
        <v>43</v>
      </c>
      <c r="AA595" t="s">
        <v>269</v>
      </c>
      <c r="AB595" t="s">
        <v>197</v>
      </c>
      <c r="AC595" t="s">
        <v>210</v>
      </c>
      <c r="AD595" t="s">
        <v>329</v>
      </c>
      <c r="AE595" t="s">
        <v>200</v>
      </c>
      <c r="AF595">
        <v>20876</v>
      </c>
      <c r="AO595">
        <v>521.08000000000004</v>
      </c>
      <c r="AP595">
        <v>545.90300000000002</v>
      </c>
      <c r="AQ595">
        <v>918.21</v>
      </c>
      <c r="AR595">
        <v>3</v>
      </c>
      <c r="BA595" t="s">
        <v>201</v>
      </c>
      <c r="BB595">
        <v>3</v>
      </c>
      <c r="BC595" t="s">
        <v>238</v>
      </c>
      <c r="BD595" t="s">
        <v>238</v>
      </c>
      <c r="BE595" s="3">
        <v>180000</v>
      </c>
      <c r="BF595" t="s">
        <v>376</v>
      </c>
      <c r="BG595" t="s">
        <v>202</v>
      </c>
      <c r="BH595" t="s">
        <v>202</v>
      </c>
      <c r="BM595" s="7" t="s">
        <v>697</v>
      </c>
      <c r="BN595" s="3" t="s">
        <v>204</v>
      </c>
      <c r="BO595" t="s">
        <v>238</v>
      </c>
      <c r="BP595" t="s">
        <v>238</v>
      </c>
      <c r="BQ595" t="s">
        <v>698</v>
      </c>
      <c r="BS595" t="s">
        <v>205</v>
      </c>
    </row>
    <row r="596" spans="1:71" x14ac:dyDescent="0.2">
      <c r="A596" s="4">
        <v>43008.529166666667</v>
      </c>
      <c r="B596" s="4">
        <v>43008.543749999997</v>
      </c>
      <c r="C596" t="s">
        <v>65</v>
      </c>
      <c r="D596" t="s">
        <v>715</v>
      </c>
      <c r="E596">
        <v>100</v>
      </c>
      <c r="F596">
        <v>1241</v>
      </c>
      <c r="G596" t="b">
        <v>1</v>
      </c>
      <c r="H596" s="1">
        <v>43008.543749999997</v>
      </c>
      <c r="I596" t="s">
        <v>716</v>
      </c>
      <c r="N596">
        <v>36.175003050000001</v>
      </c>
      <c r="O596">
        <v>-115.1371994</v>
      </c>
      <c r="P596" t="s">
        <v>179</v>
      </c>
      <c r="Q596" t="s">
        <v>180</v>
      </c>
      <c r="R596" t="s">
        <v>181</v>
      </c>
      <c r="S596" t="s">
        <v>182</v>
      </c>
      <c r="T596" t="s">
        <v>263</v>
      </c>
      <c r="U596" t="s">
        <v>264</v>
      </c>
      <c r="V596" t="s">
        <v>185</v>
      </c>
      <c r="W596">
        <v>47</v>
      </c>
      <c r="X596" t="s">
        <v>186</v>
      </c>
      <c r="Y596" t="s">
        <v>216</v>
      </c>
      <c r="Z596">
        <v>44</v>
      </c>
      <c r="AA596" t="s">
        <v>269</v>
      </c>
      <c r="AB596" t="s">
        <v>197</v>
      </c>
      <c r="AC596" t="s">
        <v>290</v>
      </c>
      <c r="AD596" t="s">
        <v>217</v>
      </c>
      <c r="AE596" t="s">
        <v>303</v>
      </c>
      <c r="AF596">
        <v>89121</v>
      </c>
      <c r="AO596">
        <v>0</v>
      </c>
      <c r="AP596">
        <v>0</v>
      </c>
      <c r="AQ596">
        <v>956.37099999999998</v>
      </c>
      <c r="AR596">
        <v>0</v>
      </c>
      <c r="BA596" t="s">
        <v>201</v>
      </c>
      <c r="BB596">
        <v>3</v>
      </c>
      <c r="BC596" t="s">
        <v>238</v>
      </c>
      <c r="BD596" t="s">
        <v>238</v>
      </c>
      <c r="BE596" s="3">
        <v>180000</v>
      </c>
      <c r="BF596" t="s">
        <v>463</v>
      </c>
      <c r="BG596" t="s">
        <v>202</v>
      </c>
      <c r="BH596" t="s">
        <v>202</v>
      </c>
      <c r="BM596" s="7" t="s">
        <v>717</v>
      </c>
      <c r="BN596" s="3" t="s">
        <v>204</v>
      </c>
      <c r="BO596" t="s">
        <v>202</v>
      </c>
      <c r="BP596" t="s">
        <v>202</v>
      </c>
      <c r="BS596" t="s">
        <v>205</v>
      </c>
    </row>
    <row r="597" spans="1:71" x14ac:dyDescent="0.2">
      <c r="A597" s="4">
        <v>43008.569444444445</v>
      </c>
      <c r="B597" s="4">
        <v>43008.588888888888</v>
      </c>
      <c r="C597" t="s">
        <v>65</v>
      </c>
      <c r="D597" t="s">
        <v>744</v>
      </c>
      <c r="E597">
        <v>100</v>
      </c>
      <c r="F597">
        <v>1692</v>
      </c>
      <c r="G597" t="b">
        <v>1</v>
      </c>
      <c r="H597" s="1">
        <v>43008.588888888888</v>
      </c>
      <c r="I597" t="s">
        <v>745</v>
      </c>
      <c r="N597">
        <v>39.012496949999999</v>
      </c>
      <c r="O597">
        <v>-75.605102540000004</v>
      </c>
      <c r="P597" t="s">
        <v>179</v>
      </c>
      <c r="Q597" t="s">
        <v>180</v>
      </c>
      <c r="R597" t="s">
        <v>181</v>
      </c>
      <c r="S597" t="s">
        <v>182</v>
      </c>
      <c r="T597" t="s">
        <v>355</v>
      </c>
      <c r="U597" t="s">
        <v>184</v>
      </c>
      <c r="V597" t="s">
        <v>434</v>
      </c>
      <c r="W597">
        <v>47</v>
      </c>
      <c r="X597" t="s">
        <v>186</v>
      </c>
      <c r="Y597" t="s">
        <v>195</v>
      </c>
      <c r="Z597">
        <v>37</v>
      </c>
      <c r="AA597" t="s">
        <v>269</v>
      </c>
      <c r="AB597" t="s">
        <v>197</v>
      </c>
      <c r="AC597" t="s">
        <v>258</v>
      </c>
      <c r="AD597" t="s">
        <v>234</v>
      </c>
      <c r="AE597" t="s">
        <v>229</v>
      </c>
      <c r="AF597">
        <v>19943</v>
      </c>
      <c r="AO597">
        <v>0</v>
      </c>
      <c r="AP597">
        <v>0</v>
      </c>
      <c r="AQ597">
        <v>956.75800000000004</v>
      </c>
      <c r="AR597">
        <v>0</v>
      </c>
      <c r="BA597" t="s">
        <v>201</v>
      </c>
      <c r="BB597">
        <v>3</v>
      </c>
      <c r="BC597" t="s">
        <v>238</v>
      </c>
      <c r="BD597" t="s">
        <v>238</v>
      </c>
      <c r="BE597" s="3">
        <v>130000</v>
      </c>
      <c r="BF597" t="s">
        <v>746</v>
      </c>
      <c r="BG597" t="s">
        <v>202</v>
      </c>
      <c r="BH597" t="s">
        <v>202</v>
      </c>
      <c r="BM597" s="7" t="s">
        <v>747</v>
      </c>
      <c r="BN597" s="3" t="s">
        <v>204</v>
      </c>
      <c r="BO597" t="s">
        <v>202</v>
      </c>
      <c r="BP597" t="s">
        <v>202</v>
      </c>
      <c r="BS597" t="s">
        <v>205</v>
      </c>
    </row>
    <row r="598" spans="1:71" x14ac:dyDescent="0.2">
      <c r="A598" s="4">
        <v>43008.620833333334</v>
      </c>
      <c r="B598" s="4">
        <v>43008.630555555559</v>
      </c>
      <c r="C598" t="s">
        <v>65</v>
      </c>
      <c r="D598" t="s">
        <v>761</v>
      </c>
      <c r="E598">
        <v>100</v>
      </c>
      <c r="F598">
        <v>861</v>
      </c>
      <c r="G598" t="b">
        <v>1</v>
      </c>
      <c r="H598" s="1">
        <v>43008.630555555559</v>
      </c>
      <c r="I598" t="s">
        <v>762</v>
      </c>
      <c r="N598">
        <v>43.059997559999999</v>
      </c>
      <c r="O598">
        <v>-91.056800839999994</v>
      </c>
      <c r="P598" t="s">
        <v>179</v>
      </c>
      <c r="Q598" t="s">
        <v>180</v>
      </c>
      <c r="R598" t="s">
        <v>181</v>
      </c>
      <c r="S598" t="s">
        <v>208</v>
      </c>
      <c r="T598">
        <v>55</v>
      </c>
      <c r="U598" t="s">
        <v>184</v>
      </c>
      <c r="V598" t="s">
        <v>194</v>
      </c>
      <c r="W598">
        <v>47</v>
      </c>
      <c r="X598" t="s">
        <v>186</v>
      </c>
      <c r="Y598" t="s">
        <v>216</v>
      </c>
      <c r="Z598">
        <v>26</v>
      </c>
      <c r="AA598" t="s">
        <v>196</v>
      </c>
      <c r="AB598" t="s">
        <v>197</v>
      </c>
      <c r="AC598" t="s">
        <v>198</v>
      </c>
      <c r="AD598" t="s">
        <v>199</v>
      </c>
      <c r="AE598" t="s">
        <v>200</v>
      </c>
      <c r="AF598">
        <v>54601</v>
      </c>
      <c r="AO598">
        <v>0</v>
      </c>
      <c r="AP598">
        <v>0</v>
      </c>
      <c r="AQ598">
        <v>4.391</v>
      </c>
      <c r="AR598">
        <v>0</v>
      </c>
      <c r="BA598" t="s">
        <v>201</v>
      </c>
      <c r="BB598">
        <v>3</v>
      </c>
      <c r="BC598" t="s">
        <v>238</v>
      </c>
      <c r="BD598" t="s">
        <v>238</v>
      </c>
      <c r="BE598" s="3">
        <v>150000</v>
      </c>
      <c r="BF598" t="s">
        <v>449</v>
      </c>
      <c r="BG598" t="s">
        <v>202</v>
      </c>
      <c r="BH598" t="s">
        <v>202</v>
      </c>
      <c r="BM598" s="7" t="s">
        <v>763</v>
      </c>
      <c r="BO598" t="s">
        <v>202</v>
      </c>
      <c r="BP598" t="s">
        <v>202</v>
      </c>
      <c r="BS598" t="s">
        <v>205</v>
      </c>
    </row>
    <row r="599" spans="1:71" x14ac:dyDescent="0.2">
      <c r="A599" s="4">
        <v>43008.786111111112</v>
      </c>
      <c r="B599" s="4">
        <v>43008.800694444442</v>
      </c>
      <c r="C599" t="s">
        <v>65</v>
      </c>
      <c r="D599" t="s">
        <v>825</v>
      </c>
      <c r="E599">
        <v>100</v>
      </c>
      <c r="F599">
        <v>1251</v>
      </c>
      <c r="G599" t="b">
        <v>1</v>
      </c>
      <c r="H599" s="1">
        <v>43008.800694444442</v>
      </c>
      <c r="I599" t="s">
        <v>826</v>
      </c>
      <c r="N599">
        <v>37.567001339999997</v>
      </c>
      <c r="O599">
        <v>-121.98289490000001</v>
      </c>
      <c r="P599" t="s">
        <v>179</v>
      </c>
      <c r="Q599" t="s">
        <v>180</v>
      </c>
      <c r="R599" t="s">
        <v>181</v>
      </c>
      <c r="S599" t="s">
        <v>182</v>
      </c>
      <c r="T599" t="s">
        <v>183</v>
      </c>
      <c r="U599" t="s">
        <v>251</v>
      </c>
      <c r="V599" t="s">
        <v>209</v>
      </c>
      <c r="W599">
        <v>47</v>
      </c>
      <c r="X599" t="s">
        <v>186</v>
      </c>
      <c r="Y599" t="s">
        <v>216</v>
      </c>
      <c r="Z599">
        <v>26</v>
      </c>
      <c r="AA599" t="s">
        <v>269</v>
      </c>
      <c r="AB599" t="s">
        <v>197</v>
      </c>
      <c r="AC599" t="s">
        <v>210</v>
      </c>
      <c r="AD599" t="s">
        <v>217</v>
      </c>
      <c r="AE599" t="s">
        <v>229</v>
      </c>
      <c r="AF599">
        <v>94116</v>
      </c>
      <c r="AO599">
        <v>0</v>
      </c>
      <c r="AP599">
        <v>0</v>
      </c>
      <c r="AQ599">
        <v>1064.145</v>
      </c>
      <c r="AR599">
        <v>0</v>
      </c>
      <c r="BA599" t="s">
        <v>201</v>
      </c>
      <c r="BB599">
        <v>3</v>
      </c>
      <c r="BC599" t="s">
        <v>238</v>
      </c>
      <c r="BD599" t="s">
        <v>238</v>
      </c>
      <c r="BE599" s="3">
        <v>50000</v>
      </c>
      <c r="BF599" t="s">
        <v>827</v>
      </c>
      <c r="BG599" t="s">
        <v>202</v>
      </c>
      <c r="BH599" t="s">
        <v>202</v>
      </c>
      <c r="BM599" s="7" t="s">
        <v>828</v>
      </c>
      <c r="BN599" s="3" t="s">
        <v>225</v>
      </c>
      <c r="BO599" t="s">
        <v>238</v>
      </c>
      <c r="BP599" t="s">
        <v>238</v>
      </c>
      <c r="BQ599" t="s">
        <v>829</v>
      </c>
      <c r="BS599" t="s">
        <v>205</v>
      </c>
    </row>
    <row r="600" spans="1:71" x14ac:dyDescent="0.2">
      <c r="A600" s="4">
        <v>43008.890277777777</v>
      </c>
      <c r="B600" s="4">
        <v>43008.905555555553</v>
      </c>
      <c r="C600" t="s">
        <v>65</v>
      </c>
      <c r="D600" t="s">
        <v>848</v>
      </c>
      <c r="E600">
        <v>100</v>
      </c>
      <c r="F600">
        <v>1341</v>
      </c>
      <c r="G600" t="b">
        <v>1</v>
      </c>
      <c r="H600" s="1">
        <v>43008.905555555553</v>
      </c>
      <c r="I600" t="s">
        <v>849</v>
      </c>
      <c r="N600">
        <v>37.975296020000002</v>
      </c>
      <c r="O600">
        <v>-121.3244019</v>
      </c>
      <c r="P600" t="s">
        <v>179</v>
      </c>
      <c r="Q600" t="s">
        <v>180</v>
      </c>
      <c r="R600" t="s">
        <v>181</v>
      </c>
      <c r="S600" t="s">
        <v>182</v>
      </c>
      <c r="T600" t="s">
        <v>183</v>
      </c>
      <c r="U600" t="s">
        <v>193</v>
      </c>
      <c r="V600" t="s">
        <v>209</v>
      </c>
      <c r="W600">
        <v>47</v>
      </c>
      <c r="X600" t="s">
        <v>186</v>
      </c>
      <c r="Y600" t="s">
        <v>195</v>
      </c>
      <c r="Z600">
        <v>59</v>
      </c>
      <c r="AA600" t="s">
        <v>196</v>
      </c>
      <c r="AB600" t="s">
        <v>197</v>
      </c>
      <c r="AC600" t="s">
        <v>290</v>
      </c>
      <c r="AD600" t="s">
        <v>217</v>
      </c>
      <c r="AE600" t="s">
        <v>229</v>
      </c>
      <c r="AF600">
        <v>95204</v>
      </c>
      <c r="AO600">
        <v>0</v>
      </c>
      <c r="AP600">
        <v>0</v>
      </c>
      <c r="AQ600">
        <v>1073.204</v>
      </c>
      <c r="AR600">
        <v>0</v>
      </c>
      <c r="BA600" t="s">
        <v>201</v>
      </c>
      <c r="BB600">
        <v>3</v>
      </c>
      <c r="BC600" t="s">
        <v>238</v>
      </c>
      <c r="BD600" t="s">
        <v>238</v>
      </c>
      <c r="BE600" s="3">
        <v>280000</v>
      </c>
      <c r="BF600" t="s">
        <v>624</v>
      </c>
      <c r="BG600" t="s">
        <v>202</v>
      </c>
      <c r="BH600" t="s">
        <v>202</v>
      </c>
      <c r="BM600" s="7" t="s">
        <v>850</v>
      </c>
      <c r="BN600" s="3" t="s">
        <v>204</v>
      </c>
      <c r="BO600" t="s">
        <v>202</v>
      </c>
      <c r="BP600" t="s">
        <v>202</v>
      </c>
      <c r="BS600" t="s">
        <v>205</v>
      </c>
    </row>
    <row r="601" spans="1:71" x14ac:dyDescent="0.2">
      <c r="A601" s="4">
        <v>43008.913888888892</v>
      </c>
      <c r="B601" s="4">
        <v>43008.927777777775</v>
      </c>
      <c r="C601" t="s">
        <v>65</v>
      </c>
      <c r="D601" t="s">
        <v>854</v>
      </c>
      <c r="E601">
        <v>100</v>
      </c>
      <c r="F601">
        <v>1171</v>
      </c>
      <c r="G601" t="b">
        <v>1</v>
      </c>
      <c r="H601" s="1">
        <v>43008.927777777775</v>
      </c>
      <c r="I601" t="s">
        <v>855</v>
      </c>
      <c r="N601">
        <v>35.22709656</v>
      </c>
      <c r="O601">
        <v>-80.843101500000003</v>
      </c>
      <c r="P601" t="s">
        <v>179</v>
      </c>
      <c r="Q601" t="s">
        <v>180</v>
      </c>
      <c r="R601" t="s">
        <v>181</v>
      </c>
      <c r="S601" t="s">
        <v>182</v>
      </c>
      <c r="T601" t="s">
        <v>188</v>
      </c>
      <c r="U601" t="s">
        <v>856</v>
      </c>
      <c r="V601" t="s">
        <v>857</v>
      </c>
      <c r="W601">
        <v>47</v>
      </c>
      <c r="X601" t="s">
        <v>186</v>
      </c>
      <c r="Y601" t="s">
        <v>195</v>
      </c>
      <c r="Z601">
        <v>33</v>
      </c>
      <c r="AA601" t="s">
        <v>196</v>
      </c>
      <c r="AB601" t="s">
        <v>816</v>
      </c>
      <c r="AC601" t="s">
        <v>290</v>
      </c>
      <c r="AD601" t="s">
        <v>217</v>
      </c>
      <c r="AE601" t="s">
        <v>200</v>
      </c>
      <c r="AF601">
        <v>28326</v>
      </c>
      <c r="AO601">
        <v>0</v>
      </c>
      <c r="AP601">
        <v>0</v>
      </c>
      <c r="AQ601">
        <v>957.601</v>
      </c>
      <c r="AR601">
        <v>0</v>
      </c>
      <c r="BA601" t="s">
        <v>201</v>
      </c>
      <c r="BB601">
        <v>3</v>
      </c>
      <c r="BC601" t="s">
        <v>238</v>
      </c>
      <c r="BD601" t="s">
        <v>238</v>
      </c>
      <c r="BE601" s="3">
        <v>150000</v>
      </c>
      <c r="BG601" t="s">
        <v>202</v>
      </c>
      <c r="BH601" t="s">
        <v>202</v>
      </c>
      <c r="BM601" s="7" t="s">
        <v>858</v>
      </c>
      <c r="BN601" s="3" t="s">
        <v>204</v>
      </c>
      <c r="BO601" t="s">
        <v>202</v>
      </c>
      <c r="BP601" t="s">
        <v>202</v>
      </c>
      <c r="BS601" t="s">
        <v>205</v>
      </c>
    </row>
    <row r="602" spans="1:71" x14ac:dyDescent="0.2">
      <c r="A602" s="4">
        <v>43009.031944444447</v>
      </c>
      <c r="B602" s="4">
        <v>43009.046527777777</v>
      </c>
      <c r="C602" t="s">
        <v>65</v>
      </c>
      <c r="D602" t="s">
        <v>863</v>
      </c>
      <c r="E602">
        <v>100</v>
      </c>
      <c r="F602">
        <v>1237</v>
      </c>
      <c r="G602" t="b">
        <v>1</v>
      </c>
      <c r="H602" s="1">
        <v>43009.046527777777</v>
      </c>
      <c r="I602" t="s">
        <v>864</v>
      </c>
      <c r="N602">
        <v>36.11000061</v>
      </c>
      <c r="O602">
        <v>-115.21179960000001</v>
      </c>
      <c r="P602" t="s">
        <v>179</v>
      </c>
      <c r="Q602" t="s">
        <v>180</v>
      </c>
      <c r="R602" t="s">
        <v>181</v>
      </c>
      <c r="S602" t="s">
        <v>182</v>
      </c>
      <c r="T602" t="s">
        <v>183</v>
      </c>
      <c r="U602" t="s">
        <v>184</v>
      </c>
      <c r="V602" t="s">
        <v>265</v>
      </c>
      <c r="W602">
        <v>47</v>
      </c>
      <c r="X602" t="s">
        <v>186</v>
      </c>
      <c r="Y602" t="s">
        <v>195</v>
      </c>
      <c r="Z602">
        <v>51</v>
      </c>
      <c r="AA602" t="s">
        <v>196</v>
      </c>
      <c r="AB602" t="s">
        <v>197</v>
      </c>
      <c r="AC602" t="s">
        <v>290</v>
      </c>
      <c r="AD602" t="s">
        <v>217</v>
      </c>
      <c r="AE602" t="s">
        <v>200</v>
      </c>
      <c r="AF602">
        <v>89148</v>
      </c>
      <c r="AO602">
        <v>0</v>
      </c>
      <c r="AP602">
        <v>0</v>
      </c>
      <c r="AQ602">
        <v>955.11500000000001</v>
      </c>
      <c r="AR602">
        <v>0</v>
      </c>
      <c r="BA602" t="s">
        <v>201</v>
      </c>
      <c r="BB602">
        <v>3</v>
      </c>
      <c r="BC602" t="s">
        <v>238</v>
      </c>
      <c r="BD602" t="s">
        <v>238</v>
      </c>
      <c r="BE602" s="3">
        <v>160000</v>
      </c>
      <c r="BF602" t="s">
        <v>648</v>
      </c>
      <c r="BG602" t="s">
        <v>202</v>
      </c>
      <c r="BH602" t="s">
        <v>202</v>
      </c>
      <c r="BM602" s="7" t="s">
        <v>865</v>
      </c>
      <c r="BN602" s="3" t="s">
        <v>204</v>
      </c>
      <c r="BO602" t="s">
        <v>238</v>
      </c>
      <c r="BP602" t="s">
        <v>202</v>
      </c>
      <c r="BS602" t="s">
        <v>205</v>
      </c>
    </row>
    <row r="603" spans="1:71" x14ac:dyDescent="0.2">
      <c r="A603" s="4">
        <v>43009.04791666667</v>
      </c>
      <c r="B603" s="4">
        <v>43009.063194444447</v>
      </c>
      <c r="C603" t="s">
        <v>65</v>
      </c>
      <c r="D603" t="s">
        <v>866</v>
      </c>
      <c r="E603">
        <v>100</v>
      </c>
      <c r="F603">
        <v>1303</v>
      </c>
      <c r="G603" t="b">
        <v>1</v>
      </c>
      <c r="H603" s="1">
        <v>43009.063194444447</v>
      </c>
      <c r="I603" t="s">
        <v>867</v>
      </c>
      <c r="N603">
        <v>42.886306759999997</v>
      </c>
      <c r="O603">
        <v>-87.888298030000001</v>
      </c>
      <c r="P603" t="s">
        <v>179</v>
      </c>
      <c r="Q603" t="s">
        <v>180</v>
      </c>
      <c r="R603" t="s">
        <v>181</v>
      </c>
      <c r="S603" t="s">
        <v>182</v>
      </c>
      <c r="T603" t="s">
        <v>183</v>
      </c>
      <c r="U603" t="s">
        <v>193</v>
      </c>
      <c r="V603" t="s">
        <v>194</v>
      </c>
      <c r="W603">
        <v>47</v>
      </c>
      <c r="X603" t="s">
        <v>186</v>
      </c>
      <c r="Y603" t="s">
        <v>216</v>
      </c>
      <c r="Z603">
        <v>36</v>
      </c>
      <c r="AA603" t="s">
        <v>196</v>
      </c>
      <c r="AB603" t="s">
        <v>197</v>
      </c>
      <c r="AC603" t="s">
        <v>245</v>
      </c>
      <c r="AD603" t="s">
        <v>199</v>
      </c>
      <c r="AE603" t="s">
        <v>229</v>
      </c>
      <c r="AF603">
        <v>53110</v>
      </c>
      <c r="AO603">
        <v>732.08699999999999</v>
      </c>
      <c r="AP603">
        <v>732.08699999999999</v>
      </c>
      <c r="AQ603">
        <v>1005.053</v>
      </c>
      <c r="AR603">
        <v>1</v>
      </c>
      <c r="BA603" t="s">
        <v>201</v>
      </c>
      <c r="BB603">
        <v>3</v>
      </c>
      <c r="BC603" t="s">
        <v>238</v>
      </c>
      <c r="BD603" t="s">
        <v>238</v>
      </c>
      <c r="BE603" s="3">
        <v>100000</v>
      </c>
      <c r="BF603" t="s">
        <v>532</v>
      </c>
      <c r="BG603" t="s">
        <v>202</v>
      </c>
      <c r="BH603" t="s">
        <v>202</v>
      </c>
      <c r="BM603" s="7" t="s">
        <v>868</v>
      </c>
      <c r="BO603" t="s">
        <v>202</v>
      </c>
      <c r="BP603" t="s">
        <v>202</v>
      </c>
      <c r="BS603" t="s">
        <v>205</v>
      </c>
    </row>
    <row r="604" spans="1:71" x14ac:dyDescent="0.2">
      <c r="A604" s="4">
        <v>43009.055555555555</v>
      </c>
      <c r="B604" s="4">
        <v>43009.069444444445</v>
      </c>
      <c r="C604" t="s">
        <v>65</v>
      </c>
      <c r="D604" t="s">
        <v>869</v>
      </c>
      <c r="E604">
        <v>100</v>
      </c>
      <c r="F604">
        <v>1163</v>
      </c>
      <c r="G604" t="b">
        <v>1</v>
      </c>
      <c r="H604" s="1">
        <v>43009.069444444445</v>
      </c>
      <c r="I604" t="s">
        <v>870</v>
      </c>
      <c r="N604">
        <v>32.859207150000003</v>
      </c>
      <c r="O604">
        <v>-97.081901549999998</v>
      </c>
      <c r="P604" t="s">
        <v>179</v>
      </c>
      <c r="Q604" t="s">
        <v>180</v>
      </c>
      <c r="R604" t="s">
        <v>181</v>
      </c>
      <c r="S604" t="s">
        <v>182</v>
      </c>
      <c r="T604" t="s">
        <v>183</v>
      </c>
      <c r="U604" t="s">
        <v>281</v>
      </c>
      <c r="V604" t="s">
        <v>265</v>
      </c>
      <c r="W604">
        <v>47</v>
      </c>
      <c r="X604" t="s">
        <v>186</v>
      </c>
      <c r="Y604" t="s">
        <v>216</v>
      </c>
      <c r="Z604">
        <v>47</v>
      </c>
      <c r="AA604" t="s">
        <v>196</v>
      </c>
      <c r="AB604" t="s">
        <v>197</v>
      </c>
      <c r="AC604" t="s">
        <v>245</v>
      </c>
      <c r="AD604" t="s">
        <v>329</v>
      </c>
      <c r="AE604" t="s">
        <v>211</v>
      </c>
      <c r="AF604">
        <v>76039</v>
      </c>
      <c r="AO604">
        <v>0</v>
      </c>
      <c r="AP604">
        <v>0</v>
      </c>
      <c r="AQ604">
        <v>952.17700000000002</v>
      </c>
      <c r="AR604">
        <v>0</v>
      </c>
      <c r="BA604" t="s">
        <v>201</v>
      </c>
      <c r="BB604">
        <v>3</v>
      </c>
      <c r="BC604" t="s">
        <v>238</v>
      </c>
      <c r="BD604" t="s">
        <v>238</v>
      </c>
      <c r="BE604" s="3">
        <v>100000</v>
      </c>
      <c r="BF604" t="s">
        <v>871</v>
      </c>
      <c r="BG604" t="s">
        <v>202</v>
      </c>
      <c r="BH604" t="s">
        <v>202</v>
      </c>
      <c r="BM604" s="7" t="s">
        <v>872</v>
      </c>
      <c r="BN604" s="3" t="s">
        <v>204</v>
      </c>
      <c r="BO604" t="s">
        <v>238</v>
      </c>
      <c r="BP604" t="s">
        <v>202</v>
      </c>
      <c r="BS604" t="s">
        <v>205</v>
      </c>
    </row>
    <row r="605" spans="1:71" x14ac:dyDescent="0.2">
      <c r="A605" s="4">
        <v>43009.077777777777</v>
      </c>
      <c r="B605" s="4">
        <v>43009.091666666667</v>
      </c>
      <c r="C605" t="s">
        <v>65</v>
      </c>
      <c r="D605" t="s">
        <v>873</v>
      </c>
      <c r="E605">
        <v>100</v>
      </c>
      <c r="F605">
        <v>1193</v>
      </c>
      <c r="G605" t="b">
        <v>1</v>
      </c>
      <c r="H605" s="1">
        <v>43009.091666666667</v>
      </c>
      <c r="I605" t="s">
        <v>874</v>
      </c>
      <c r="N605">
        <v>37.811599729999998</v>
      </c>
      <c r="O605">
        <v>-122.2420044</v>
      </c>
      <c r="P605" t="s">
        <v>179</v>
      </c>
      <c r="Q605" t="s">
        <v>180</v>
      </c>
      <c r="R605" t="s">
        <v>181</v>
      </c>
      <c r="S605" t="s">
        <v>182</v>
      </c>
      <c r="T605" t="s">
        <v>527</v>
      </c>
      <c r="U605" t="s">
        <v>184</v>
      </c>
      <c r="V605" t="s">
        <v>194</v>
      </c>
      <c r="W605">
        <v>47</v>
      </c>
      <c r="X605" t="s">
        <v>186</v>
      </c>
      <c r="Y605" t="s">
        <v>216</v>
      </c>
      <c r="Z605">
        <v>37</v>
      </c>
      <c r="AA605" t="s">
        <v>196</v>
      </c>
      <c r="AB605" t="s">
        <v>197</v>
      </c>
      <c r="AC605" t="s">
        <v>198</v>
      </c>
      <c r="AD605" t="s">
        <v>199</v>
      </c>
      <c r="AE605" t="s">
        <v>211</v>
      </c>
      <c r="AF605">
        <v>94619</v>
      </c>
      <c r="AO605">
        <v>105.044</v>
      </c>
      <c r="AP605">
        <v>714.49800000000005</v>
      </c>
      <c r="AQ605">
        <v>952.73400000000004</v>
      </c>
      <c r="AR605">
        <v>4</v>
      </c>
      <c r="BA605" t="s">
        <v>201</v>
      </c>
      <c r="BB605">
        <v>3</v>
      </c>
      <c r="BC605" t="s">
        <v>238</v>
      </c>
      <c r="BD605" t="s">
        <v>238</v>
      </c>
      <c r="BE605" s="3">
        <v>200000</v>
      </c>
      <c r="BF605" t="s">
        <v>875</v>
      </c>
      <c r="BG605" t="s">
        <v>202</v>
      </c>
      <c r="BH605" t="s">
        <v>202</v>
      </c>
      <c r="BM605" s="7" t="s">
        <v>876</v>
      </c>
      <c r="BN605" s="3" t="s">
        <v>204</v>
      </c>
      <c r="BO605" t="s">
        <v>202</v>
      </c>
      <c r="BP605" t="s">
        <v>202</v>
      </c>
      <c r="BS605" t="s">
        <v>205</v>
      </c>
    </row>
    <row r="606" spans="1:71" x14ac:dyDescent="0.2">
      <c r="A606" s="4">
        <v>43009.106944444444</v>
      </c>
      <c r="B606" s="4">
        <v>43009.124305555553</v>
      </c>
      <c r="C606" t="s">
        <v>65</v>
      </c>
      <c r="D606" t="s">
        <v>880</v>
      </c>
      <c r="E606">
        <v>100</v>
      </c>
      <c r="F606">
        <v>1490</v>
      </c>
      <c r="G606" t="b">
        <v>1</v>
      </c>
      <c r="H606" s="1">
        <v>43009.124305555553</v>
      </c>
      <c r="I606" t="s">
        <v>881</v>
      </c>
      <c r="N606">
        <v>47.127807619999999</v>
      </c>
      <c r="O606">
        <v>-122.2534027</v>
      </c>
      <c r="P606" t="s">
        <v>179</v>
      </c>
      <c r="Q606" t="s">
        <v>180</v>
      </c>
      <c r="R606" t="s">
        <v>181</v>
      </c>
      <c r="S606" t="s">
        <v>182</v>
      </c>
      <c r="T606" t="s">
        <v>250</v>
      </c>
      <c r="U606" t="s">
        <v>488</v>
      </c>
      <c r="V606" t="s">
        <v>328</v>
      </c>
      <c r="W606">
        <v>47</v>
      </c>
      <c r="X606" t="s">
        <v>186</v>
      </c>
      <c r="Y606" t="s">
        <v>216</v>
      </c>
      <c r="Z606">
        <v>34</v>
      </c>
      <c r="AA606" t="s">
        <v>196</v>
      </c>
      <c r="AB606" t="s">
        <v>197</v>
      </c>
      <c r="AC606" t="s">
        <v>210</v>
      </c>
      <c r="AD606" t="s">
        <v>199</v>
      </c>
      <c r="AE606" t="s">
        <v>229</v>
      </c>
      <c r="AF606">
        <v>98390</v>
      </c>
      <c r="AO606">
        <v>0</v>
      </c>
      <c r="AP606">
        <v>0</v>
      </c>
      <c r="AQ606">
        <v>958.85199999999998</v>
      </c>
      <c r="AR606">
        <v>0</v>
      </c>
      <c r="BA606" t="s">
        <v>201</v>
      </c>
      <c r="BB606">
        <v>3</v>
      </c>
      <c r="BC606" t="s">
        <v>238</v>
      </c>
      <c r="BD606" t="s">
        <v>238</v>
      </c>
      <c r="BE606" s="3">
        <v>280000</v>
      </c>
      <c r="BF606" t="s">
        <v>624</v>
      </c>
      <c r="BG606" t="s">
        <v>202</v>
      </c>
      <c r="BH606" t="s">
        <v>202</v>
      </c>
      <c r="BM606" s="7" t="s">
        <v>882</v>
      </c>
      <c r="BN606" s="3" t="s">
        <v>204</v>
      </c>
      <c r="BO606" t="s">
        <v>238</v>
      </c>
      <c r="BP606" t="s">
        <v>202</v>
      </c>
      <c r="BS606" t="s">
        <v>205</v>
      </c>
    </row>
    <row r="607" spans="1:71" x14ac:dyDescent="0.2">
      <c r="A607" s="4">
        <v>43009.29583333333</v>
      </c>
      <c r="B607" s="4">
        <v>43009.310416666667</v>
      </c>
      <c r="C607" t="s">
        <v>65</v>
      </c>
      <c r="D607" t="s">
        <v>901</v>
      </c>
      <c r="E607">
        <v>100</v>
      </c>
      <c r="F607">
        <v>1294</v>
      </c>
      <c r="G607" t="b">
        <v>1</v>
      </c>
      <c r="H607" s="1">
        <v>43009.310416666667</v>
      </c>
      <c r="I607" t="s">
        <v>902</v>
      </c>
      <c r="N607">
        <v>40.570800779999999</v>
      </c>
      <c r="O607">
        <v>-74.537399289999996</v>
      </c>
      <c r="P607" t="s">
        <v>179</v>
      </c>
      <c r="Q607" t="s">
        <v>180</v>
      </c>
      <c r="R607" t="s">
        <v>181</v>
      </c>
      <c r="S607" t="s">
        <v>182</v>
      </c>
      <c r="T607" t="s">
        <v>183</v>
      </c>
      <c r="U607" t="s">
        <v>184</v>
      </c>
      <c r="V607" t="s">
        <v>302</v>
      </c>
      <c r="W607">
        <v>47</v>
      </c>
      <c r="X607" t="s">
        <v>186</v>
      </c>
      <c r="Y607" t="s">
        <v>216</v>
      </c>
      <c r="Z607">
        <v>26</v>
      </c>
      <c r="AA607" t="s">
        <v>196</v>
      </c>
      <c r="AB607" t="s">
        <v>197</v>
      </c>
      <c r="AC607" t="s">
        <v>210</v>
      </c>
      <c r="AD607" t="s">
        <v>234</v>
      </c>
      <c r="AE607" t="s">
        <v>200</v>
      </c>
      <c r="AF607">
        <v>7921</v>
      </c>
      <c r="AO607">
        <v>0</v>
      </c>
      <c r="AP607">
        <v>0</v>
      </c>
      <c r="AQ607">
        <v>957.07899999999995</v>
      </c>
      <c r="AR607">
        <v>0</v>
      </c>
      <c r="BA607" t="s">
        <v>201</v>
      </c>
      <c r="BB607">
        <v>3</v>
      </c>
      <c r="BC607" t="s">
        <v>238</v>
      </c>
      <c r="BD607" t="s">
        <v>238</v>
      </c>
      <c r="BE607" s="3">
        <v>80000</v>
      </c>
      <c r="BF607" t="s">
        <v>286</v>
      </c>
      <c r="BG607" t="s">
        <v>202</v>
      </c>
      <c r="BH607" t="s">
        <v>202</v>
      </c>
      <c r="BM607" s="7" t="s">
        <v>903</v>
      </c>
      <c r="BN607" s="3" t="s">
        <v>204</v>
      </c>
      <c r="BO607" t="s">
        <v>202</v>
      </c>
      <c r="BP607" t="s">
        <v>202</v>
      </c>
      <c r="BS607" t="s">
        <v>205</v>
      </c>
    </row>
    <row r="608" spans="1:71" x14ac:dyDescent="0.2">
      <c r="A608" s="4">
        <v>43009.467361111114</v>
      </c>
      <c r="B608" s="4">
        <v>43009.479861111111</v>
      </c>
      <c r="C608" t="s">
        <v>65</v>
      </c>
      <c r="D608" t="s">
        <v>932</v>
      </c>
      <c r="E608">
        <v>100</v>
      </c>
      <c r="F608">
        <v>1091</v>
      </c>
      <c r="G608" t="b">
        <v>1</v>
      </c>
      <c r="H608" s="1">
        <v>43009.479861111111</v>
      </c>
      <c r="I608" t="s">
        <v>933</v>
      </c>
      <c r="N608">
        <v>32.311798099999997</v>
      </c>
      <c r="O608">
        <v>-110.9259033</v>
      </c>
      <c r="P608" t="s">
        <v>179</v>
      </c>
      <c r="Q608" t="s">
        <v>180</v>
      </c>
      <c r="R608" t="s">
        <v>181</v>
      </c>
      <c r="S608" t="s">
        <v>182</v>
      </c>
      <c r="T608" t="s">
        <v>183</v>
      </c>
      <c r="U608" t="s">
        <v>251</v>
      </c>
      <c r="V608" t="s">
        <v>360</v>
      </c>
      <c r="W608">
        <v>47</v>
      </c>
      <c r="X608" t="s">
        <v>186</v>
      </c>
      <c r="Y608" t="s">
        <v>216</v>
      </c>
      <c r="Z608">
        <v>27</v>
      </c>
      <c r="AA608" t="s">
        <v>196</v>
      </c>
      <c r="AB608" t="s">
        <v>197</v>
      </c>
      <c r="AC608" t="s">
        <v>210</v>
      </c>
      <c r="AD608" t="s">
        <v>329</v>
      </c>
      <c r="AE608" t="s">
        <v>200</v>
      </c>
      <c r="AF608">
        <v>85750</v>
      </c>
      <c r="AO608">
        <v>0</v>
      </c>
      <c r="AP608">
        <v>0</v>
      </c>
      <c r="AQ608">
        <v>953.89599999999996</v>
      </c>
      <c r="AR608">
        <v>0</v>
      </c>
      <c r="BA608" t="s">
        <v>201</v>
      </c>
      <c r="BB608">
        <v>3</v>
      </c>
      <c r="BC608" t="s">
        <v>238</v>
      </c>
      <c r="BD608" t="s">
        <v>238</v>
      </c>
      <c r="BE608" s="3">
        <v>150000</v>
      </c>
      <c r="BF608" t="s">
        <v>934</v>
      </c>
      <c r="BG608" t="s">
        <v>202</v>
      </c>
      <c r="BH608" t="s">
        <v>202</v>
      </c>
      <c r="BM608" s="7" t="s">
        <v>935</v>
      </c>
      <c r="BN608" s="3" t="s">
        <v>204</v>
      </c>
      <c r="BO608" t="s">
        <v>202</v>
      </c>
      <c r="BP608" t="s">
        <v>202</v>
      </c>
    </row>
    <row r="609" spans="1:68" x14ac:dyDescent="0.2">
      <c r="A609" s="4">
        <v>43009.618055555555</v>
      </c>
      <c r="B609" s="4">
        <v>43009.631944444445</v>
      </c>
      <c r="C609" t="s">
        <v>65</v>
      </c>
      <c r="D609" t="s">
        <v>962</v>
      </c>
      <c r="E609">
        <v>100</v>
      </c>
      <c r="F609">
        <v>1215</v>
      </c>
      <c r="G609" t="b">
        <v>1</v>
      </c>
      <c r="H609" s="1">
        <v>43009.631944444445</v>
      </c>
      <c r="I609" t="s">
        <v>963</v>
      </c>
      <c r="N609">
        <v>33.949905399999999</v>
      </c>
      <c r="O609">
        <v>-83.375</v>
      </c>
      <c r="P609" t="s">
        <v>179</v>
      </c>
      <c r="Q609" t="s">
        <v>180</v>
      </c>
      <c r="R609" t="s">
        <v>181</v>
      </c>
      <c r="S609" t="s">
        <v>182</v>
      </c>
      <c r="T609" t="s">
        <v>183</v>
      </c>
      <c r="U609" t="s">
        <v>184</v>
      </c>
      <c r="V609" t="s">
        <v>185</v>
      </c>
      <c r="W609">
        <v>47</v>
      </c>
      <c r="X609" t="s">
        <v>186</v>
      </c>
      <c r="Y609" t="s">
        <v>216</v>
      </c>
      <c r="Z609">
        <v>22</v>
      </c>
      <c r="AA609" t="s">
        <v>233</v>
      </c>
      <c r="AB609" t="s">
        <v>197</v>
      </c>
      <c r="AC609" t="s">
        <v>290</v>
      </c>
      <c r="AD609" t="s">
        <v>234</v>
      </c>
      <c r="AE609" t="s">
        <v>200</v>
      </c>
      <c r="AF609">
        <v>30609</v>
      </c>
      <c r="AO609">
        <v>5.8739999999999997</v>
      </c>
      <c r="AP609">
        <v>819.17200000000003</v>
      </c>
      <c r="AQ609">
        <v>947.58399999999995</v>
      </c>
      <c r="AR609">
        <v>2</v>
      </c>
      <c r="BA609" t="s">
        <v>201</v>
      </c>
      <c r="BB609">
        <v>3</v>
      </c>
      <c r="BC609" t="s">
        <v>238</v>
      </c>
      <c r="BD609" t="s">
        <v>238</v>
      </c>
      <c r="BE609" s="3">
        <v>205000</v>
      </c>
      <c r="BF609" t="s">
        <v>964</v>
      </c>
      <c r="BG609" t="s">
        <v>202</v>
      </c>
      <c r="BH609" t="s">
        <v>202</v>
      </c>
      <c r="BM609" s="7" t="s">
        <v>965</v>
      </c>
      <c r="BN609" s="3" t="s">
        <v>204</v>
      </c>
      <c r="BO609" t="s">
        <v>202</v>
      </c>
      <c r="BP609" t="s">
        <v>202</v>
      </c>
    </row>
    <row r="610" spans="1:68" x14ac:dyDescent="0.2">
      <c r="A610" s="4">
        <v>43009.711111111108</v>
      </c>
      <c r="B610" s="4">
        <v>43009.724305555559</v>
      </c>
      <c r="C610" t="s">
        <v>65</v>
      </c>
      <c r="D610" t="s">
        <v>975</v>
      </c>
      <c r="E610">
        <v>100</v>
      </c>
      <c r="F610">
        <v>1163</v>
      </c>
      <c r="G610" t="b">
        <v>1</v>
      </c>
      <c r="H610" s="1">
        <v>43009.724305555559</v>
      </c>
      <c r="I610" t="s">
        <v>976</v>
      </c>
      <c r="N610">
        <v>39.114807130000003</v>
      </c>
      <c r="O610">
        <v>-77.246200560000005</v>
      </c>
      <c r="P610" t="s">
        <v>179</v>
      </c>
      <c r="Q610" t="s">
        <v>180</v>
      </c>
      <c r="R610" t="s">
        <v>181</v>
      </c>
      <c r="S610" t="s">
        <v>695</v>
      </c>
      <c r="T610">
        <v>13.10586</v>
      </c>
      <c r="U610" t="s">
        <v>184</v>
      </c>
      <c r="V610" t="s">
        <v>221</v>
      </c>
      <c r="W610">
        <v>47</v>
      </c>
      <c r="X610" t="s">
        <v>186</v>
      </c>
      <c r="Y610" t="s">
        <v>216</v>
      </c>
      <c r="Z610">
        <v>39</v>
      </c>
      <c r="AA610" t="s">
        <v>196</v>
      </c>
      <c r="AB610" t="s">
        <v>197</v>
      </c>
      <c r="AC610" t="s">
        <v>245</v>
      </c>
      <c r="AD610" t="s">
        <v>329</v>
      </c>
      <c r="AE610" t="s">
        <v>303</v>
      </c>
      <c r="AF610">
        <v>20878</v>
      </c>
      <c r="AO610">
        <v>358.43</v>
      </c>
      <c r="AP610">
        <v>960.18399999999997</v>
      </c>
      <c r="AQ610">
        <v>1011.804</v>
      </c>
      <c r="AR610">
        <v>3</v>
      </c>
      <c r="BA610" t="s">
        <v>201</v>
      </c>
      <c r="BB610">
        <v>3</v>
      </c>
      <c r="BC610" t="s">
        <v>238</v>
      </c>
      <c r="BD610" t="s">
        <v>238</v>
      </c>
      <c r="BE610" s="3">
        <v>100000</v>
      </c>
      <c r="BF610" t="s">
        <v>484</v>
      </c>
      <c r="BG610" t="s">
        <v>202</v>
      </c>
      <c r="BH610" t="s">
        <v>202</v>
      </c>
      <c r="BM610" s="7" t="s">
        <v>977</v>
      </c>
      <c r="BN610" s="3" t="s">
        <v>204</v>
      </c>
      <c r="BO610" t="s">
        <v>202</v>
      </c>
      <c r="BP610" t="s">
        <v>202</v>
      </c>
    </row>
    <row r="611" spans="1:68" x14ac:dyDescent="0.2">
      <c r="A611" s="4">
        <v>43009.925000000003</v>
      </c>
      <c r="B611" s="4">
        <v>43009.941666666666</v>
      </c>
      <c r="C611" t="s">
        <v>65</v>
      </c>
      <c r="D611" t="s">
        <v>1006</v>
      </c>
      <c r="E611">
        <v>100</v>
      </c>
      <c r="F611">
        <v>1415</v>
      </c>
      <c r="G611" t="b">
        <v>1</v>
      </c>
      <c r="H611" s="1">
        <v>43009.941666666666</v>
      </c>
      <c r="I611" t="s">
        <v>1007</v>
      </c>
      <c r="N611">
        <v>34.255706789999998</v>
      </c>
      <c r="O611">
        <v>-117.30400090000001</v>
      </c>
      <c r="P611" t="s">
        <v>179</v>
      </c>
      <c r="Q611" t="s">
        <v>180</v>
      </c>
      <c r="R611" t="s">
        <v>181</v>
      </c>
      <c r="S611" t="s">
        <v>182</v>
      </c>
      <c r="T611" t="s">
        <v>183</v>
      </c>
      <c r="U611" t="s">
        <v>184</v>
      </c>
      <c r="V611" t="s">
        <v>185</v>
      </c>
      <c r="W611">
        <v>47</v>
      </c>
      <c r="X611" t="s">
        <v>186</v>
      </c>
      <c r="Y611" t="s">
        <v>195</v>
      </c>
      <c r="Z611">
        <v>30</v>
      </c>
      <c r="AA611" t="s">
        <v>196</v>
      </c>
      <c r="AB611" t="s">
        <v>197</v>
      </c>
      <c r="AC611" t="s">
        <v>258</v>
      </c>
      <c r="AD611" t="s">
        <v>217</v>
      </c>
      <c r="AE611" t="s">
        <v>229</v>
      </c>
      <c r="AF611">
        <v>91377</v>
      </c>
      <c r="AO611">
        <v>0</v>
      </c>
      <c r="AP611">
        <v>0</v>
      </c>
      <c r="AQ611">
        <v>958.12099999999998</v>
      </c>
      <c r="AR611">
        <v>0</v>
      </c>
      <c r="BA611" t="s">
        <v>201</v>
      </c>
      <c r="BB611">
        <v>3</v>
      </c>
      <c r="BC611" t="s">
        <v>238</v>
      </c>
      <c r="BD611" t="s">
        <v>238</v>
      </c>
      <c r="BE611" s="3">
        <v>180000</v>
      </c>
      <c r="BF611" t="s">
        <v>376</v>
      </c>
      <c r="BG611" t="s">
        <v>202</v>
      </c>
      <c r="BH611" t="s">
        <v>202</v>
      </c>
      <c r="BM611" s="7" t="s">
        <v>1008</v>
      </c>
      <c r="BN611" s="3" t="s">
        <v>225</v>
      </c>
      <c r="BO611" t="s">
        <v>238</v>
      </c>
      <c r="BP611" t="s">
        <v>202</v>
      </c>
    </row>
    <row r="612" spans="1:68" x14ac:dyDescent="0.2">
      <c r="A612" s="4">
        <v>43010.171527777777</v>
      </c>
      <c r="B612" s="4">
        <v>43010.186805555553</v>
      </c>
      <c r="C612" t="s">
        <v>65</v>
      </c>
      <c r="D612" t="s">
        <v>1025</v>
      </c>
      <c r="E612">
        <v>100</v>
      </c>
      <c r="F612">
        <v>1334</v>
      </c>
      <c r="G612" t="b">
        <v>1</v>
      </c>
      <c r="H612" s="1">
        <v>43010.186805555553</v>
      </c>
      <c r="I612" t="s">
        <v>1026</v>
      </c>
      <c r="N612">
        <v>44.405105589999998</v>
      </c>
      <c r="O612">
        <v>-69.756698610000001</v>
      </c>
      <c r="P612" t="s">
        <v>179</v>
      </c>
      <c r="Q612" t="s">
        <v>180</v>
      </c>
      <c r="R612" t="s">
        <v>181</v>
      </c>
      <c r="S612" t="s">
        <v>182</v>
      </c>
      <c r="T612" t="s">
        <v>183</v>
      </c>
      <c r="U612" t="s">
        <v>281</v>
      </c>
      <c r="V612" t="s">
        <v>1027</v>
      </c>
      <c r="W612">
        <v>47</v>
      </c>
      <c r="X612" t="s">
        <v>186</v>
      </c>
      <c r="Y612" t="s">
        <v>216</v>
      </c>
      <c r="Z612">
        <v>51</v>
      </c>
      <c r="AA612" t="s">
        <v>196</v>
      </c>
      <c r="AB612" t="s">
        <v>197</v>
      </c>
      <c r="AC612" t="s">
        <v>198</v>
      </c>
      <c r="AD612" t="s">
        <v>217</v>
      </c>
      <c r="AE612" t="s">
        <v>303</v>
      </c>
      <c r="AF612">
        <v>4355</v>
      </c>
      <c r="AO612">
        <v>0</v>
      </c>
      <c r="AP612">
        <v>0</v>
      </c>
      <c r="AQ612">
        <v>961.71799999999996</v>
      </c>
      <c r="AR612">
        <v>0</v>
      </c>
      <c r="BA612" t="s">
        <v>201</v>
      </c>
      <c r="BB612">
        <v>3</v>
      </c>
      <c r="BC612" t="s">
        <v>238</v>
      </c>
      <c r="BD612" t="s">
        <v>238</v>
      </c>
      <c r="BE612" s="3">
        <v>280000</v>
      </c>
      <c r="BF612" t="s">
        <v>356</v>
      </c>
      <c r="BG612" t="s">
        <v>202</v>
      </c>
      <c r="BH612" t="s">
        <v>202</v>
      </c>
      <c r="BM612" s="7" t="s">
        <v>1028</v>
      </c>
      <c r="BN612" s="3" t="s">
        <v>204</v>
      </c>
      <c r="BO612" t="s">
        <v>238</v>
      </c>
      <c r="BP612" t="s">
        <v>202</v>
      </c>
    </row>
    <row r="613" spans="1:68" x14ac:dyDescent="0.2">
      <c r="A613" s="4">
        <v>43010.317361111112</v>
      </c>
      <c r="B613" s="4">
        <v>43010.331250000003</v>
      </c>
      <c r="C613" t="s">
        <v>65</v>
      </c>
      <c r="D613" t="s">
        <v>1091</v>
      </c>
      <c r="E613">
        <v>100</v>
      </c>
      <c r="F613">
        <v>1187</v>
      </c>
      <c r="G613" t="b">
        <v>1</v>
      </c>
      <c r="H613" s="1">
        <v>43010.331250000003</v>
      </c>
      <c r="I613" t="s">
        <v>1092</v>
      </c>
      <c r="N613">
        <v>29.573104860000001</v>
      </c>
      <c r="O613">
        <v>-82.407600400000007</v>
      </c>
      <c r="P613" t="s">
        <v>179</v>
      </c>
      <c r="Q613" t="s">
        <v>180</v>
      </c>
      <c r="R613" t="s">
        <v>181</v>
      </c>
      <c r="S613" t="s">
        <v>208</v>
      </c>
      <c r="T613">
        <v>55</v>
      </c>
      <c r="U613" t="s">
        <v>193</v>
      </c>
      <c r="V613" t="s">
        <v>252</v>
      </c>
      <c r="W613">
        <v>47</v>
      </c>
      <c r="X613" t="s">
        <v>186</v>
      </c>
      <c r="Y613" t="s">
        <v>216</v>
      </c>
      <c r="Z613">
        <v>56</v>
      </c>
      <c r="AA613" t="s">
        <v>196</v>
      </c>
      <c r="AB613" t="s">
        <v>197</v>
      </c>
      <c r="AC613" t="s">
        <v>210</v>
      </c>
      <c r="AD613" t="s">
        <v>199</v>
      </c>
      <c r="AE613" t="s">
        <v>211</v>
      </c>
      <c r="AF613">
        <v>32608</v>
      </c>
      <c r="AO613">
        <v>0</v>
      </c>
      <c r="AP613">
        <v>0</v>
      </c>
      <c r="AQ613">
        <v>959.00599999999997</v>
      </c>
      <c r="AR613">
        <v>0</v>
      </c>
      <c r="BA613" t="s">
        <v>201</v>
      </c>
      <c r="BB613">
        <v>3</v>
      </c>
      <c r="BC613" t="s">
        <v>238</v>
      </c>
      <c r="BD613" t="s">
        <v>238</v>
      </c>
      <c r="BE613" s="3">
        <v>80000</v>
      </c>
      <c r="BF613" t="s">
        <v>286</v>
      </c>
      <c r="BG613" t="s">
        <v>202</v>
      </c>
      <c r="BH613" t="s">
        <v>202</v>
      </c>
      <c r="BM613" s="7" t="s">
        <v>1093</v>
      </c>
      <c r="BN613" s="3" t="s">
        <v>204</v>
      </c>
      <c r="BO613" t="s">
        <v>202</v>
      </c>
      <c r="BP613" t="s">
        <v>202</v>
      </c>
    </row>
    <row r="614" spans="1:68" x14ac:dyDescent="0.2">
      <c r="A614" s="4">
        <v>43010.356249999997</v>
      </c>
      <c r="B614" s="4">
        <v>43010.369444444441</v>
      </c>
      <c r="C614" t="s">
        <v>65</v>
      </c>
      <c r="D614" t="s">
        <v>1128</v>
      </c>
      <c r="E614">
        <v>100</v>
      </c>
      <c r="F614">
        <v>1151</v>
      </c>
      <c r="G614" t="b">
        <v>1</v>
      </c>
      <c r="H614" s="1">
        <v>43010.369444444441</v>
      </c>
      <c r="I614" t="s">
        <v>1129</v>
      </c>
      <c r="N614">
        <v>30.303497310000001</v>
      </c>
      <c r="O614">
        <v>-89.858299259999995</v>
      </c>
      <c r="P614" t="s">
        <v>179</v>
      </c>
      <c r="Q614" t="s">
        <v>180</v>
      </c>
      <c r="R614" t="s">
        <v>181</v>
      </c>
      <c r="S614" t="s">
        <v>182</v>
      </c>
      <c r="T614" t="s">
        <v>183</v>
      </c>
      <c r="U614" t="s">
        <v>184</v>
      </c>
      <c r="V614" t="s">
        <v>185</v>
      </c>
      <c r="W614">
        <v>47</v>
      </c>
      <c r="X614" t="s">
        <v>186</v>
      </c>
      <c r="Y614" t="s">
        <v>216</v>
      </c>
      <c r="Z614">
        <v>33</v>
      </c>
      <c r="AA614" t="s">
        <v>196</v>
      </c>
      <c r="AB614" t="s">
        <v>197</v>
      </c>
      <c r="AC614" t="s">
        <v>198</v>
      </c>
      <c r="AD614" t="s">
        <v>199</v>
      </c>
      <c r="AE614" t="s">
        <v>200</v>
      </c>
      <c r="AF614">
        <v>70452</v>
      </c>
      <c r="AO614">
        <v>0</v>
      </c>
      <c r="AP614">
        <v>0</v>
      </c>
      <c r="AQ614">
        <v>961.09900000000005</v>
      </c>
      <c r="AR614">
        <v>0</v>
      </c>
      <c r="BA614" t="s">
        <v>201</v>
      </c>
      <c r="BB614">
        <v>3</v>
      </c>
      <c r="BC614" t="s">
        <v>238</v>
      </c>
      <c r="BD614" t="s">
        <v>238</v>
      </c>
      <c r="BE614" s="3">
        <v>200000</v>
      </c>
      <c r="BF614" t="s">
        <v>941</v>
      </c>
      <c r="BG614" t="s">
        <v>202</v>
      </c>
      <c r="BH614" t="s">
        <v>202</v>
      </c>
      <c r="BM614" s="7" t="s">
        <v>1130</v>
      </c>
      <c r="BN614" s="3" t="s">
        <v>225</v>
      </c>
      <c r="BO614" t="s">
        <v>202</v>
      </c>
      <c r="BP614" t="s">
        <v>202</v>
      </c>
    </row>
    <row r="615" spans="1:68" x14ac:dyDescent="0.2">
      <c r="A615" s="4">
        <v>43010.385416666664</v>
      </c>
      <c r="B615" s="4">
        <v>43010.397916666669</v>
      </c>
      <c r="C615" t="s">
        <v>65</v>
      </c>
      <c r="D615" t="s">
        <v>1143</v>
      </c>
      <c r="E615">
        <v>100</v>
      </c>
      <c r="F615">
        <v>1074</v>
      </c>
      <c r="G615" t="b">
        <v>1</v>
      </c>
      <c r="H615" s="1">
        <v>43010.397916666669</v>
      </c>
      <c r="I615" t="s">
        <v>1144</v>
      </c>
      <c r="N615">
        <v>34.05439758</v>
      </c>
      <c r="O615">
        <v>-118.2440033</v>
      </c>
      <c r="P615" t="s">
        <v>179</v>
      </c>
      <c r="Q615" t="s">
        <v>180</v>
      </c>
      <c r="R615" t="s">
        <v>181</v>
      </c>
      <c r="S615" t="s">
        <v>182</v>
      </c>
      <c r="T615" t="s">
        <v>183</v>
      </c>
      <c r="U615" t="s">
        <v>281</v>
      </c>
      <c r="V615" t="s">
        <v>194</v>
      </c>
      <c r="W615">
        <v>47</v>
      </c>
      <c r="X615" t="s">
        <v>186</v>
      </c>
      <c r="Y615" t="s">
        <v>195</v>
      </c>
      <c r="Z615">
        <v>31</v>
      </c>
      <c r="AA615" t="s">
        <v>196</v>
      </c>
      <c r="AB615" t="s">
        <v>197</v>
      </c>
      <c r="AC615" t="s">
        <v>198</v>
      </c>
      <c r="AD615" t="s">
        <v>217</v>
      </c>
      <c r="AE615" t="s">
        <v>211</v>
      </c>
      <c r="AF615">
        <v>95827</v>
      </c>
      <c r="AO615">
        <v>0</v>
      </c>
      <c r="AP615">
        <v>0</v>
      </c>
      <c r="AQ615">
        <v>942.24099999999999</v>
      </c>
      <c r="AR615">
        <v>0</v>
      </c>
      <c r="BA615" t="s">
        <v>201</v>
      </c>
      <c r="BB615">
        <v>3</v>
      </c>
      <c r="BC615" t="s">
        <v>238</v>
      </c>
      <c r="BD615" t="s">
        <v>238</v>
      </c>
      <c r="BE615" s="3">
        <v>280000</v>
      </c>
      <c r="BF615" t="s">
        <v>368</v>
      </c>
      <c r="BG615" t="s">
        <v>202</v>
      </c>
      <c r="BH615" t="s">
        <v>202</v>
      </c>
      <c r="BM615" s="7" t="s">
        <v>1145</v>
      </c>
      <c r="BN615" s="3" t="s">
        <v>204</v>
      </c>
      <c r="BO615" t="s">
        <v>202</v>
      </c>
      <c r="BP615" t="s">
        <v>202</v>
      </c>
    </row>
    <row r="616" spans="1:68" x14ac:dyDescent="0.2">
      <c r="A616" s="4">
        <v>43010.400694444441</v>
      </c>
      <c r="B616" s="4">
        <v>43010.414583333331</v>
      </c>
      <c r="C616" t="s">
        <v>65</v>
      </c>
      <c r="D616" t="s">
        <v>1154</v>
      </c>
      <c r="E616">
        <v>100</v>
      </c>
      <c r="F616">
        <v>1181</v>
      </c>
      <c r="G616" t="b">
        <v>1</v>
      </c>
      <c r="H616" s="1">
        <v>43010.414583333331</v>
      </c>
      <c r="I616" t="s">
        <v>1155</v>
      </c>
      <c r="N616">
        <v>42.455703739999997</v>
      </c>
      <c r="O616">
        <v>-88.303802489999995</v>
      </c>
      <c r="P616" t="s">
        <v>179</v>
      </c>
      <c r="Q616" t="s">
        <v>180</v>
      </c>
      <c r="R616" t="s">
        <v>181</v>
      </c>
      <c r="S616" t="s">
        <v>182</v>
      </c>
      <c r="T616" t="s">
        <v>183</v>
      </c>
      <c r="U616" t="s">
        <v>184</v>
      </c>
      <c r="V616" t="s">
        <v>194</v>
      </c>
      <c r="W616">
        <v>47</v>
      </c>
      <c r="X616" t="s">
        <v>186</v>
      </c>
      <c r="Y616" t="s">
        <v>195</v>
      </c>
      <c r="Z616">
        <v>29</v>
      </c>
      <c r="AA616" t="s">
        <v>233</v>
      </c>
      <c r="AB616" t="s">
        <v>197</v>
      </c>
      <c r="AC616" t="s">
        <v>290</v>
      </c>
      <c r="AD616" t="s">
        <v>217</v>
      </c>
      <c r="AE616" t="s">
        <v>229</v>
      </c>
      <c r="AF616">
        <v>60071</v>
      </c>
      <c r="AO616">
        <v>0</v>
      </c>
      <c r="AP616">
        <v>0</v>
      </c>
      <c r="AQ616">
        <v>967.53099999999995</v>
      </c>
      <c r="AR616">
        <v>0</v>
      </c>
      <c r="BA616" t="s">
        <v>201</v>
      </c>
      <c r="BB616">
        <v>3</v>
      </c>
      <c r="BC616" t="s">
        <v>238</v>
      </c>
      <c r="BD616" t="s">
        <v>238</v>
      </c>
      <c r="BE616" s="3">
        <v>180000</v>
      </c>
      <c r="BF616" t="s">
        <v>463</v>
      </c>
      <c r="BG616" t="s">
        <v>202</v>
      </c>
      <c r="BH616" t="s">
        <v>202</v>
      </c>
      <c r="BM616" s="7" t="s">
        <v>1156</v>
      </c>
      <c r="BN616" s="3" t="s">
        <v>204</v>
      </c>
      <c r="BO616" t="s">
        <v>202</v>
      </c>
      <c r="BP616" t="s">
        <v>202</v>
      </c>
    </row>
    <row r="617" spans="1:68" x14ac:dyDescent="0.2">
      <c r="A617" s="4">
        <v>43010.423611111109</v>
      </c>
      <c r="B617" s="4">
        <v>43010.439583333333</v>
      </c>
      <c r="C617" t="s">
        <v>65</v>
      </c>
      <c r="D617" t="s">
        <v>1166</v>
      </c>
      <c r="E617">
        <v>100</v>
      </c>
      <c r="F617">
        <v>1379</v>
      </c>
      <c r="G617" t="b">
        <v>1</v>
      </c>
      <c r="H617" s="1">
        <v>43010.439583333333</v>
      </c>
      <c r="I617" t="s">
        <v>1167</v>
      </c>
      <c r="N617">
        <v>37.802001949999998</v>
      </c>
      <c r="O617">
        <v>-99.998199459999995</v>
      </c>
      <c r="P617" t="s">
        <v>179</v>
      </c>
      <c r="Q617" t="s">
        <v>180</v>
      </c>
      <c r="R617" t="s">
        <v>181</v>
      </c>
      <c r="S617" t="s">
        <v>182</v>
      </c>
      <c r="T617" t="s">
        <v>183</v>
      </c>
      <c r="U617" t="s">
        <v>184</v>
      </c>
      <c r="V617" t="s">
        <v>221</v>
      </c>
      <c r="W617">
        <v>47</v>
      </c>
      <c r="X617" t="s">
        <v>186</v>
      </c>
      <c r="Y617" t="s">
        <v>216</v>
      </c>
      <c r="Z617">
        <v>53</v>
      </c>
      <c r="AA617" t="s">
        <v>196</v>
      </c>
      <c r="AB617" t="s">
        <v>467</v>
      </c>
      <c r="AC617" t="s">
        <v>210</v>
      </c>
      <c r="AD617" t="s">
        <v>199</v>
      </c>
      <c r="AE617" t="s">
        <v>229</v>
      </c>
      <c r="AF617">
        <v>67801</v>
      </c>
      <c r="AO617">
        <v>97.334999999999994</v>
      </c>
      <c r="AP617">
        <v>960.40800000000002</v>
      </c>
      <c r="AQ617">
        <v>961.64099999999996</v>
      </c>
      <c r="AR617">
        <v>3</v>
      </c>
      <c r="BA617" t="s">
        <v>201</v>
      </c>
      <c r="BB617">
        <v>3</v>
      </c>
      <c r="BC617" t="s">
        <v>238</v>
      </c>
      <c r="BD617" t="s">
        <v>238</v>
      </c>
      <c r="BE617" s="3">
        <v>140000</v>
      </c>
      <c r="BF617" t="s">
        <v>1168</v>
      </c>
      <c r="BG617" t="s">
        <v>202</v>
      </c>
      <c r="BH617" t="s">
        <v>202</v>
      </c>
      <c r="BM617" s="7" t="s">
        <v>1169</v>
      </c>
      <c r="BN617" s="3" t="s">
        <v>204</v>
      </c>
      <c r="BO617" t="s">
        <v>202</v>
      </c>
      <c r="BP617" t="s">
        <v>202</v>
      </c>
    </row>
    <row r="618" spans="1:68" x14ac:dyDescent="0.2">
      <c r="A618" s="4">
        <v>43010.453472222223</v>
      </c>
      <c r="B618" s="4">
        <v>43010.46597222222</v>
      </c>
      <c r="C618" t="s">
        <v>65</v>
      </c>
      <c r="D618" t="s">
        <v>1176</v>
      </c>
      <c r="E618">
        <v>100</v>
      </c>
      <c r="F618">
        <v>1077</v>
      </c>
      <c r="G618" t="b">
        <v>1</v>
      </c>
      <c r="H618" s="1">
        <v>43010.46597222222</v>
      </c>
      <c r="I618" t="s">
        <v>1177</v>
      </c>
      <c r="N618">
        <v>32.99879456</v>
      </c>
      <c r="O618">
        <v>-96.783096310000005</v>
      </c>
      <c r="P618" t="s">
        <v>179</v>
      </c>
      <c r="Q618" t="s">
        <v>180</v>
      </c>
      <c r="R618" t="s">
        <v>181</v>
      </c>
      <c r="S618" t="s">
        <v>182</v>
      </c>
      <c r="T618" t="s">
        <v>183</v>
      </c>
      <c r="U618" t="s">
        <v>184</v>
      </c>
      <c r="V618" t="s">
        <v>185</v>
      </c>
      <c r="W618">
        <v>47</v>
      </c>
      <c r="X618" t="s">
        <v>186</v>
      </c>
      <c r="Y618" t="s">
        <v>195</v>
      </c>
      <c r="Z618">
        <v>25</v>
      </c>
      <c r="AA618" t="s">
        <v>196</v>
      </c>
      <c r="AB618" t="s">
        <v>197</v>
      </c>
      <c r="AC618" t="s">
        <v>210</v>
      </c>
      <c r="AD618" t="s">
        <v>217</v>
      </c>
      <c r="AE618" t="s">
        <v>211</v>
      </c>
      <c r="AF618">
        <v>75206</v>
      </c>
      <c r="AO618">
        <v>101.812</v>
      </c>
      <c r="AP618">
        <v>579.00199999999995</v>
      </c>
      <c r="AQ618">
        <v>958.41700000000003</v>
      </c>
      <c r="AR618">
        <v>4</v>
      </c>
      <c r="BA618" t="s">
        <v>201</v>
      </c>
      <c r="BB618">
        <v>3</v>
      </c>
      <c r="BC618" t="s">
        <v>238</v>
      </c>
      <c r="BD618" t="s">
        <v>238</v>
      </c>
      <c r="BE618" s="3">
        <v>250000</v>
      </c>
      <c r="BF618" t="s">
        <v>1178</v>
      </c>
      <c r="BG618" t="s">
        <v>202</v>
      </c>
      <c r="BH618" t="s">
        <v>202</v>
      </c>
      <c r="BM618" s="7" t="s">
        <v>1179</v>
      </c>
      <c r="BN618" s="3" t="s">
        <v>225</v>
      </c>
      <c r="BO618" t="s">
        <v>202</v>
      </c>
      <c r="BP618" t="s">
        <v>202</v>
      </c>
    </row>
    <row r="619" spans="1:68" x14ac:dyDescent="0.2">
      <c r="A619" s="4">
        <v>43010.84652777778</v>
      </c>
      <c r="B619" s="4">
        <v>43010.861111111109</v>
      </c>
      <c r="C619" t="s">
        <v>65</v>
      </c>
      <c r="D619" t="s">
        <v>1251</v>
      </c>
      <c r="E619">
        <v>100</v>
      </c>
      <c r="F619">
        <v>1245</v>
      </c>
      <c r="G619" t="b">
        <v>1</v>
      </c>
      <c r="H619" s="1">
        <v>43010.861111111109</v>
      </c>
      <c r="I619" t="s">
        <v>1252</v>
      </c>
      <c r="N619">
        <v>27.900299069999999</v>
      </c>
      <c r="O619">
        <v>-82.302398679999996</v>
      </c>
      <c r="P619" t="s">
        <v>179</v>
      </c>
      <c r="Q619" t="s">
        <v>180</v>
      </c>
      <c r="R619" t="s">
        <v>181</v>
      </c>
      <c r="S619" t="s">
        <v>182</v>
      </c>
      <c r="T619" t="s">
        <v>183</v>
      </c>
      <c r="U619" t="s">
        <v>184</v>
      </c>
      <c r="V619" t="s">
        <v>194</v>
      </c>
      <c r="W619">
        <v>47</v>
      </c>
      <c r="X619" t="s">
        <v>186</v>
      </c>
      <c r="Y619" t="s">
        <v>195</v>
      </c>
      <c r="Z619">
        <v>33</v>
      </c>
      <c r="AA619" t="s">
        <v>243</v>
      </c>
      <c r="AB619" t="s">
        <v>197</v>
      </c>
      <c r="AC619" t="s">
        <v>258</v>
      </c>
      <c r="AD619" t="s">
        <v>234</v>
      </c>
      <c r="AE619" t="s">
        <v>211</v>
      </c>
      <c r="AF619">
        <v>33578</v>
      </c>
      <c r="AO619">
        <v>105.245</v>
      </c>
      <c r="AP619">
        <v>105.245</v>
      </c>
      <c r="AQ619">
        <v>964.63199999999995</v>
      </c>
      <c r="AR619">
        <v>1</v>
      </c>
      <c r="BA619" t="s">
        <v>201</v>
      </c>
      <c r="BB619">
        <v>3</v>
      </c>
      <c r="BC619" t="s">
        <v>238</v>
      </c>
      <c r="BD619" t="s">
        <v>238</v>
      </c>
      <c r="BE619" s="3">
        <v>180000</v>
      </c>
      <c r="BF619" t="s">
        <v>315</v>
      </c>
      <c r="BG619" t="s">
        <v>202</v>
      </c>
      <c r="BH619" t="s">
        <v>202</v>
      </c>
      <c r="BM619" s="7" t="s">
        <v>1253</v>
      </c>
      <c r="BN619" s="3" t="s">
        <v>204</v>
      </c>
      <c r="BO619" t="s">
        <v>202</v>
      </c>
      <c r="BP619" t="s">
        <v>202</v>
      </c>
    </row>
    <row r="620" spans="1:68" x14ac:dyDescent="0.2">
      <c r="A620" s="4">
        <v>43010.94027777778</v>
      </c>
      <c r="B620" s="4">
        <v>43010.959027777775</v>
      </c>
      <c r="C620" t="s">
        <v>65</v>
      </c>
      <c r="D620" t="s">
        <v>1264</v>
      </c>
      <c r="E620">
        <v>100</v>
      </c>
      <c r="F620">
        <v>1593</v>
      </c>
      <c r="G620" t="b">
        <v>1</v>
      </c>
      <c r="H620" s="1">
        <v>43010.959027777775</v>
      </c>
      <c r="I620" t="s">
        <v>1265</v>
      </c>
      <c r="N620">
        <v>30.45640564</v>
      </c>
      <c r="O620">
        <v>-97.693801879999995</v>
      </c>
      <c r="P620" t="s">
        <v>179</v>
      </c>
      <c r="Q620" t="s">
        <v>180</v>
      </c>
      <c r="R620" t="s">
        <v>181</v>
      </c>
      <c r="S620" t="s">
        <v>208</v>
      </c>
      <c r="T620">
        <v>55</v>
      </c>
      <c r="U620" t="s">
        <v>184</v>
      </c>
      <c r="V620" t="s">
        <v>185</v>
      </c>
      <c r="W620">
        <v>47</v>
      </c>
      <c r="X620" t="s">
        <v>186</v>
      </c>
      <c r="Y620" t="s">
        <v>216</v>
      </c>
      <c r="Z620">
        <v>37</v>
      </c>
      <c r="AA620" t="s">
        <v>196</v>
      </c>
      <c r="AB620" t="s">
        <v>197</v>
      </c>
      <c r="AC620" t="s">
        <v>210</v>
      </c>
      <c r="AD620" t="s">
        <v>199</v>
      </c>
      <c r="AE620" t="s">
        <v>211</v>
      </c>
      <c r="AF620">
        <v>78753</v>
      </c>
      <c r="AO620">
        <v>944.85299999999995</v>
      </c>
      <c r="AP620">
        <v>944.85299999999995</v>
      </c>
      <c r="AQ620">
        <v>953.64300000000003</v>
      </c>
      <c r="AR620">
        <v>1</v>
      </c>
      <c r="BA620" t="s">
        <v>201</v>
      </c>
      <c r="BB620">
        <v>3</v>
      </c>
      <c r="BC620" t="s">
        <v>238</v>
      </c>
      <c r="BD620" t="s">
        <v>238</v>
      </c>
      <c r="BE620" s="3">
        <v>280000</v>
      </c>
      <c r="BF620" t="s">
        <v>1266</v>
      </c>
      <c r="BG620" t="s">
        <v>202</v>
      </c>
      <c r="BH620" t="s">
        <v>202</v>
      </c>
      <c r="BM620" s="7" t="s">
        <v>1267</v>
      </c>
      <c r="BN620" s="3" t="s">
        <v>225</v>
      </c>
      <c r="BO620" t="s">
        <v>238</v>
      </c>
      <c r="BP620" t="s">
        <v>202</v>
      </c>
    </row>
    <row r="621" spans="1:68" x14ac:dyDescent="0.2">
      <c r="A621" s="4">
        <v>43011.289583333331</v>
      </c>
      <c r="B621" s="4">
        <v>43011.304861111108</v>
      </c>
      <c r="C621" t="s">
        <v>65</v>
      </c>
      <c r="D621" t="s">
        <v>1288</v>
      </c>
      <c r="E621">
        <v>100</v>
      </c>
      <c r="F621">
        <v>1322</v>
      </c>
      <c r="G621" t="b">
        <v>1</v>
      </c>
      <c r="H621" s="1">
        <v>43011.304861111108</v>
      </c>
      <c r="I621" t="s">
        <v>1289</v>
      </c>
      <c r="N621">
        <v>40.914001460000001</v>
      </c>
      <c r="O621">
        <v>-79.931999210000001</v>
      </c>
      <c r="P621" t="s">
        <v>179</v>
      </c>
      <c r="Q621" t="s">
        <v>180</v>
      </c>
      <c r="R621" t="s">
        <v>181</v>
      </c>
      <c r="S621" t="s">
        <v>182</v>
      </c>
      <c r="T621" t="s">
        <v>1290</v>
      </c>
      <c r="U621" t="s">
        <v>184</v>
      </c>
      <c r="V621" t="s">
        <v>194</v>
      </c>
      <c r="W621">
        <v>47</v>
      </c>
      <c r="X621" t="s">
        <v>186</v>
      </c>
      <c r="Y621" t="s">
        <v>216</v>
      </c>
      <c r="Z621">
        <v>22</v>
      </c>
      <c r="AA621" t="s">
        <v>196</v>
      </c>
      <c r="AB621" t="s">
        <v>197</v>
      </c>
      <c r="AC621" t="s">
        <v>210</v>
      </c>
      <c r="AD621" t="s">
        <v>217</v>
      </c>
      <c r="AE621" t="s">
        <v>200</v>
      </c>
      <c r="AF621">
        <v>16001</v>
      </c>
      <c r="AO621">
        <v>11.882999999999999</v>
      </c>
      <c r="AP621">
        <v>11.882999999999999</v>
      </c>
      <c r="AQ621">
        <v>1067.9590000000001</v>
      </c>
      <c r="AR621">
        <v>1</v>
      </c>
      <c r="BA621" t="s">
        <v>201</v>
      </c>
      <c r="BB621">
        <v>3</v>
      </c>
      <c r="BC621" t="s">
        <v>238</v>
      </c>
      <c r="BD621" t="s">
        <v>238</v>
      </c>
      <c r="BE621" s="3">
        <v>200000</v>
      </c>
      <c r="BF621" t="s">
        <v>941</v>
      </c>
      <c r="BG621" t="s">
        <v>202</v>
      </c>
      <c r="BH621" t="s">
        <v>202</v>
      </c>
      <c r="BM621" s="7" t="s">
        <v>1291</v>
      </c>
      <c r="BN621" s="3" t="s">
        <v>204</v>
      </c>
      <c r="BO621" t="s">
        <v>202</v>
      </c>
      <c r="BP621" t="s">
        <v>202</v>
      </c>
    </row>
    <row r="622" spans="1:68" x14ac:dyDescent="0.2">
      <c r="A622" s="4">
        <v>43011.310416666667</v>
      </c>
      <c r="B622" s="4">
        <v>43011.329861111109</v>
      </c>
      <c r="C622" t="s">
        <v>65</v>
      </c>
      <c r="D622" t="s">
        <v>1321</v>
      </c>
      <c r="E622">
        <v>100</v>
      </c>
      <c r="F622">
        <v>1685</v>
      </c>
      <c r="G622" t="b">
        <v>1</v>
      </c>
      <c r="H622" s="1">
        <v>43011.329861111109</v>
      </c>
      <c r="I622" t="s">
        <v>1322</v>
      </c>
      <c r="N622">
        <v>35.858993529999999</v>
      </c>
      <c r="O622">
        <v>-97.433998110000005</v>
      </c>
      <c r="P622" t="s">
        <v>179</v>
      </c>
      <c r="Q622" t="s">
        <v>180</v>
      </c>
      <c r="R622" t="s">
        <v>181</v>
      </c>
      <c r="S622" t="s">
        <v>182</v>
      </c>
      <c r="T622" t="s">
        <v>183</v>
      </c>
      <c r="U622" t="s">
        <v>184</v>
      </c>
      <c r="V622" t="s">
        <v>185</v>
      </c>
      <c r="W622">
        <v>47</v>
      </c>
      <c r="X622" t="s">
        <v>186</v>
      </c>
      <c r="Y622" t="s">
        <v>216</v>
      </c>
      <c r="Z622">
        <v>42</v>
      </c>
      <c r="AA622" t="s">
        <v>196</v>
      </c>
      <c r="AB622" t="s">
        <v>197</v>
      </c>
      <c r="AC622" t="s">
        <v>210</v>
      </c>
      <c r="AD622" t="s">
        <v>234</v>
      </c>
      <c r="AE622" t="s">
        <v>200</v>
      </c>
      <c r="AF622">
        <v>73132</v>
      </c>
      <c r="AO622">
        <v>968.41600000000005</v>
      </c>
      <c r="AP622">
        <v>968.41600000000005</v>
      </c>
      <c r="AQ622">
        <v>970.19600000000003</v>
      </c>
      <c r="AR622">
        <v>1</v>
      </c>
      <c r="BA622" t="s">
        <v>201</v>
      </c>
      <c r="BB622">
        <v>3</v>
      </c>
      <c r="BC622" t="s">
        <v>238</v>
      </c>
      <c r="BD622" t="s">
        <v>238</v>
      </c>
      <c r="BE622" s="3">
        <v>180000</v>
      </c>
      <c r="BF622" t="s">
        <v>1323</v>
      </c>
      <c r="BG622" t="s">
        <v>202</v>
      </c>
      <c r="BH622" t="s">
        <v>202</v>
      </c>
      <c r="BM622" s="7" t="s">
        <v>1324</v>
      </c>
      <c r="BN622" s="3" t="s">
        <v>204</v>
      </c>
      <c r="BO622" t="s">
        <v>238</v>
      </c>
      <c r="BP622" t="s">
        <v>202</v>
      </c>
    </row>
    <row r="623" spans="1:68" x14ac:dyDescent="0.2">
      <c r="A623" s="4">
        <v>43011.321527777778</v>
      </c>
      <c r="B623" s="4">
        <v>43011.336805555555</v>
      </c>
      <c r="C623" t="s">
        <v>65</v>
      </c>
      <c r="D623" t="s">
        <v>1344</v>
      </c>
      <c r="E623">
        <v>100</v>
      </c>
      <c r="F623">
        <v>1324</v>
      </c>
      <c r="G623" t="b">
        <v>1</v>
      </c>
      <c r="H623" s="1">
        <v>43011.336805555555</v>
      </c>
      <c r="I623" t="s">
        <v>1345</v>
      </c>
      <c r="N623">
        <v>42.20109558</v>
      </c>
      <c r="O623">
        <v>-85.61689758</v>
      </c>
      <c r="P623" t="s">
        <v>179</v>
      </c>
      <c r="Q623" t="s">
        <v>180</v>
      </c>
      <c r="R623" t="s">
        <v>181</v>
      </c>
      <c r="S623" t="s">
        <v>182</v>
      </c>
      <c r="T623" t="s">
        <v>183</v>
      </c>
      <c r="U623" t="s">
        <v>184</v>
      </c>
      <c r="V623" t="s">
        <v>185</v>
      </c>
      <c r="W623">
        <v>47</v>
      </c>
      <c r="X623" t="s">
        <v>186</v>
      </c>
      <c r="Y623" t="s">
        <v>195</v>
      </c>
      <c r="Z623">
        <v>29</v>
      </c>
      <c r="AA623" t="s">
        <v>196</v>
      </c>
      <c r="AB623" t="s">
        <v>197</v>
      </c>
      <c r="AC623" t="s">
        <v>290</v>
      </c>
      <c r="AD623" t="s">
        <v>234</v>
      </c>
      <c r="AE623" t="s">
        <v>211</v>
      </c>
      <c r="AF623">
        <v>49006</v>
      </c>
      <c r="AO623">
        <v>0</v>
      </c>
      <c r="AP623">
        <v>0</v>
      </c>
      <c r="AQ623">
        <v>956.36199999999997</v>
      </c>
      <c r="AR623">
        <v>0</v>
      </c>
      <c r="BA623" t="s">
        <v>201</v>
      </c>
      <c r="BB623">
        <v>3</v>
      </c>
      <c r="BC623" t="s">
        <v>238</v>
      </c>
      <c r="BD623" t="s">
        <v>238</v>
      </c>
      <c r="BE623" s="3">
        <v>100000</v>
      </c>
      <c r="BF623" t="s">
        <v>687</v>
      </c>
      <c r="BG623" t="s">
        <v>202</v>
      </c>
      <c r="BH623" t="s">
        <v>202</v>
      </c>
      <c r="BM623" s="7" t="s">
        <v>1346</v>
      </c>
      <c r="BN623" s="3" t="s">
        <v>204</v>
      </c>
      <c r="BO623" t="s">
        <v>202</v>
      </c>
      <c r="BP623" t="s">
        <v>202</v>
      </c>
    </row>
    <row r="624" spans="1:68" x14ac:dyDescent="0.2">
      <c r="A624" s="4">
        <v>43011.35833333333</v>
      </c>
      <c r="B624" s="4">
        <v>43011.371527777781</v>
      </c>
      <c r="C624" t="s">
        <v>65</v>
      </c>
      <c r="D624" t="s">
        <v>1347</v>
      </c>
      <c r="E624">
        <v>100</v>
      </c>
      <c r="F624">
        <v>1165</v>
      </c>
      <c r="G624" t="b">
        <v>1</v>
      </c>
      <c r="H624" s="1">
        <v>43011.371527777781</v>
      </c>
      <c r="I624" t="s">
        <v>1359</v>
      </c>
      <c r="N624">
        <v>26.069793700000002</v>
      </c>
      <c r="O624">
        <v>-80.222297670000003</v>
      </c>
      <c r="P624" t="s">
        <v>179</v>
      </c>
      <c r="Q624" t="s">
        <v>180</v>
      </c>
      <c r="R624" t="s">
        <v>181</v>
      </c>
      <c r="S624" t="s">
        <v>208</v>
      </c>
      <c r="T624">
        <v>54</v>
      </c>
      <c r="U624" t="s">
        <v>193</v>
      </c>
      <c r="V624" t="s">
        <v>194</v>
      </c>
      <c r="W624">
        <v>47</v>
      </c>
      <c r="X624" t="s">
        <v>186</v>
      </c>
      <c r="Y624" t="s">
        <v>216</v>
      </c>
      <c r="Z624">
        <v>27</v>
      </c>
      <c r="AA624" t="s">
        <v>243</v>
      </c>
      <c r="AB624" t="s">
        <v>467</v>
      </c>
      <c r="AC624" t="s">
        <v>210</v>
      </c>
      <c r="AD624" t="s">
        <v>329</v>
      </c>
      <c r="AE624" t="s">
        <v>200</v>
      </c>
      <c r="AF624">
        <v>33004</v>
      </c>
      <c r="AO624">
        <v>0</v>
      </c>
      <c r="AP624">
        <v>0</v>
      </c>
      <c r="AQ624">
        <v>1009.702</v>
      </c>
      <c r="AR624">
        <v>0</v>
      </c>
      <c r="BA624" t="s">
        <v>201</v>
      </c>
      <c r="BB624">
        <v>3</v>
      </c>
      <c r="BC624" t="s">
        <v>238</v>
      </c>
      <c r="BD624" t="s">
        <v>238</v>
      </c>
      <c r="BE624" s="3">
        <v>100000</v>
      </c>
      <c r="BF624">
        <v>100000</v>
      </c>
      <c r="BG624" t="s">
        <v>202</v>
      </c>
      <c r="BH624" t="s">
        <v>202</v>
      </c>
      <c r="BM624" s="7" t="s">
        <v>1360</v>
      </c>
      <c r="BN624" s="3" t="s">
        <v>204</v>
      </c>
      <c r="BO624" t="s">
        <v>202</v>
      </c>
      <c r="BP624" t="s">
        <v>202</v>
      </c>
    </row>
    <row r="625" spans="1:68" x14ac:dyDescent="0.2">
      <c r="A625" s="4">
        <v>43011.399305555555</v>
      </c>
      <c r="B625" s="4">
        <v>43011.413888888892</v>
      </c>
      <c r="C625" t="s">
        <v>65</v>
      </c>
      <c r="D625" t="s">
        <v>1367</v>
      </c>
      <c r="E625">
        <v>100</v>
      </c>
      <c r="F625">
        <v>1281</v>
      </c>
      <c r="G625" t="b">
        <v>1</v>
      </c>
      <c r="H625" s="1">
        <v>43011.414583333331</v>
      </c>
      <c r="I625" t="s">
        <v>1368</v>
      </c>
      <c r="N625">
        <v>27.151901250000002</v>
      </c>
      <c r="O625">
        <v>-81.061096190000001</v>
      </c>
      <c r="P625" t="s">
        <v>179</v>
      </c>
      <c r="Q625" t="s">
        <v>180</v>
      </c>
      <c r="R625" t="s">
        <v>181</v>
      </c>
      <c r="S625" t="s">
        <v>208</v>
      </c>
      <c r="T625">
        <v>55</v>
      </c>
      <c r="U625" t="s">
        <v>193</v>
      </c>
      <c r="V625" t="s">
        <v>185</v>
      </c>
      <c r="W625">
        <v>47</v>
      </c>
      <c r="X625" t="s">
        <v>186</v>
      </c>
      <c r="Y625" t="s">
        <v>216</v>
      </c>
      <c r="Z625">
        <v>24</v>
      </c>
      <c r="AA625" t="s">
        <v>196</v>
      </c>
      <c r="AB625" t="s">
        <v>197</v>
      </c>
      <c r="AC625" t="s">
        <v>258</v>
      </c>
      <c r="AD625" t="s">
        <v>217</v>
      </c>
      <c r="AE625" t="s">
        <v>211</v>
      </c>
      <c r="AF625">
        <v>33601</v>
      </c>
      <c r="AO625">
        <v>19.024000000000001</v>
      </c>
      <c r="AP625">
        <v>19.024000000000001</v>
      </c>
      <c r="AQ625">
        <v>952.69399999999996</v>
      </c>
      <c r="AR625">
        <v>1</v>
      </c>
      <c r="BA625" t="s">
        <v>201</v>
      </c>
      <c r="BB625">
        <v>3</v>
      </c>
      <c r="BC625" t="s">
        <v>238</v>
      </c>
      <c r="BD625" t="s">
        <v>238</v>
      </c>
      <c r="BE625" s="3">
        <v>110000</v>
      </c>
      <c r="BF625" t="s">
        <v>1369</v>
      </c>
      <c r="BG625" t="s">
        <v>202</v>
      </c>
      <c r="BH625" t="s">
        <v>202</v>
      </c>
      <c r="BM625" s="7" t="s">
        <v>1370</v>
      </c>
      <c r="BN625" s="3" t="s">
        <v>225</v>
      </c>
      <c r="BO625" t="s">
        <v>238</v>
      </c>
      <c r="BP625" t="s">
        <v>202</v>
      </c>
    </row>
    <row r="626" spans="1:68" x14ac:dyDescent="0.2">
      <c r="A626" s="4">
        <v>43011.605555555558</v>
      </c>
      <c r="B626" s="4">
        <v>43011.619444444441</v>
      </c>
      <c r="C626" t="s">
        <v>65</v>
      </c>
      <c r="D626" t="s">
        <v>1410</v>
      </c>
      <c r="E626">
        <v>100</v>
      </c>
      <c r="F626">
        <v>1230</v>
      </c>
      <c r="G626" t="b">
        <v>1</v>
      </c>
      <c r="H626" s="1">
        <v>43011.619444444441</v>
      </c>
      <c r="I626" t="s">
        <v>1411</v>
      </c>
      <c r="N626">
        <v>40.733093259999997</v>
      </c>
      <c r="O626">
        <v>-84.144599909999997</v>
      </c>
      <c r="P626" t="s">
        <v>179</v>
      </c>
      <c r="Q626" t="s">
        <v>180</v>
      </c>
      <c r="R626" t="s">
        <v>181</v>
      </c>
      <c r="S626" t="s">
        <v>182</v>
      </c>
      <c r="T626" t="s">
        <v>183</v>
      </c>
      <c r="U626" t="s">
        <v>184</v>
      </c>
      <c r="V626" t="s">
        <v>265</v>
      </c>
      <c r="W626">
        <v>47</v>
      </c>
      <c r="X626" t="s">
        <v>186</v>
      </c>
      <c r="Y626" t="s">
        <v>195</v>
      </c>
      <c r="Z626">
        <v>41</v>
      </c>
      <c r="AA626" t="s">
        <v>196</v>
      </c>
      <c r="AB626" t="s">
        <v>197</v>
      </c>
      <c r="AC626" t="s">
        <v>290</v>
      </c>
      <c r="AD626" t="s">
        <v>234</v>
      </c>
      <c r="AE626" t="s">
        <v>229</v>
      </c>
      <c r="AF626">
        <v>45806</v>
      </c>
      <c r="AO626">
        <v>7.8049999999999997</v>
      </c>
      <c r="AP626">
        <v>7.8049999999999997</v>
      </c>
      <c r="AQ626">
        <v>982.274</v>
      </c>
      <c r="AR626">
        <v>1</v>
      </c>
      <c r="BA626" t="s">
        <v>201</v>
      </c>
      <c r="BB626">
        <v>3</v>
      </c>
      <c r="BC626" t="s">
        <v>238</v>
      </c>
      <c r="BD626" t="s">
        <v>238</v>
      </c>
      <c r="BE626" s="3">
        <v>80000</v>
      </c>
      <c r="BF626" t="s">
        <v>1412</v>
      </c>
      <c r="BG626" t="s">
        <v>202</v>
      </c>
      <c r="BH626" t="s">
        <v>202</v>
      </c>
      <c r="BM626" s="7" t="s">
        <v>1413</v>
      </c>
      <c r="BN626" s="3" t="s">
        <v>204</v>
      </c>
      <c r="BO626" t="s">
        <v>202</v>
      </c>
      <c r="BP626" t="s">
        <v>202</v>
      </c>
    </row>
    <row r="627" spans="1:68" x14ac:dyDescent="0.2">
      <c r="A627" s="4">
        <v>43011.925694444442</v>
      </c>
      <c r="B627" s="4">
        <v>43011.94027777778</v>
      </c>
      <c r="C627" t="s">
        <v>65</v>
      </c>
      <c r="D627" t="s">
        <v>1439</v>
      </c>
      <c r="E627">
        <v>100</v>
      </c>
      <c r="F627">
        <v>1296</v>
      </c>
      <c r="G627" t="b">
        <v>1</v>
      </c>
      <c r="H627" s="1">
        <v>43011.94027777778</v>
      </c>
      <c r="I627" t="s">
        <v>1440</v>
      </c>
      <c r="N627">
        <v>41.445205690000002</v>
      </c>
      <c r="O627">
        <v>-81.699600219999994</v>
      </c>
      <c r="P627" t="s">
        <v>179</v>
      </c>
      <c r="Q627" t="s">
        <v>180</v>
      </c>
      <c r="R627" t="s">
        <v>181</v>
      </c>
      <c r="S627" t="s">
        <v>182</v>
      </c>
      <c r="T627" t="s">
        <v>355</v>
      </c>
      <c r="U627" t="s">
        <v>281</v>
      </c>
      <c r="V627" t="s">
        <v>185</v>
      </c>
      <c r="W627">
        <v>47</v>
      </c>
      <c r="X627" t="s">
        <v>186</v>
      </c>
      <c r="Y627" t="s">
        <v>195</v>
      </c>
      <c r="Z627">
        <v>43</v>
      </c>
      <c r="AA627" t="s">
        <v>196</v>
      </c>
      <c r="AB627" t="s">
        <v>197</v>
      </c>
      <c r="AC627" t="s">
        <v>290</v>
      </c>
      <c r="AD627" t="s">
        <v>234</v>
      </c>
      <c r="AE627" t="s">
        <v>200</v>
      </c>
      <c r="AF627">
        <v>44134</v>
      </c>
      <c r="AO627">
        <v>0</v>
      </c>
      <c r="AP627">
        <v>0</v>
      </c>
      <c r="AQ627">
        <v>973.02</v>
      </c>
      <c r="AR627">
        <v>0</v>
      </c>
      <c r="BA627" t="s">
        <v>201</v>
      </c>
      <c r="BB627">
        <v>3</v>
      </c>
      <c r="BC627" t="s">
        <v>238</v>
      </c>
      <c r="BD627" t="s">
        <v>238</v>
      </c>
      <c r="BE627" s="3">
        <v>280000</v>
      </c>
      <c r="BF627" t="s">
        <v>406</v>
      </c>
      <c r="BG627" t="s">
        <v>202</v>
      </c>
      <c r="BH627" t="s">
        <v>202</v>
      </c>
      <c r="BM627" s="7" t="s">
        <v>1441</v>
      </c>
      <c r="BN627" s="3" t="s">
        <v>204</v>
      </c>
      <c r="BO627" t="s">
        <v>238</v>
      </c>
      <c r="BP627" t="s">
        <v>202</v>
      </c>
    </row>
    <row r="628" spans="1:68" x14ac:dyDescent="0.2">
      <c r="A628" s="4">
        <v>43012.304861111108</v>
      </c>
      <c r="B628" s="4">
        <v>43012.319444444445</v>
      </c>
      <c r="C628" t="s">
        <v>65</v>
      </c>
      <c r="D628" t="s">
        <v>1453</v>
      </c>
      <c r="E628">
        <v>100</v>
      </c>
      <c r="F628">
        <v>1247</v>
      </c>
      <c r="G628" t="b">
        <v>1</v>
      </c>
      <c r="H628" s="1">
        <v>43012.319444444445</v>
      </c>
      <c r="I628" t="s">
        <v>1454</v>
      </c>
      <c r="N628">
        <v>41.978301999999999</v>
      </c>
      <c r="O628">
        <v>-70.746696470000003</v>
      </c>
      <c r="P628" t="s">
        <v>179</v>
      </c>
      <c r="Q628" t="s">
        <v>180</v>
      </c>
      <c r="R628" t="s">
        <v>181</v>
      </c>
      <c r="S628" t="s">
        <v>182</v>
      </c>
      <c r="T628" t="s">
        <v>183</v>
      </c>
      <c r="U628" t="s">
        <v>184</v>
      </c>
      <c r="V628" t="s">
        <v>194</v>
      </c>
      <c r="W628">
        <v>47</v>
      </c>
      <c r="X628" t="s">
        <v>186</v>
      </c>
      <c r="Y628" t="s">
        <v>195</v>
      </c>
      <c r="Z628">
        <v>34</v>
      </c>
      <c r="AA628" t="s">
        <v>196</v>
      </c>
      <c r="AB628" t="s">
        <v>197</v>
      </c>
      <c r="AC628" t="s">
        <v>198</v>
      </c>
      <c r="AD628" t="s">
        <v>199</v>
      </c>
      <c r="AE628" t="s">
        <v>229</v>
      </c>
      <c r="AF628">
        <v>2360</v>
      </c>
      <c r="AO628">
        <v>0</v>
      </c>
      <c r="AP628">
        <v>0</v>
      </c>
      <c r="AQ628">
        <v>959.45399999999995</v>
      </c>
      <c r="AR628">
        <v>0</v>
      </c>
      <c r="BA628" t="s">
        <v>201</v>
      </c>
      <c r="BB628">
        <v>3</v>
      </c>
      <c r="BC628" t="s">
        <v>238</v>
      </c>
      <c r="BD628" t="s">
        <v>238</v>
      </c>
      <c r="BE628" s="3">
        <v>180000</v>
      </c>
      <c r="BF628" t="s">
        <v>270</v>
      </c>
      <c r="BG628" t="s">
        <v>202</v>
      </c>
      <c r="BH628" t="s">
        <v>202</v>
      </c>
      <c r="BM628" s="7" t="s">
        <v>1455</v>
      </c>
      <c r="BN628" s="3" t="s">
        <v>204</v>
      </c>
      <c r="BO628" t="s">
        <v>202</v>
      </c>
      <c r="BP628" t="s">
        <v>202</v>
      </c>
    </row>
    <row r="629" spans="1:68" x14ac:dyDescent="0.2">
      <c r="A629" s="4">
        <v>43012.447222222225</v>
      </c>
      <c r="B629" s="4">
        <v>43012.461805555555</v>
      </c>
      <c r="C629" t="s">
        <v>65</v>
      </c>
      <c r="D629" t="s">
        <v>1471</v>
      </c>
      <c r="E629">
        <v>100</v>
      </c>
      <c r="F629">
        <v>1225</v>
      </c>
      <c r="G629" t="b">
        <v>1</v>
      </c>
      <c r="H629" s="1">
        <v>43012.461805555555</v>
      </c>
      <c r="I629" t="s">
        <v>1472</v>
      </c>
      <c r="N629">
        <v>26.56809998</v>
      </c>
      <c r="O629">
        <v>-82.018699650000002</v>
      </c>
      <c r="P629" t="s">
        <v>179</v>
      </c>
      <c r="Q629" t="s">
        <v>180</v>
      </c>
      <c r="R629" t="s">
        <v>181</v>
      </c>
      <c r="S629" t="s">
        <v>208</v>
      </c>
      <c r="T629">
        <v>55</v>
      </c>
      <c r="U629" t="s">
        <v>184</v>
      </c>
      <c r="V629" t="s">
        <v>194</v>
      </c>
      <c r="W629">
        <v>47</v>
      </c>
      <c r="X629" t="s">
        <v>186</v>
      </c>
      <c r="Y629" t="s">
        <v>195</v>
      </c>
      <c r="Z629">
        <v>61</v>
      </c>
      <c r="AA629" t="s">
        <v>196</v>
      </c>
      <c r="AB629" t="s">
        <v>197</v>
      </c>
      <c r="AC629" t="s">
        <v>210</v>
      </c>
      <c r="AD629" t="s">
        <v>199</v>
      </c>
      <c r="AE629" t="s">
        <v>303</v>
      </c>
      <c r="AF629">
        <v>33904</v>
      </c>
      <c r="AO629">
        <v>0</v>
      </c>
      <c r="AP629">
        <v>0</v>
      </c>
      <c r="AQ629">
        <v>962.51199999999994</v>
      </c>
      <c r="AR629">
        <v>0</v>
      </c>
      <c r="BA629" t="s">
        <v>201</v>
      </c>
      <c r="BB629">
        <v>3</v>
      </c>
      <c r="BC629" t="s">
        <v>238</v>
      </c>
      <c r="BD629" t="s">
        <v>238</v>
      </c>
      <c r="BE629" s="3">
        <v>180000</v>
      </c>
      <c r="BF629" t="s">
        <v>376</v>
      </c>
      <c r="BG629" t="s">
        <v>202</v>
      </c>
      <c r="BH629" t="s">
        <v>202</v>
      </c>
      <c r="BM629" s="7" t="s">
        <v>1473</v>
      </c>
      <c r="BN629" s="3" t="s">
        <v>204</v>
      </c>
      <c r="BO629" t="s">
        <v>202</v>
      </c>
      <c r="BP629" t="s">
        <v>202</v>
      </c>
    </row>
    <row r="630" spans="1:68" x14ac:dyDescent="0.2">
      <c r="A630" s="4">
        <v>43012.525694444441</v>
      </c>
      <c r="B630" s="4">
        <v>43012.542361111111</v>
      </c>
      <c r="C630" t="s">
        <v>65</v>
      </c>
      <c r="D630" t="s">
        <v>1484</v>
      </c>
      <c r="E630">
        <v>100</v>
      </c>
      <c r="F630">
        <v>1445</v>
      </c>
      <c r="G630" t="b">
        <v>1</v>
      </c>
      <c r="H630" s="1">
        <v>43012.542361111111</v>
      </c>
      <c r="I630" t="s">
        <v>1485</v>
      </c>
      <c r="N630">
        <v>32.892593380000001</v>
      </c>
      <c r="O630">
        <v>-92.251197809999994</v>
      </c>
      <c r="P630" t="s">
        <v>179</v>
      </c>
      <c r="Q630" t="s">
        <v>180</v>
      </c>
      <c r="R630" t="s">
        <v>181</v>
      </c>
      <c r="S630" t="s">
        <v>182</v>
      </c>
      <c r="T630" t="s">
        <v>263</v>
      </c>
      <c r="U630" t="s">
        <v>264</v>
      </c>
      <c r="V630" t="s">
        <v>185</v>
      </c>
      <c r="W630">
        <v>47</v>
      </c>
      <c r="X630" t="s">
        <v>186</v>
      </c>
      <c r="Y630" t="s">
        <v>195</v>
      </c>
      <c r="Z630">
        <v>56</v>
      </c>
      <c r="AA630" t="s">
        <v>196</v>
      </c>
      <c r="AB630" t="s">
        <v>197</v>
      </c>
      <c r="AC630" t="s">
        <v>210</v>
      </c>
      <c r="AD630" t="s">
        <v>234</v>
      </c>
      <c r="AE630" t="s">
        <v>211</v>
      </c>
      <c r="AF630">
        <v>71269</v>
      </c>
      <c r="AO630">
        <v>0</v>
      </c>
      <c r="AP630">
        <v>0</v>
      </c>
      <c r="AQ630">
        <v>961.61800000000005</v>
      </c>
      <c r="AR630">
        <v>0</v>
      </c>
      <c r="BA630" t="s">
        <v>201</v>
      </c>
      <c r="BB630">
        <v>3</v>
      </c>
      <c r="BC630" t="s">
        <v>238</v>
      </c>
      <c r="BD630" t="s">
        <v>238</v>
      </c>
      <c r="BE630" s="3">
        <v>130000</v>
      </c>
      <c r="BF630" t="s">
        <v>665</v>
      </c>
      <c r="BG630" t="s">
        <v>202</v>
      </c>
      <c r="BH630" t="s">
        <v>202</v>
      </c>
      <c r="BM630" s="7" t="s">
        <v>1486</v>
      </c>
      <c r="BN630" s="3" t="s">
        <v>204</v>
      </c>
      <c r="BO630" t="s">
        <v>202</v>
      </c>
      <c r="BP630" t="s">
        <v>202</v>
      </c>
    </row>
    <row r="631" spans="1:68" x14ac:dyDescent="0.2">
      <c r="A631" s="4">
        <v>43013.722916666666</v>
      </c>
      <c r="B631" s="4">
        <v>43013.736111111109</v>
      </c>
      <c r="C631" t="s">
        <v>65</v>
      </c>
      <c r="D631" t="s">
        <v>1582</v>
      </c>
      <c r="E631">
        <v>100</v>
      </c>
      <c r="F631">
        <v>1133</v>
      </c>
      <c r="G631" t="b">
        <v>1</v>
      </c>
      <c r="H631" s="1">
        <v>43013.736111111109</v>
      </c>
      <c r="I631" t="s">
        <v>1583</v>
      </c>
      <c r="N631">
        <v>33.609298709999997</v>
      </c>
      <c r="O631">
        <v>-84.061401369999999</v>
      </c>
      <c r="P631" t="s">
        <v>179</v>
      </c>
      <c r="Q631" t="s">
        <v>180</v>
      </c>
      <c r="R631" t="s">
        <v>181</v>
      </c>
      <c r="S631" t="s">
        <v>182</v>
      </c>
      <c r="T631" t="s">
        <v>183</v>
      </c>
      <c r="U631" t="s">
        <v>281</v>
      </c>
      <c r="V631" t="s">
        <v>185</v>
      </c>
      <c r="W631">
        <v>47</v>
      </c>
      <c r="X631" t="s">
        <v>186</v>
      </c>
      <c r="Y631" t="s">
        <v>216</v>
      </c>
      <c r="Z631">
        <v>22</v>
      </c>
      <c r="AA631" t="s">
        <v>233</v>
      </c>
      <c r="AB631" t="s">
        <v>197</v>
      </c>
      <c r="AC631" t="s">
        <v>290</v>
      </c>
      <c r="AD631" t="s">
        <v>234</v>
      </c>
      <c r="AE631" t="s">
        <v>211</v>
      </c>
      <c r="AF631">
        <v>30094</v>
      </c>
      <c r="AO631">
        <v>752.49300000000005</v>
      </c>
      <c r="AP631">
        <v>752.49300000000005</v>
      </c>
      <c r="AQ631">
        <v>956.47299999999996</v>
      </c>
      <c r="AR631">
        <v>1</v>
      </c>
      <c r="BA631" t="s">
        <v>201</v>
      </c>
      <c r="BB631">
        <v>3</v>
      </c>
      <c r="BC631" t="s">
        <v>238</v>
      </c>
      <c r="BD631" t="s">
        <v>238</v>
      </c>
      <c r="BE631" s="3">
        <v>50000</v>
      </c>
      <c r="BF631" t="s">
        <v>438</v>
      </c>
      <c r="BG631" t="s">
        <v>202</v>
      </c>
      <c r="BH631" t="s">
        <v>202</v>
      </c>
      <c r="BM631" s="7" t="s">
        <v>1584</v>
      </c>
      <c r="BO631" t="s">
        <v>238</v>
      </c>
      <c r="BP631" t="s">
        <v>202</v>
      </c>
    </row>
    <row r="632" spans="1:68" x14ac:dyDescent="0.2">
      <c r="A632" s="4">
        <v>43013.723611111112</v>
      </c>
      <c r="B632" s="4">
        <v>43013.737500000003</v>
      </c>
      <c r="C632" t="s">
        <v>65</v>
      </c>
      <c r="D632" t="s">
        <v>1645</v>
      </c>
      <c r="E632">
        <v>100</v>
      </c>
      <c r="F632">
        <v>1236</v>
      </c>
      <c r="G632" t="b">
        <v>1</v>
      </c>
      <c r="H632" s="1">
        <v>43013.737500000003</v>
      </c>
      <c r="I632" t="s">
        <v>1646</v>
      </c>
      <c r="N632">
        <v>40.344100949999998</v>
      </c>
      <c r="O632">
        <v>-79.977302550000005</v>
      </c>
      <c r="P632" t="s">
        <v>179</v>
      </c>
      <c r="Q632" t="s">
        <v>180</v>
      </c>
      <c r="R632" t="s">
        <v>181</v>
      </c>
      <c r="S632" t="s">
        <v>182</v>
      </c>
      <c r="T632" t="s">
        <v>183</v>
      </c>
      <c r="U632" t="s">
        <v>193</v>
      </c>
      <c r="V632" t="s">
        <v>194</v>
      </c>
      <c r="W632">
        <v>47</v>
      </c>
      <c r="X632" t="s">
        <v>186</v>
      </c>
      <c r="Y632" t="s">
        <v>216</v>
      </c>
      <c r="Z632">
        <v>30</v>
      </c>
      <c r="AA632" t="s">
        <v>196</v>
      </c>
      <c r="AB632" t="s">
        <v>197</v>
      </c>
      <c r="AC632" t="s">
        <v>210</v>
      </c>
      <c r="AD632" t="s">
        <v>217</v>
      </c>
      <c r="AE632" t="s">
        <v>211</v>
      </c>
      <c r="AF632">
        <v>15236</v>
      </c>
      <c r="AO632">
        <v>0</v>
      </c>
      <c r="AP632">
        <v>0</v>
      </c>
      <c r="AQ632">
        <v>956.10500000000002</v>
      </c>
      <c r="AR632">
        <v>0</v>
      </c>
      <c r="BA632" t="s">
        <v>201</v>
      </c>
      <c r="BB632">
        <v>3</v>
      </c>
      <c r="BC632" t="s">
        <v>238</v>
      </c>
      <c r="BD632" t="s">
        <v>238</v>
      </c>
      <c r="BE632" s="3">
        <v>160000</v>
      </c>
      <c r="BF632" t="s">
        <v>277</v>
      </c>
      <c r="BG632" t="s">
        <v>202</v>
      </c>
      <c r="BH632" t="s">
        <v>202</v>
      </c>
      <c r="BM632" s="7" t="s">
        <v>1647</v>
      </c>
      <c r="BN632" s="3" t="s">
        <v>204</v>
      </c>
      <c r="BO632" t="s">
        <v>202</v>
      </c>
      <c r="BP632" t="s">
        <v>202</v>
      </c>
    </row>
    <row r="633" spans="1:68" x14ac:dyDescent="0.2">
      <c r="A633" s="4">
        <v>43013.724305555559</v>
      </c>
      <c r="B633" s="4">
        <v>43013.737500000003</v>
      </c>
      <c r="C633" t="s">
        <v>65</v>
      </c>
      <c r="D633" t="s">
        <v>1658</v>
      </c>
      <c r="E633">
        <v>100</v>
      </c>
      <c r="F633">
        <v>1161</v>
      </c>
      <c r="G633" t="b">
        <v>1</v>
      </c>
      <c r="H633" s="1">
        <v>43013.737500000003</v>
      </c>
      <c r="I633" t="s">
        <v>1659</v>
      </c>
      <c r="N633">
        <v>35.913299559999999</v>
      </c>
      <c r="O633">
        <v>-79.159202579999999</v>
      </c>
      <c r="P633" t="s">
        <v>179</v>
      </c>
      <c r="Q633" t="s">
        <v>180</v>
      </c>
      <c r="R633" t="s">
        <v>181</v>
      </c>
      <c r="S633" t="s">
        <v>182</v>
      </c>
      <c r="T633" t="s">
        <v>183</v>
      </c>
      <c r="U633" t="s">
        <v>184</v>
      </c>
      <c r="V633" t="s">
        <v>194</v>
      </c>
      <c r="W633">
        <v>47</v>
      </c>
      <c r="X633" t="s">
        <v>186</v>
      </c>
      <c r="Y633" t="s">
        <v>216</v>
      </c>
      <c r="Z633">
        <v>41</v>
      </c>
      <c r="AA633" t="s">
        <v>196</v>
      </c>
      <c r="AB633" t="s">
        <v>197</v>
      </c>
      <c r="AC633" t="s">
        <v>210</v>
      </c>
      <c r="AD633" t="s">
        <v>234</v>
      </c>
      <c r="AE633" t="s">
        <v>211</v>
      </c>
      <c r="AF633">
        <v>27707</v>
      </c>
      <c r="AO633">
        <v>0</v>
      </c>
      <c r="AP633">
        <v>0</v>
      </c>
      <c r="AQ633">
        <v>959.59299999999996</v>
      </c>
      <c r="AR633">
        <v>0</v>
      </c>
      <c r="BA633" t="s">
        <v>201</v>
      </c>
      <c r="BB633">
        <v>3</v>
      </c>
      <c r="BC633" t="s">
        <v>238</v>
      </c>
      <c r="BD633" t="s">
        <v>238</v>
      </c>
      <c r="BE633" s="3">
        <v>280000</v>
      </c>
      <c r="BF633" t="s">
        <v>406</v>
      </c>
      <c r="BG633" t="s">
        <v>202</v>
      </c>
      <c r="BH633" t="s">
        <v>202</v>
      </c>
      <c r="BM633" s="7" t="s">
        <v>1660</v>
      </c>
      <c r="BN633" s="3" t="s">
        <v>204</v>
      </c>
      <c r="BO633" t="s">
        <v>202</v>
      </c>
      <c r="BP633" t="s">
        <v>202</v>
      </c>
    </row>
    <row r="634" spans="1:68" x14ac:dyDescent="0.2">
      <c r="A634" s="4">
        <v>43013.723611111112</v>
      </c>
      <c r="B634" s="4">
        <v>43013.737500000003</v>
      </c>
      <c r="C634" t="s">
        <v>65</v>
      </c>
      <c r="D634" t="s">
        <v>1668</v>
      </c>
      <c r="E634">
        <v>100</v>
      </c>
      <c r="F634">
        <v>1246</v>
      </c>
      <c r="G634" t="b">
        <v>1</v>
      </c>
      <c r="H634" s="1">
        <v>43013.737500000003</v>
      </c>
      <c r="I634" t="s">
        <v>1669</v>
      </c>
      <c r="N634">
        <v>39.764602660000001</v>
      </c>
      <c r="O634">
        <v>-74.287803650000001</v>
      </c>
      <c r="P634" t="s">
        <v>179</v>
      </c>
      <c r="Q634" t="s">
        <v>180</v>
      </c>
      <c r="R634" t="s">
        <v>181</v>
      </c>
      <c r="S634" t="s">
        <v>182</v>
      </c>
      <c r="T634" t="s">
        <v>183</v>
      </c>
      <c r="U634" t="s">
        <v>184</v>
      </c>
      <c r="V634" t="s">
        <v>194</v>
      </c>
      <c r="W634">
        <v>47</v>
      </c>
      <c r="X634" t="s">
        <v>186</v>
      </c>
      <c r="Y634" t="s">
        <v>216</v>
      </c>
      <c r="Z634">
        <v>45</v>
      </c>
      <c r="AA634" t="s">
        <v>196</v>
      </c>
      <c r="AB634" t="s">
        <v>197</v>
      </c>
      <c r="AC634" t="s">
        <v>290</v>
      </c>
      <c r="AD634" t="s">
        <v>234</v>
      </c>
      <c r="AE634" t="s">
        <v>303</v>
      </c>
      <c r="AF634">
        <v>8005</v>
      </c>
      <c r="AO634">
        <v>9.85</v>
      </c>
      <c r="AP634">
        <v>84.369</v>
      </c>
      <c r="AQ634">
        <v>969.9</v>
      </c>
      <c r="AR634">
        <v>3</v>
      </c>
      <c r="BA634" t="s">
        <v>201</v>
      </c>
      <c r="BB634">
        <v>3</v>
      </c>
      <c r="BC634" t="s">
        <v>238</v>
      </c>
      <c r="BD634" t="s">
        <v>238</v>
      </c>
      <c r="BE634" s="3">
        <v>160000</v>
      </c>
      <c r="BF634" t="s">
        <v>1670</v>
      </c>
      <c r="BG634" t="s">
        <v>202</v>
      </c>
      <c r="BH634" t="s">
        <v>202</v>
      </c>
      <c r="BM634" s="7" t="s">
        <v>1671</v>
      </c>
      <c r="BN634" s="3" t="s">
        <v>204</v>
      </c>
      <c r="BO634" t="s">
        <v>202</v>
      </c>
      <c r="BP634" t="s">
        <v>202</v>
      </c>
    </row>
    <row r="635" spans="1:68" x14ac:dyDescent="0.2">
      <c r="A635" s="4">
        <v>43013.724305555559</v>
      </c>
      <c r="B635" s="4">
        <v>43013.738194444442</v>
      </c>
      <c r="C635" t="s">
        <v>65</v>
      </c>
      <c r="D635" t="s">
        <v>1675</v>
      </c>
      <c r="E635">
        <v>100</v>
      </c>
      <c r="F635">
        <v>1190</v>
      </c>
      <c r="G635" t="b">
        <v>1</v>
      </c>
      <c r="H635" s="1">
        <v>43013.738194444442</v>
      </c>
      <c r="I635" t="s">
        <v>1676</v>
      </c>
      <c r="N635">
        <v>43.020797729999998</v>
      </c>
      <c r="O635">
        <v>-89.36000061</v>
      </c>
      <c r="P635" t="s">
        <v>179</v>
      </c>
      <c r="Q635" t="s">
        <v>180</v>
      </c>
      <c r="R635" t="s">
        <v>181</v>
      </c>
      <c r="S635" t="s">
        <v>182</v>
      </c>
      <c r="T635" t="s">
        <v>1677</v>
      </c>
      <c r="U635" t="s">
        <v>251</v>
      </c>
      <c r="V635" t="s">
        <v>252</v>
      </c>
      <c r="W635">
        <v>47</v>
      </c>
      <c r="X635" t="s">
        <v>186</v>
      </c>
      <c r="Y635" t="s">
        <v>216</v>
      </c>
      <c r="Z635">
        <v>24</v>
      </c>
      <c r="AA635" t="s">
        <v>196</v>
      </c>
      <c r="AB635" t="s">
        <v>197</v>
      </c>
      <c r="AC635" t="s">
        <v>210</v>
      </c>
      <c r="AD635" t="s">
        <v>234</v>
      </c>
      <c r="AE635" t="s">
        <v>200</v>
      </c>
      <c r="AF635">
        <v>53572</v>
      </c>
      <c r="AO635">
        <v>0</v>
      </c>
      <c r="AP635">
        <v>0</v>
      </c>
      <c r="AQ635">
        <v>962.78300000000002</v>
      </c>
      <c r="AR635">
        <v>0</v>
      </c>
      <c r="BA635" t="s">
        <v>201</v>
      </c>
      <c r="BB635">
        <v>3</v>
      </c>
      <c r="BC635" t="s">
        <v>238</v>
      </c>
      <c r="BD635" t="s">
        <v>238</v>
      </c>
      <c r="BE635" s="3">
        <v>400000</v>
      </c>
      <c r="BF635" t="s">
        <v>1604</v>
      </c>
      <c r="BG635" t="s">
        <v>202</v>
      </c>
      <c r="BH635" t="s">
        <v>202</v>
      </c>
      <c r="BM635" s="7" t="s">
        <v>1678</v>
      </c>
      <c r="BN635" s="3" t="s">
        <v>204</v>
      </c>
      <c r="BO635" t="s">
        <v>202</v>
      </c>
      <c r="BP635" t="s">
        <v>202</v>
      </c>
    </row>
    <row r="636" spans="1:68" x14ac:dyDescent="0.2">
      <c r="A636" s="4">
        <v>43013.723611111112</v>
      </c>
      <c r="B636" s="4">
        <v>43013.738194444442</v>
      </c>
      <c r="C636" t="s">
        <v>65</v>
      </c>
      <c r="D636" t="s">
        <v>1679</v>
      </c>
      <c r="E636">
        <v>100</v>
      </c>
      <c r="F636">
        <v>1245</v>
      </c>
      <c r="G636" t="b">
        <v>1</v>
      </c>
      <c r="H636" s="1">
        <v>43013.738194444442</v>
      </c>
      <c r="I636" t="s">
        <v>1680</v>
      </c>
      <c r="N636">
        <v>41.769393919999999</v>
      </c>
      <c r="O636">
        <v>-71.467597960000006</v>
      </c>
      <c r="P636" t="s">
        <v>179</v>
      </c>
      <c r="Q636" t="s">
        <v>180</v>
      </c>
      <c r="R636" t="s">
        <v>181</v>
      </c>
      <c r="S636" t="s">
        <v>182</v>
      </c>
      <c r="T636" t="s">
        <v>1681</v>
      </c>
      <c r="U636" t="s">
        <v>1682</v>
      </c>
      <c r="V636" t="s">
        <v>1683</v>
      </c>
      <c r="W636">
        <v>47</v>
      </c>
      <c r="X636" t="s">
        <v>186</v>
      </c>
      <c r="Y636" t="s">
        <v>195</v>
      </c>
      <c r="Z636">
        <v>43</v>
      </c>
      <c r="AA636" t="s">
        <v>196</v>
      </c>
      <c r="AB636" t="s">
        <v>197</v>
      </c>
      <c r="AC636" t="s">
        <v>290</v>
      </c>
      <c r="AD636" t="s">
        <v>199</v>
      </c>
      <c r="AE636" t="s">
        <v>211</v>
      </c>
      <c r="AF636">
        <v>2921</v>
      </c>
      <c r="AO636">
        <v>0</v>
      </c>
      <c r="AP636">
        <v>0</v>
      </c>
      <c r="AQ636">
        <v>958.702</v>
      </c>
      <c r="AR636">
        <v>0</v>
      </c>
      <c r="BA636" t="s">
        <v>201</v>
      </c>
      <c r="BB636">
        <v>3</v>
      </c>
      <c r="BC636" t="s">
        <v>238</v>
      </c>
      <c r="BD636" t="s">
        <v>238</v>
      </c>
      <c r="BE636" s="3">
        <v>280000</v>
      </c>
      <c r="BF636" t="s">
        <v>1684</v>
      </c>
      <c r="BG636" t="s">
        <v>202</v>
      </c>
      <c r="BH636" t="s">
        <v>202</v>
      </c>
      <c r="BM636" s="7" t="s">
        <v>1685</v>
      </c>
      <c r="BN636" s="3" t="s">
        <v>204</v>
      </c>
      <c r="BO636" t="s">
        <v>202</v>
      </c>
      <c r="BP636" t="s">
        <v>202</v>
      </c>
    </row>
    <row r="637" spans="1:68" x14ac:dyDescent="0.2">
      <c r="A637" s="4">
        <v>43013.722916666666</v>
      </c>
      <c r="B637" s="4">
        <v>43013.738194444442</v>
      </c>
      <c r="C637" t="s">
        <v>65</v>
      </c>
      <c r="D637" t="s">
        <v>1707</v>
      </c>
      <c r="E637">
        <v>100</v>
      </c>
      <c r="F637">
        <v>1308</v>
      </c>
      <c r="G637" t="b">
        <v>1</v>
      </c>
      <c r="H637" s="1">
        <v>43013.738194444442</v>
      </c>
      <c r="I637" t="s">
        <v>1708</v>
      </c>
      <c r="N637">
        <v>40.14419556</v>
      </c>
      <c r="O637">
        <v>-74.848297119999998</v>
      </c>
      <c r="P637" t="s">
        <v>179</v>
      </c>
      <c r="Q637" t="s">
        <v>180</v>
      </c>
      <c r="R637" t="s">
        <v>181</v>
      </c>
      <c r="S637" t="s">
        <v>182</v>
      </c>
      <c r="T637" t="s">
        <v>183</v>
      </c>
      <c r="U637" t="s">
        <v>184</v>
      </c>
      <c r="V637" t="s">
        <v>302</v>
      </c>
      <c r="W637">
        <v>47</v>
      </c>
      <c r="X637" t="s">
        <v>186</v>
      </c>
      <c r="Y637" t="s">
        <v>195</v>
      </c>
      <c r="Z637">
        <v>36</v>
      </c>
      <c r="AA637" t="s">
        <v>196</v>
      </c>
      <c r="AB637" t="s">
        <v>197</v>
      </c>
      <c r="AC637" t="s">
        <v>245</v>
      </c>
      <c r="AD637" t="s">
        <v>234</v>
      </c>
      <c r="AE637" t="s">
        <v>211</v>
      </c>
      <c r="AF637">
        <v>19057</v>
      </c>
      <c r="AO637">
        <v>0</v>
      </c>
      <c r="AP637">
        <v>0</v>
      </c>
      <c r="AQ637">
        <v>1000.258</v>
      </c>
      <c r="AR637">
        <v>0</v>
      </c>
      <c r="BA637" t="s">
        <v>201</v>
      </c>
      <c r="BB637">
        <v>3</v>
      </c>
      <c r="BC637" t="s">
        <v>238</v>
      </c>
      <c r="BD637" t="s">
        <v>238</v>
      </c>
      <c r="BE637" s="3">
        <v>150000</v>
      </c>
      <c r="BF637" t="s">
        <v>449</v>
      </c>
      <c r="BG637" t="s">
        <v>202</v>
      </c>
      <c r="BH637" t="s">
        <v>202</v>
      </c>
      <c r="BM637" s="7" t="s">
        <v>1709</v>
      </c>
      <c r="BN637" s="3" t="s">
        <v>204</v>
      </c>
      <c r="BO637" t="s">
        <v>202</v>
      </c>
      <c r="BP637" t="s">
        <v>202</v>
      </c>
    </row>
    <row r="638" spans="1:68" x14ac:dyDescent="0.2">
      <c r="A638" s="4">
        <v>43013.724999999999</v>
      </c>
      <c r="B638" s="4">
        <v>43013.738194444442</v>
      </c>
      <c r="C638" t="s">
        <v>65</v>
      </c>
      <c r="D638" t="s">
        <v>1721</v>
      </c>
      <c r="E638">
        <v>100</v>
      </c>
      <c r="F638">
        <v>1167</v>
      </c>
      <c r="G638" t="b">
        <v>1</v>
      </c>
      <c r="H638" s="1">
        <v>43013.738194444442</v>
      </c>
      <c r="I638" t="s">
        <v>1722</v>
      </c>
      <c r="N638">
        <v>43.446395870000003</v>
      </c>
      <c r="O638">
        <v>-76.397102360000005</v>
      </c>
      <c r="P638" t="s">
        <v>179</v>
      </c>
      <c r="Q638" t="s">
        <v>180</v>
      </c>
      <c r="R638" t="s">
        <v>181</v>
      </c>
      <c r="S638" t="s">
        <v>182</v>
      </c>
      <c r="T638" t="s">
        <v>183</v>
      </c>
      <c r="U638" t="s">
        <v>314</v>
      </c>
      <c r="V638" t="s">
        <v>185</v>
      </c>
      <c r="W638">
        <v>47</v>
      </c>
      <c r="X638" t="s">
        <v>186</v>
      </c>
      <c r="Y638" t="s">
        <v>195</v>
      </c>
      <c r="Z638">
        <v>32</v>
      </c>
      <c r="AA638" t="s">
        <v>1189</v>
      </c>
      <c r="AB638" t="s">
        <v>197</v>
      </c>
      <c r="AC638" t="s">
        <v>210</v>
      </c>
      <c r="AD638" t="s">
        <v>222</v>
      </c>
      <c r="AE638" t="s">
        <v>211</v>
      </c>
      <c r="AF638">
        <v>13126</v>
      </c>
      <c r="AO638">
        <v>0</v>
      </c>
      <c r="AP638">
        <v>0</v>
      </c>
      <c r="AQ638">
        <v>965.19500000000005</v>
      </c>
      <c r="AR638">
        <v>0</v>
      </c>
      <c r="BA638" t="s">
        <v>201</v>
      </c>
      <c r="BB638">
        <v>3</v>
      </c>
      <c r="BC638" t="s">
        <v>238</v>
      </c>
      <c r="BD638" t="s">
        <v>238</v>
      </c>
      <c r="BE638" s="3">
        <v>280000</v>
      </c>
      <c r="BF638" t="s">
        <v>368</v>
      </c>
      <c r="BG638" t="s">
        <v>202</v>
      </c>
      <c r="BH638" t="s">
        <v>202</v>
      </c>
      <c r="BM638" s="7" t="s">
        <v>1723</v>
      </c>
      <c r="BN638" s="3" t="s">
        <v>204</v>
      </c>
      <c r="BO638" t="s">
        <v>202</v>
      </c>
      <c r="BP638" t="s">
        <v>202</v>
      </c>
    </row>
    <row r="639" spans="1:68" x14ac:dyDescent="0.2">
      <c r="A639" s="4">
        <v>43013.724999999999</v>
      </c>
      <c r="B639" s="4">
        <v>43013.738194444442</v>
      </c>
      <c r="C639" t="s">
        <v>65</v>
      </c>
      <c r="D639" t="s">
        <v>1735</v>
      </c>
      <c r="E639">
        <v>100</v>
      </c>
      <c r="F639">
        <v>1181</v>
      </c>
      <c r="G639" t="b">
        <v>1</v>
      </c>
      <c r="H639" s="1">
        <v>43013.738194444442</v>
      </c>
      <c r="I639" t="s">
        <v>1736</v>
      </c>
      <c r="N639">
        <v>30.296600340000001</v>
      </c>
      <c r="O639">
        <v>-97.766296389999994</v>
      </c>
      <c r="P639" t="s">
        <v>179</v>
      </c>
      <c r="Q639" t="s">
        <v>180</v>
      </c>
      <c r="R639" t="s">
        <v>181</v>
      </c>
      <c r="S639" t="s">
        <v>182</v>
      </c>
      <c r="T639" t="s">
        <v>183</v>
      </c>
      <c r="U639" t="s">
        <v>251</v>
      </c>
      <c r="V639" t="s">
        <v>531</v>
      </c>
      <c r="W639">
        <v>47</v>
      </c>
      <c r="X639" t="s">
        <v>186</v>
      </c>
      <c r="Y639" t="s">
        <v>195</v>
      </c>
      <c r="Z639">
        <v>52</v>
      </c>
      <c r="AA639" t="s">
        <v>196</v>
      </c>
      <c r="AB639" t="s">
        <v>197</v>
      </c>
      <c r="AC639" t="s">
        <v>210</v>
      </c>
      <c r="AD639" t="s">
        <v>217</v>
      </c>
      <c r="AE639" t="s">
        <v>229</v>
      </c>
      <c r="AF639">
        <v>78703</v>
      </c>
      <c r="AO639">
        <v>0</v>
      </c>
      <c r="AP639">
        <v>0</v>
      </c>
      <c r="AQ639">
        <v>957.32399999999996</v>
      </c>
      <c r="AR639">
        <v>0</v>
      </c>
      <c r="BA639" t="s">
        <v>201</v>
      </c>
      <c r="BB639">
        <v>3</v>
      </c>
      <c r="BC639" t="s">
        <v>238</v>
      </c>
      <c r="BD639" t="s">
        <v>238</v>
      </c>
      <c r="BE639" s="3">
        <v>180000</v>
      </c>
      <c r="BF639">
        <v>180000</v>
      </c>
      <c r="BG639" t="s">
        <v>202</v>
      </c>
      <c r="BH639" t="s">
        <v>202</v>
      </c>
      <c r="BM639" s="7" t="s">
        <v>1737</v>
      </c>
      <c r="BN639" s="3" t="s">
        <v>204</v>
      </c>
      <c r="BO639" t="s">
        <v>238</v>
      </c>
      <c r="BP639" t="s">
        <v>202</v>
      </c>
    </row>
    <row r="640" spans="1:68" x14ac:dyDescent="0.2">
      <c r="A640" s="4">
        <v>43013.724305555559</v>
      </c>
      <c r="B640" s="4">
        <v>43013.738888888889</v>
      </c>
      <c r="C640" t="s">
        <v>65</v>
      </c>
      <c r="D640" t="s">
        <v>1767</v>
      </c>
      <c r="E640">
        <v>100</v>
      </c>
      <c r="F640">
        <v>1267</v>
      </c>
      <c r="G640" t="b">
        <v>1</v>
      </c>
      <c r="H640" s="1">
        <v>43013.738888888889</v>
      </c>
      <c r="I640" t="s">
        <v>1768</v>
      </c>
      <c r="N640">
        <v>36.197906490000001</v>
      </c>
      <c r="O640">
        <v>-115.26599880000001</v>
      </c>
      <c r="P640" t="s">
        <v>179</v>
      </c>
      <c r="Q640" t="s">
        <v>180</v>
      </c>
      <c r="R640" t="s">
        <v>181</v>
      </c>
      <c r="S640" t="s">
        <v>182</v>
      </c>
      <c r="T640" t="s">
        <v>183</v>
      </c>
      <c r="U640" t="s">
        <v>184</v>
      </c>
      <c r="V640" t="s">
        <v>302</v>
      </c>
      <c r="W640">
        <v>47</v>
      </c>
      <c r="X640" t="s">
        <v>186</v>
      </c>
      <c r="Y640" t="s">
        <v>195</v>
      </c>
      <c r="Z640">
        <v>37</v>
      </c>
      <c r="AA640" t="s">
        <v>196</v>
      </c>
      <c r="AB640" t="s">
        <v>197</v>
      </c>
      <c r="AC640" t="s">
        <v>210</v>
      </c>
      <c r="AD640" t="s">
        <v>199</v>
      </c>
      <c r="AE640" t="s">
        <v>223</v>
      </c>
      <c r="AF640">
        <v>89128</v>
      </c>
      <c r="AO640">
        <v>0</v>
      </c>
      <c r="AP640">
        <v>0</v>
      </c>
      <c r="AQ640">
        <v>1004.787</v>
      </c>
      <c r="AR640">
        <v>0</v>
      </c>
      <c r="BA640" t="s">
        <v>201</v>
      </c>
      <c r="BB640">
        <v>3</v>
      </c>
      <c r="BC640" t="s">
        <v>238</v>
      </c>
      <c r="BD640" t="s">
        <v>238</v>
      </c>
      <c r="BE640" s="3">
        <v>280000</v>
      </c>
      <c r="BF640" t="s">
        <v>406</v>
      </c>
      <c r="BG640" t="s">
        <v>202</v>
      </c>
      <c r="BH640" t="s">
        <v>202</v>
      </c>
      <c r="BM640" s="7" t="s">
        <v>1769</v>
      </c>
      <c r="BN640" s="3" t="s">
        <v>225</v>
      </c>
      <c r="BO640" t="s">
        <v>238</v>
      </c>
      <c r="BP640" t="s">
        <v>202</v>
      </c>
    </row>
    <row r="641" spans="1:68" x14ac:dyDescent="0.2">
      <c r="A641" s="4">
        <v>43013.724999999999</v>
      </c>
      <c r="B641" s="4">
        <v>43013.739583333336</v>
      </c>
      <c r="C641" t="s">
        <v>65</v>
      </c>
      <c r="D641" t="s">
        <v>1788</v>
      </c>
      <c r="E641">
        <v>100</v>
      </c>
      <c r="F641">
        <v>1251</v>
      </c>
      <c r="G641" t="b">
        <v>1</v>
      </c>
      <c r="H641" s="1">
        <v>43013.739583333336</v>
      </c>
      <c r="I641" t="s">
        <v>1789</v>
      </c>
      <c r="N641">
        <v>39.69290161</v>
      </c>
      <c r="O641">
        <v>-104.884697</v>
      </c>
      <c r="P641" t="s">
        <v>179</v>
      </c>
      <c r="Q641" t="s">
        <v>180</v>
      </c>
      <c r="R641" t="s">
        <v>181</v>
      </c>
      <c r="S641" t="s">
        <v>182</v>
      </c>
      <c r="T641" t="s">
        <v>183</v>
      </c>
      <c r="U641" t="s">
        <v>281</v>
      </c>
      <c r="V641" t="s">
        <v>185</v>
      </c>
      <c r="W641">
        <v>47</v>
      </c>
      <c r="X641" t="s">
        <v>186</v>
      </c>
      <c r="Y641" t="s">
        <v>195</v>
      </c>
      <c r="Z641">
        <v>27</v>
      </c>
      <c r="AA641" t="s">
        <v>196</v>
      </c>
      <c r="AB641" t="s">
        <v>197</v>
      </c>
      <c r="AC641" t="s">
        <v>290</v>
      </c>
      <c r="AD641" t="s">
        <v>217</v>
      </c>
      <c r="AE641" t="s">
        <v>200</v>
      </c>
      <c r="AF641">
        <v>80631</v>
      </c>
      <c r="AO641">
        <v>17.12</v>
      </c>
      <c r="AP641">
        <v>17.12</v>
      </c>
      <c r="AQ641">
        <v>963.60500000000002</v>
      </c>
      <c r="AR641">
        <v>1</v>
      </c>
      <c r="BA641" t="s">
        <v>201</v>
      </c>
      <c r="BB641">
        <v>3</v>
      </c>
      <c r="BC641" t="s">
        <v>238</v>
      </c>
      <c r="BD641" t="s">
        <v>238</v>
      </c>
      <c r="BE641" s="3">
        <v>100000</v>
      </c>
      <c r="BF641" t="s">
        <v>687</v>
      </c>
      <c r="BG641" t="s">
        <v>202</v>
      </c>
      <c r="BH641" t="s">
        <v>202</v>
      </c>
      <c r="BM641" s="7" t="s">
        <v>1790</v>
      </c>
      <c r="BN641" s="3" t="s">
        <v>225</v>
      </c>
      <c r="BO641" t="s">
        <v>238</v>
      </c>
      <c r="BP641" t="s">
        <v>202</v>
      </c>
    </row>
    <row r="642" spans="1:68" x14ac:dyDescent="0.2">
      <c r="A642" s="4">
        <v>43013.722916666666</v>
      </c>
      <c r="B642" s="4">
        <v>43013.739583333336</v>
      </c>
      <c r="C642" t="s">
        <v>65</v>
      </c>
      <c r="D642" t="s">
        <v>1799</v>
      </c>
      <c r="E642">
        <v>100</v>
      </c>
      <c r="F642">
        <v>1409</v>
      </c>
      <c r="G642" t="b">
        <v>1</v>
      </c>
      <c r="H642" s="1">
        <v>43013.739583333336</v>
      </c>
      <c r="I642" t="s">
        <v>1800</v>
      </c>
      <c r="N642">
        <v>40.765396119999998</v>
      </c>
      <c r="O642">
        <v>-73.817398069999996</v>
      </c>
      <c r="P642" t="s">
        <v>179</v>
      </c>
      <c r="Q642" t="s">
        <v>180</v>
      </c>
      <c r="R642" t="s">
        <v>181</v>
      </c>
      <c r="S642" t="s">
        <v>182</v>
      </c>
      <c r="T642" t="s">
        <v>183</v>
      </c>
      <c r="U642" t="s">
        <v>193</v>
      </c>
      <c r="V642" t="s">
        <v>185</v>
      </c>
      <c r="W642">
        <v>47</v>
      </c>
      <c r="X642" t="s">
        <v>186</v>
      </c>
      <c r="Y642" t="s">
        <v>195</v>
      </c>
      <c r="Z642">
        <v>34</v>
      </c>
      <c r="AA642" t="s">
        <v>233</v>
      </c>
      <c r="AB642" t="s">
        <v>197</v>
      </c>
      <c r="AC642" t="s">
        <v>210</v>
      </c>
      <c r="AD642" t="s">
        <v>217</v>
      </c>
      <c r="AE642" t="s">
        <v>229</v>
      </c>
      <c r="AF642">
        <v>11356</v>
      </c>
      <c r="AO642">
        <v>86.635000000000005</v>
      </c>
      <c r="AP642">
        <v>86.635000000000005</v>
      </c>
      <c r="AQ642">
        <v>960.01</v>
      </c>
      <c r="AR642">
        <v>1</v>
      </c>
      <c r="BA642" t="s">
        <v>201</v>
      </c>
      <c r="BB642">
        <v>3</v>
      </c>
      <c r="BC642" t="s">
        <v>238</v>
      </c>
      <c r="BD642" t="s">
        <v>238</v>
      </c>
      <c r="BE642" s="3">
        <v>280000</v>
      </c>
      <c r="BF642" t="s">
        <v>356</v>
      </c>
      <c r="BG642" t="s">
        <v>202</v>
      </c>
      <c r="BH642" t="s">
        <v>202</v>
      </c>
      <c r="BM642" s="7" t="s">
        <v>1801</v>
      </c>
      <c r="BN642" s="3" t="s">
        <v>204</v>
      </c>
      <c r="BO642" t="s">
        <v>202</v>
      </c>
      <c r="BP642" t="s">
        <v>202</v>
      </c>
    </row>
    <row r="643" spans="1:68" x14ac:dyDescent="0.2">
      <c r="A643" s="4">
        <v>43013.724305555559</v>
      </c>
      <c r="B643" s="4">
        <v>43013.739583333336</v>
      </c>
      <c r="C643" t="s">
        <v>65</v>
      </c>
      <c r="D643" t="s">
        <v>1821</v>
      </c>
      <c r="E643">
        <v>100</v>
      </c>
      <c r="F643">
        <v>1325</v>
      </c>
      <c r="G643" t="b">
        <v>1</v>
      </c>
      <c r="H643" s="1">
        <v>43013.739583333336</v>
      </c>
      <c r="I643" t="s">
        <v>1822</v>
      </c>
      <c r="N643">
        <v>26.188400269999999</v>
      </c>
      <c r="O643">
        <v>-97.923202509999996</v>
      </c>
      <c r="P643" t="s">
        <v>179</v>
      </c>
      <c r="Q643" t="s">
        <v>180</v>
      </c>
      <c r="R643" t="s">
        <v>181</v>
      </c>
      <c r="S643" t="s">
        <v>208</v>
      </c>
      <c r="T643">
        <v>55</v>
      </c>
      <c r="U643" t="s">
        <v>281</v>
      </c>
      <c r="V643" t="s">
        <v>194</v>
      </c>
      <c r="W643">
        <v>47</v>
      </c>
      <c r="X643" t="s">
        <v>186</v>
      </c>
      <c r="Y643" t="s">
        <v>216</v>
      </c>
      <c r="Z643">
        <v>58</v>
      </c>
      <c r="AA643" t="s">
        <v>1189</v>
      </c>
      <c r="AB643" t="s">
        <v>244</v>
      </c>
      <c r="AC643" t="s">
        <v>290</v>
      </c>
      <c r="AD643" t="s">
        <v>222</v>
      </c>
      <c r="AE643" t="s">
        <v>211</v>
      </c>
      <c r="AF643">
        <v>78570</v>
      </c>
      <c r="AO643">
        <v>959.28800000000001</v>
      </c>
      <c r="AP643">
        <v>959.54399999999998</v>
      </c>
      <c r="AQ643">
        <v>960.95799999999997</v>
      </c>
      <c r="AR643">
        <v>2</v>
      </c>
      <c r="BA643" t="s">
        <v>201</v>
      </c>
      <c r="BB643">
        <v>3</v>
      </c>
      <c r="BC643" t="s">
        <v>238</v>
      </c>
      <c r="BD643" t="s">
        <v>238</v>
      </c>
      <c r="BE643" s="3">
        <v>280000</v>
      </c>
      <c r="BF643" t="s">
        <v>624</v>
      </c>
      <c r="BG643" t="s">
        <v>202</v>
      </c>
      <c r="BH643" t="s">
        <v>202</v>
      </c>
      <c r="BM643" s="7" t="s">
        <v>1823</v>
      </c>
      <c r="BN643" s="3" t="s">
        <v>204</v>
      </c>
      <c r="BO643" t="s">
        <v>202</v>
      </c>
      <c r="BP643" t="s">
        <v>202</v>
      </c>
    </row>
    <row r="644" spans="1:68" x14ac:dyDescent="0.2">
      <c r="A644" s="4">
        <v>43013.726388888892</v>
      </c>
      <c r="B644" s="4">
        <v>43013.740972222222</v>
      </c>
      <c r="C644" t="s">
        <v>65</v>
      </c>
      <c r="D644" t="s">
        <v>1904</v>
      </c>
      <c r="E644">
        <v>100</v>
      </c>
      <c r="F644">
        <v>1262</v>
      </c>
      <c r="G644" t="b">
        <v>1</v>
      </c>
      <c r="H644" s="1">
        <v>43013.740972222222</v>
      </c>
      <c r="I644" t="s">
        <v>1905</v>
      </c>
      <c r="N644">
        <v>39.735107419999999</v>
      </c>
      <c r="O644">
        <v>-75.66840363</v>
      </c>
      <c r="P644" t="s">
        <v>179</v>
      </c>
      <c r="Q644" t="s">
        <v>180</v>
      </c>
      <c r="R644" t="s">
        <v>181</v>
      </c>
      <c r="S644" t="s">
        <v>182</v>
      </c>
      <c r="T644" t="s">
        <v>183</v>
      </c>
      <c r="U644" t="s">
        <v>184</v>
      </c>
      <c r="V644" t="s">
        <v>194</v>
      </c>
      <c r="W644">
        <v>47</v>
      </c>
      <c r="X644" t="s">
        <v>186</v>
      </c>
      <c r="Y644" t="s">
        <v>216</v>
      </c>
      <c r="Z644">
        <v>46</v>
      </c>
      <c r="AA644" t="s">
        <v>196</v>
      </c>
      <c r="AB644" t="s">
        <v>197</v>
      </c>
      <c r="AC644" t="s">
        <v>245</v>
      </c>
      <c r="AD644" t="s">
        <v>329</v>
      </c>
      <c r="AE644" t="s">
        <v>303</v>
      </c>
      <c r="AF644">
        <v>19808</v>
      </c>
      <c r="AO644">
        <v>46.997999999999998</v>
      </c>
      <c r="AP644">
        <v>46.997999999999998</v>
      </c>
      <c r="AQ644">
        <v>954.36699999999996</v>
      </c>
      <c r="AR644">
        <v>1</v>
      </c>
      <c r="BA644" t="s">
        <v>201</v>
      </c>
      <c r="BB644">
        <v>3</v>
      </c>
      <c r="BC644" t="s">
        <v>238</v>
      </c>
      <c r="BD644" t="s">
        <v>238</v>
      </c>
      <c r="BE644" s="3">
        <v>180000</v>
      </c>
      <c r="BF644" t="s">
        <v>315</v>
      </c>
      <c r="BG644" t="s">
        <v>202</v>
      </c>
      <c r="BH644" t="s">
        <v>202</v>
      </c>
      <c r="BM644" s="7" t="s">
        <v>1906</v>
      </c>
      <c r="BN644" s="3" t="s">
        <v>204</v>
      </c>
      <c r="BO644" t="s">
        <v>238</v>
      </c>
      <c r="BP644" t="s">
        <v>202</v>
      </c>
    </row>
    <row r="645" spans="1:68" x14ac:dyDescent="0.2">
      <c r="A645" s="4">
        <v>43013.725694444445</v>
      </c>
      <c r="B645" s="4">
        <v>43013.741666666669</v>
      </c>
      <c r="C645" t="s">
        <v>65</v>
      </c>
      <c r="D645" t="s">
        <v>1921</v>
      </c>
      <c r="E645">
        <v>100</v>
      </c>
      <c r="F645">
        <v>1356</v>
      </c>
      <c r="G645" t="b">
        <v>1</v>
      </c>
      <c r="H645" s="1">
        <v>43013.741666666669</v>
      </c>
      <c r="I645" t="s">
        <v>1922</v>
      </c>
      <c r="N645">
        <v>37.594894410000002</v>
      </c>
      <c r="O645">
        <v>-77.575698849999995</v>
      </c>
      <c r="P645" t="s">
        <v>179</v>
      </c>
      <c r="Q645" t="s">
        <v>180</v>
      </c>
      <c r="R645" t="s">
        <v>181</v>
      </c>
      <c r="S645" t="s">
        <v>208</v>
      </c>
      <c r="T645">
        <v>56</v>
      </c>
      <c r="U645" t="s">
        <v>184</v>
      </c>
      <c r="V645" t="s">
        <v>185</v>
      </c>
      <c r="W645">
        <v>47</v>
      </c>
      <c r="X645" t="s">
        <v>186</v>
      </c>
      <c r="Y645" t="s">
        <v>216</v>
      </c>
      <c r="Z645">
        <v>28</v>
      </c>
      <c r="AA645" t="s">
        <v>196</v>
      </c>
      <c r="AB645" t="s">
        <v>197</v>
      </c>
      <c r="AC645" t="s">
        <v>258</v>
      </c>
      <c r="AD645" t="s">
        <v>217</v>
      </c>
      <c r="AE645" t="s">
        <v>229</v>
      </c>
      <c r="AF645">
        <v>23229</v>
      </c>
      <c r="AO645">
        <v>948.83399999999995</v>
      </c>
      <c r="AP645">
        <v>948.83399999999995</v>
      </c>
      <c r="AQ645">
        <v>982.21900000000005</v>
      </c>
      <c r="AR645">
        <v>1</v>
      </c>
      <c r="BA645" t="s">
        <v>201</v>
      </c>
      <c r="BB645">
        <v>3</v>
      </c>
      <c r="BC645" t="s">
        <v>238</v>
      </c>
      <c r="BD645" t="s">
        <v>238</v>
      </c>
      <c r="BE645" s="3">
        <v>155000</v>
      </c>
      <c r="BF645" t="s">
        <v>1923</v>
      </c>
      <c r="BG645" t="s">
        <v>202</v>
      </c>
      <c r="BH645" t="s">
        <v>202</v>
      </c>
      <c r="BM645" s="7" t="s">
        <v>1924</v>
      </c>
      <c r="BN645" s="3" t="s">
        <v>204</v>
      </c>
      <c r="BO645" t="s">
        <v>238</v>
      </c>
      <c r="BP645" t="s">
        <v>202</v>
      </c>
    </row>
    <row r="646" spans="1:68" x14ac:dyDescent="0.2">
      <c r="A646" s="4">
        <v>43013.728472222225</v>
      </c>
      <c r="B646" s="4">
        <v>43013.741666666669</v>
      </c>
      <c r="C646" t="s">
        <v>65</v>
      </c>
      <c r="D646" t="s">
        <v>1943</v>
      </c>
      <c r="E646">
        <v>100</v>
      </c>
      <c r="F646">
        <v>1172</v>
      </c>
      <c r="G646" t="b">
        <v>1</v>
      </c>
      <c r="H646" s="1">
        <v>43013.741666666669</v>
      </c>
      <c r="I646" t="s">
        <v>1944</v>
      </c>
      <c r="N646">
        <v>35.750900270000002</v>
      </c>
      <c r="O646">
        <v>-78.778900149999998</v>
      </c>
      <c r="P646" t="s">
        <v>179</v>
      </c>
      <c r="Q646" t="s">
        <v>180</v>
      </c>
      <c r="R646" t="s">
        <v>181</v>
      </c>
      <c r="S646" t="s">
        <v>182</v>
      </c>
      <c r="T646" t="s">
        <v>355</v>
      </c>
      <c r="U646" t="s">
        <v>184</v>
      </c>
      <c r="V646" t="s">
        <v>265</v>
      </c>
      <c r="W646">
        <v>47</v>
      </c>
      <c r="X646" t="s">
        <v>186</v>
      </c>
      <c r="Y646" t="s">
        <v>195</v>
      </c>
      <c r="Z646">
        <v>34</v>
      </c>
      <c r="AA646" t="s">
        <v>196</v>
      </c>
      <c r="AB646" t="s">
        <v>197</v>
      </c>
      <c r="AC646" t="s">
        <v>210</v>
      </c>
      <c r="AD646" t="s">
        <v>234</v>
      </c>
      <c r="AE646" t="s">
        <v>229</v>
      </c>
      <c r="AF646">
        <v>27513</v>
      </c>
      <c r="AO646">
        <v>0</v>
      </c>
      <c r="AP646">
        <v>0</v>
      </c>
      <c r="AQ646">
        <v>954.31100000000004</v>
      </c>
      <c r="AR646">
        <v>0</v>
      </c>
      <c r="BA646" t="s">
        <v>201</v>
      </c>
      <c r="BB646">
        <v>3</v>
      </c>
      <c r="BC646" t="s">
        <v>238</v>
      </c>
      <c r="BD646" t="s">
        <v>238</v>
      </c>
      <c r="BE646" s="3">
        <v>120000</v>
      </c>
      <c r="BF646" t="s">
        <v>1945</v>
      </c>
      <c r="BG646" t="s">
        <v>202</v>
      </c>
      <c r="BH646" t="s">
        <v>202</v>
      </c>
      <c r="BM646" s="7" t="s">
        <v>1946</v>
      </c>
      <c r="BN646" s="3" t="s">
        <v>204</v>
      </c>
      <c r="BO646" t="s">
        <v>202</v>
      </c>
      <c r="BP646" t="s">
        <v>202</v>
      </c>
    </row>
    <row r="647" spans="1:68" x14ac:dyDescent="0.2">
      <c r="A647" s="4">
        <v>43013.724999999999</v>
      </c>
      <c r="B647" s="4">
        <v>43013.741666666669</v>
      </c>
      <c r="C647" t="s">
        <v>65</v>
      </c>
      <c r="D647" t="s">
        <v>1947</v>
      </c>
      <c r="E647">
        <v>100</v>
      </c>
      <c r="F647">
        <v>1458</v>
      </c>
      <c r="G647" t="b">
        <v>1</v>
      </c>
      <c r="H647" s="1">
        <v>43013.741666666669</v>
      </c>
      <c r="I647" t="s">
        <v>1948</v>
      </c>
      <c r="N647">
        <v>41.775894170000001</v>
      </c>
      <c r="O647">
        <v>-72.521499629999994</v>
      </c>
      <c r="P647" t="s">
        <v>179</v>
      </c>
      <c r="Q647" t="s">
        <v>180</v>
      </c>
      <c r="R647" t="s">
        <v>181</v>
      </c>
      <c r="S647" t="s">
        <v>208</v>
      </c>
      <c r="T647">
        <v>52</v>
      </c>
      <c r="U647" t="s">
        <v>389</v>
      </c>
      <c r="V647" t="s">
        <v>1197</v>
      </c>
      <c r="W647">
        <v>47</v>
      </c>
      <c r="X647" t="s">
        <v>186</v>
      </c>
      <c r="Y647" t="s">
        <v>216</v>
      </c>
      <c r="Z647">
        <v>75</v>
      </c>
      <c r="AA647" t="s">
        <v>196</v>
      </c>
      <c r="AB647" t="s">
        <v>197</v>
      </c>
      <c r="AC647" t="s">
        <v>198</v>
      </c>
      <c r="AD647" t="s">
        <v>234</v>
      </c>
      <c r="AE647" t="s">
        <v>200</v>
      </c>
      <c r="AF647">
        <v>6042</v>
      </c>
      <c r="AO647">
        <v>0</v>
      </c>
      <c r="AP647">
        <v>0</v>
      </c>
      <c r="AQ647">
        <v>966.36900000000003</v>
      </c>
      <c r="AR647">
        <v>0</v>
      </c>
      <c r="BA647" t="s">
        <v>201</v>
      </c>
      <c r="BB647">
        <v>3</v>
      </c>
      <c r="BC647" t="s">
        <v>238</v>
      </c>
      <c r="BD647" t="s">
        <v>238</v>
      </c>
      <c r="BE647" s="3">
        <v>280000</v>
      </c>
      <c r="BF647" t="s">
        <v>406</v>
      </c>
      <c r="BG647" t="s">
        <v>202</v>
      </c>
      <c r="BH647" t="s">
        <v>202</v>
      </c>
      <c r="BM647" s="7" t="s">
        <v>1949</v>
      </c>
      <c r="BN647" s="3" t="s">
        <v>204</v>
      </c>
      <c r="BO647" t="s">
        <v>202</v>
      </c>
      <c r="BP647" t="s">
        <v>202</v>
      </c>
    </row>
    <row r="648" spans="1:68" x14ac:dyDescent="0.2">
      <c r="A648" s="4">
        <v>43013.725694444445</v>
      </c>
      <c r="B648" s="4">
        <v>43013.741666666669</v>
      </c>
      <c r="C648" t="s">
        <v>65</v>
      </c>
      <c r="D648" t="s">
        <v>1951</v>
      </c>
      <c r="E648">
        <v>100</v>
      </c>
      <c r="F648">
        <v>1394</v>
      </c>
      <c r="G648" t="b">
        <v>1</v>
      </c>
      <c r="H648" s="1">
        <v>43013.741666666669</v>
      </c>
      <c r="I648" t="s">
        <v>1952</v>
      </c>
      <c r="N648">
        <v>44.975906369999997</v>
      </c>
      <c r="O648">
        <v>-93.216598509999997</v>
      </c>
      <c r="P648" t="s">
        <v>179</v>
      </c>
      <c r="Q648" t="s">
        <v>180</v>
      </c>
      <c r="R648" t="s">
        <v>181</v>
      </c>
      <c r="S648" t="s">
        <v>182</v>
      </c>
      <c r="T648" t="s">
        <v>263</v>
      </c>
      <c r="U648" t="s">
        <v>729</v>
      </c>
      <c r="V648" t="s">
        <v>265</v>
      </c>
      <c r="W648">
        <v>47</v>
      </c>
      <c r="X648" t="s">
        <v>186</v>
      </c>
      <c r="Y648" t="s">
        <v>216</v>
      </c>
      <c r="Z648">
        <v>27</v>
      </c>
      <c r="AA648" t="s">
        <v>196</v>
      </c>
      <c r="AB648" t="s">
        <v>244</v>
      </c>
      <c r="AC648" t="s">
        <v>258</v>
      </c>
      <c r="AD648" t="s">
        <v>222</v>
      </c>
      <c r="AE648" t="s">
        <v>211</v>
      </c>
      <c r="AF648">
        <v>55414</v>
      </c>
      <c r="AO648">
        <v>0</v>
      </c>
      <c r="AP648">
        <v>0</v>
      </c>
      <c r="AQ648">
        <v>955.36500000000001</v>
      </c>
      <c r="AR648">
        <v>0</v>
      </c>
      <c r="BA648" t="s">
        <v>201</v>
      </c>
      <c r="BB648">
        <v>3</v>
      </c>
      <c r="BC648" t="s">
        <v>238</v>
      </c>
      <c r="BD648" t="s">
        <v>238</v>
      </c>
      <c r="BE648" s="3">
        <v>90000</v>
      </c>
      <c r="BF648" t="s">
        <v>1953</v>
      </c>
      <c r="BG648" t="s">
        <v>202</v>
      </c>
      <c r="BH648" t="s">
        <v>202</v>
      </c>
      <c r="BM648" s="7" t="s">
        <v>1954</v>
      </c>
      <c r="BN648" s="3" t="s">
        <v>204</v>
      </c>
      <c r="BO648" t="s">
        <v>238</v>
      </c>
      <c r="BP648" t="s">
        <v>202</v>
      </c>
    </row>
    <row r="649" spans="1:68" x14ac:dyDescent="0.2">
      <c r="A649" s="4">
        <v>43013.729166666664</v>
      </c>
      <c r="B649" s="4">
        <v>43013.742361111108</v>
      </c>
      <c r="C649" t="s">
        <v>65</v>
      </c>
      <c r="D649" t="s">
        <v>1977</v>
      </c>
      <c r="E649">
        <v>100</v>
      </c>
      <c r="F649">
        <v>1158</v>
      </c>
      <c r="G649" t="b">
        <v>1</v>
      </c>
      <c r="H649" s="1">
        <v>43013.742361111108</v>
      </c>
      <c r="I649" t="s">
        <v>1978</v>
      </c>
      <c r="N649">
        <v>39.157897949999999</v>
      </c>
      <c r="O649">
        <v>-84.596603389999999</v>
      </c>
      <c r="P649" t="s">
        <v>179</v>
      </c>
      <c r="Q649" t="s">
        <v>180</v>
      </c>
      <c r="R649" t="s">
        <v>181</v>
      </c>
      <c r="S649" t="s">
        <v>182</v>
      </c>
      <c r="T649" t="s">
        <v>183</v>
      </c>
      <c r="U649" t="s">
        <v>184</v>
      </c>
      <c r="V649" t="s">
        <v>185</v>
      </c>
      <c r="W649">
        <v>47</v>
      </c>
      <c r="X649" t="s">
        <v>186</v>
      </c>
      <c r="Y649" t="s">
        <v>195</v>
      </c>
      <c r="Z649">
        <v>41</v>
      </c>
      <c r="AA649" t="s">
        <v>233</v>
      </c>
      <c r="AB649" t="s">
        <v>197</v>
      </c>
      <c r="AC649" t="s">
        <v>210</v>
      </c>
      <c r="AD649" t="s">
        <v>234</v>
      </c>
      <c r="AE649" t="s">
        <v>229</v>
      </c>
      <c r="AF649">
        <v>45202</v>
      </c>
      <c r="AO649">
        <v>0</v>
      </c>
      <c r="AP649">
        <v>0</v>
      </c>
      <c r="AQ649">
        <v>862.82799999999997</v>
      </c>
      <c r="AR649">
        <v>0</v>
      </c>
      <c r="BA649" t="s">
        <v>201</v>
      </c>
      <c r="BB649">
        <v>3</v>
      </c>
      <c r="BC649" t="s">
        <v>238</v>
      </c>
      <c r="BD649" t="s">
        <v>238</v>
      </c>
      <c r="BE649" s="3">
        <v>100000</v>
      </c>
      <c r="BF649" t="s">
        <v>871</v>
      </c>
      <c r="BG649" t="s">
        <v>202</v>
      </c>
      <c r="BH649" t="s">
        <v>202</v>
      </c>
      <c r="BM649" s="7" t="s">
        <v>1979</v>
      </c>
      <c r="BN649" s="3" t="s">
        <v>204</v>
      </c>
      <c r="BO649" t="s">
        <v>238</v>
      </c>
      <c r="BP649" t="s">
        <v>202</v>
      </c>
    </row>
    <row r="650" spans="1:68" x14ac:dyDescent="0.2">
      <c r="A650" s="4">
        <v>43013.723611111112</v>
      </c>
      <c r="B650" s="4">
        <v>43013.743055555555</v>
      </c>
      <c r="C650" t="s">
        <v>65</v>
      </c>
      <c r="D650" t="s">
        <v>2023</v>
      </c>
      <c r="E650">
        <v>100</v>
      </c>
      <c r="F650">
        <v>1671</v>
      </c>
      <c r="G650" t="b">
        <v>1</v>
      </c>
      <c r="H650" s="1">
        <v>43013.743055555555</v>
      </c>
      <c r="I650" t="s">
        <v>2024</v>
      </c>
      <c r="N650">
        <v>34.42640686</v>
      </c>
      <c r="O650">
        <v>-117.3009033</v>
      </c>
      <c r="P650" t="s">
        <v>179</v>
      </c>
      <c r="Q650" t="s">
        <v>180</v>
      </c>
      <c r="R650" t="s">
        <v>181</v>
      </c>
      <c r="S650" t="s">
        <v>182</v>
      </c>
      <c r="T650" t="s">
        <v>183</v>
      </c>
      <c r="U650" t="s">
        <v>184</v>
      </c>
      <c r="V650" t="s">
        <v>185</v>
      </c>
      <c r="W650">
        <v>47</v>
      </c>
      <c r="X650" t="s">
        <v>186</v>
      </c>
      <c r="Y650" t="s">
        <v>195</v>
      </c>
      <c r="Z650">
        <v>39</v>
      </c>
      <c r="AA650" t="s">
        <v>196</v>
      </c>
      <c r="AB650" t="s">
        <v>197</v>
      </c>
      <c r="AC650" t="s">
        <v>290</v>
      </c>
      <c r="AD650" t="s">
        <v>234</v>
      </c>
      <c r="AE650" t="s">
        <v>223</v>
      </c>
      <c r="AF650">
        <v>92365</v>
      </c>
      <c r="AO650">
        <v>27.042000000000002</v>
      </c>
      <c r="AP650">
        <v>964.53200000000004</v>
      </c>
      <c r="AQ650">
        <v>965.01499999999999</v>
      </c>
      <c r="AR650">
        <v>4</v>
      </c>
      <c r="BA650" t="s">
        <v>201</v>
      </c>
      <c r="BB650">
        <v>3</v>
      </c>
      <c r="BC650" t="s">
        <v>238</v>
      </c>
      <c r="BD650" t="s">
        <v>238</v>
      </c>
      <c r="BE650" s="3">
        <v>280000</v>
      </c>
      <c r="BF650" t="s">
        <v>624</v>
      </c>
      <c r="BG650" t="s">
        <v>202</v>
      </c>
      <c r="BH650" t="s">
        <v>202</v>
      </c>
      <c r="BM650" s="7" t="s">
        <v>2025</v>
      </c>
      <c r="BN650" s="3" t="s">
        <v>204</v>
      </c>
      <c r="BO650" t="s">
        <v>238</v>
      </c>
      <c r="BP650" t="s">
        <v>202</v>
      </c>
    </row>
    <row r="651" spans="1:68" x14ac:dyDescent="0.2">
      <c r="A651" s="4">
        <v>43013.729861111111</v>
      </c>
      <c r="B651" s="4">
        <v>43013.743055555555</v>
      </c>
      <c r="C651" t="s">
        <v>65</v>
      </c>
      <c r="D651" t="s">
        <v>2044</v>
      </c>
      <c r="E651">
        <v>100</v>
      </c>
      <c r="F651">
        <v>1124</v>
      </c>
      <c r="G651" t="b">
        <v>1</v>
      </c>
      <c r="H651" s="1">
        <v>43013.743055555555</v>
      </c>
      <c r="I651" t="s">
        <v>2045</v>
      </c>
      <c r="N651">
        <v>37.458999630000001</v>
      </c>
      <c r="O651">
        <v>-122.17810059999999</v>
      </c>
      <c r="P651" t="s">
        <v>179</v>
      </c>
      <c r="Q651" t="s">
        <v>180</v>
      </c>
      <c r="R651" t="s">
        <v>181</v>
      </c>
      <c r="S651" t="s">
        <v>182</v>
      </c>
      <c r="T651" t="s">
        <v>183</v>
      </c>
      <c r="U651" t="s">
        <v>251</v>
      </c>
      <c r="V651" t="s">
        <v>209</v>
      </c>
      <c r="W651">
        <v>47</v>
      </c>
      <c r="X651" t="s">
        <v>186</v>
      </c>
      <c r="Y651" t="s">
        <v>195</v>
      </c>
      <c r="Z651">
        <v>43</v>
      </c>
      <c r="AA651" t="s">
        <v>269</v>
      </c>
      <c r="AB651" t="s">
        <v>197</v>
      </c>
      <c r="AC651" t="s">
        <v>245</v>
      </c>
      <c r="AD651" t="s">
        <v>234</v>
      </c>
      <c r="AE651" t="s">
        <v>211</v>
      </c>
      <c r="AF651">
        <v>94025</v>
      </c>
      <c r="AO651">
        <v>0</v>
      </c>
      <c r="AP651">
        <v>0</v>
      </c>
      <c r="AQ651">
        <v>959.80899999999997</v>
      </c>
      <c r="AR651">
        <v>0</v>
      </c>
      <c r="BA651" t="s">
        <v>201</v>
      </c>
      <c r="BB651">
        <v>3</v>
      </c>
      <c r="BC651" t="s">
        <v>238</v>
      </c>
      <c r="BD651" t="s">
        <v>238</v>
      </c>
      <c r="BE651" s="3">
        <v>100000</v>
      </c>
      <c r="BF651" t="s">
        <v>484</v>
      </c>
      <c r="BG651" t="s">
        <v>202</v>
      </c>
      <c r="BH651" t="s">
        <v>202</v>
      </c>
      <c r="BM651" s="7" t="s">
        <v>2046</v>
      </c>
      <c r="BN651" s="3" t="s">
        <v>204</v>
      </c>
      <c r="BO651" t="s">
        <v>202</v>
      </c>
      <c r="BP651" t="s">
        <v>202</v>
      </c>
    </row>
    <row r="652" spans="1:68" x14ac:dyDescent="0.2">
      <c r="A652" s="4">
        <v>43013.724305555559</v>
      </c>
      <c r="B652" s="4">
        <v>43013.743055555555</v>
      </c>
      <c r="C652" t="s">
        <v>65</v>
      </c>
      <c r="D652" t="s">
        <v>2066</v>
      </c>
      <c r="E652">
        <v>100</v>
      </c>
      <c r="F652">
        <v>1623</v>
      </c>
      <c r="G652" t="b">
        <v>1</v>
      </c>
      <c r="H652" s="1">
        <v>43013.743055555555</v>
      </c>
      <c r="I652" t="s">
        <v>2067</v>
      </c>
      <c r="N652">
        <v>37.567001339999997</v>
      </c>
      <c r="O652">
        <v>-121.98289490000001</v>
      </c>
      <c r="P652" t="s">
        <v>179</v>
      </c>
      <c r="Q652" t="s">
        <v>180</v>
      </c>
      <c r="R652" t="s">
        <v>181</v>
      </c>
      <c r="S652" t="s">
        <v>182</v>
      </c>
      <c r="T652" t="s">
        <v>183</v>
      </c>
      <c r="U652" t="s">
        <v>184</v>
      </c>
      <c r="V652" t="s">
        <v>215</v>
      </c>
      <c r="W652">
        <v>47</v>
      </c>
      <c r="X652" t="s">
        <v>186</v>
      </c>
      <c r="Y652" t="s">
        <v>195</v>
      </c>
      <c r="Z652">
        <v>28</v>
      </c>
      <c r="AA652" t="s">
        <v>269</v>
      </c>
      <c r="AB652" t="s">
        <v>197</v>
      </c>
      <c r="AC652" t="s">
        <v>210</v>
      </c>
      <c r="AD652" t="s">
        <v>217</v>
      </c>
      <c r="AE652" t="s">
        <v>200</v>
      </c>
      <c r="AF652">
        <v>94536</v>
      </c>
      <c r="AO652">
        <v>8.8119999999999994</v>
      </c>
      <c r="AP652">
        <v>201.12299999999999</v>
      </c>
      <c r="AQ652">
        <v>963.30700000000002</v>
      </c>
      <c r="AR652">
        <v>5</v>
      </c>
      <c r="BA652" t="s">
        <v>201</v>
      </c>
      <c r="BB652">
        <v>3</v>
      </c>
      <c r="BC652" t="s">
        <v>238</v>
      </c>
      <c r="BD652" t="s">
        <v>238</v>
      </c>
      <c r="BE652" s="3">
        <v>80000</v>
      </c>
      <c r="BF652" t="s">
        <v>286</v>
      </c>
      <c r="BG652" t="s">
        <v>202</v>
      </c>
      <c r="BH652" t="s">
        <v>202</v>
      </c>
      <c r="BM652" s="7" t="s">
        <v>2068</v>
      </c>
      <c r="BN652" s="3" t="s">
        <v>204</v>
      </c>
      <c r="BO652" t="s">
        <v>202</v>
      </c>
      <c r="BP652" t="s">
        <v>202</v>
      </c>
    </row>
    <row r="653" spans="1:68" x14ac:dyDescent="0.2">
      <c r="A653" s="4">
        <v>43013.729861111111</v>
      </c>
      <c r="B653" s="4">
        <v>43013.743750000001</v>
      </c>
      <c r="C653" t="s">
        <v>65</v>
      </c>
      <c r="D653" t="s">
        <v>2114</v>
      </c>
      <c r="E653">
        <v>100</v>
      </c>
      <c r="F653">
        <v>1209</v>
      </c>
      <c r="G653" t="b">
        <v>1</v>
      </c>
      <c r="H653" s="1">
        <v>43013.743750000001</v>
      </c>
      <c r="I653" t="s">
        <v>2115</v>
      </c>
      <c r="N653">
        <v>34.460998539999999</v>
      </c>
      <c r="O653">
        <v>-84.427803040000001</v>
      </c>
      <c r="P653" t="s">
        <v>179</v>
      </c>
      <c r="Q653" t="s">
        <v>180</v>
      </c>
      <c r="R653" t="s">
        <v>181</v>
      </c>
      <c r="S653" t="s">
        <v>341</v>
      </c>
      <c r="T653">
        <v>11</v>
      </c>
      <c r="U653" t="s">
        <v>281</v>
      </c>
      <c r="V653" t="s">
        <v>1498</v>
      </c>
      <c r="W653">
        <v>47</v>
      </c>
      <c r="X653" t="s">
        <v>186</v>
      </c>
      <c r="Y653" t="s">
        <v>195</v>
      </c>
      <c r="Z653">
        <v>65</v>
      </c>
      <c r="AA653" t="s">
        <v>196</v>
      </c>
      <c r="AB653" t="s">
        <v>197</v>
      </c>
      <c r="AC653" t="s">
        <v>290</v>
      </c>
      <c r="AD653" t="s">
        <v>199</v>
      </c>
      <c r="AE653" t="s">
        <v>229</v>
      </c>
      <c r="AF653">
        <v>30143</v>
      </c>
      <c r="AO653">
        <v>7.0609999999999999</v>
      </c>
      <c r="AP653">
        <v>7.0609999999999999</v>
      </c>
      <c r="AQ653">
        <v>956.05100000000004</v>
      </c>
      <c r="AR653">
        <v>1</v>
      </c>
      <c r="BA653" t="s">
        <v>201</v>
      </c>
      <c r="BB653">
        <v>3</v>
      </c>
      <c r="BC653" t="s">
        <v>238</v>
      </c>
      <c r="BD653" t="s">
        <v>238</v>
      </c>
      <c r="BE653" s="3">
        <v>180000</v>
      </c>
      <c r="BF653" t="s">
        <v>343</v>
      </c>
      <c r="BG653" t="s">
        <v>202</v>
      </c>
      <c r="BH653" t="s">
        <v>202</v>
      </c>
      <c r="BM653" s="7" t="s">
        <v>2116</v>
      </c>
      <c r="BO653" t="s">
        <v>202</v>
      </c>
      <c r="BP653" t="s">
        <v>202</v>
      </c>
    </row>
    <row r="654" spans="1:68" x14ac:dyDescent="0.2">
      <c r="A654" s="4">
        <v>43013.729166666664</v>
      </c>
      <c r="B654" s="4">
        <v>43013.744444444441</v>
      </c>
      <c r="C654" t="s">
        <v>65</v>
      </c>
      <c r="D654" t="s">
        <v>2141</v>
      </c>
      <c r="E654">
        <v>100</v>
      </c>
      <c r="F654">
        <v>1317</v>
      </c>
      <c r="G654" t="b">
        <v>1</v>
      </c>
      <c r="H654" s="1">
        <v>43013.744444444441</v>
      </c>
      <c r="I654" t="s">
        <v>2142</v>
      </c>
      <c r="N654">
        <v>40.675994869999997</v>
      </c>
      <c r="O654">
        <v>-73.962898249999995</v>
      </c>
      <c r="P654" t="s">
        <v>179</v>
      </c>
      <c r="Q654" t="s">
        <v>180</v>
      </c>
      <c r="R654" t="s">
        <v>181</v>
      </c>
      <c r="S654" t="s">
        <v>208</v>
      </c>
      <c r="T654">
        <v>56</v>
      </c>
      <c r="U654" t="s">
        <v>251</v>
      </c>
      <c r="V654" t="s">
        <v>252</v>
      </c>
      <c r="W654">
        <v>47</v>
      </c>
      <c r="X654" t="s">
        <v>186</v>
      </c>
      <c r="Y654" t="s">
        <v>195</v>
      </c>
      <c r="Z654">
        <v>36</v>
      </c>
      <c r="AA654" t="s">
        <v>269</v>
      </c>
      <c r="AB654" t="s">
        <v>197</v>
      </c>
      <c r="AC654" t="s">
        <v>245</v>
      </c>
      <c r="AD654" t="s">
        <v>217</v>
      </c>
      <c r="AE654" t="s">
        <v>211</v>
      </c>
      <c r="AF654">
        <v>11238</v>
      </c>
      <c r="AO654">
        <v>0</v>
      </c>
      <c r="AP654">
        <v>0</v>
      </c>
      <c r="AQ654">
        <v>974.55499999999995</v>
      </c>
      <c r="AR654">
        <v>0</v>
      </c>
      <c r="BA654" t="s">
        <v>201</v>
      </c>
      <c r="BB654">
        <v>3</v>
      </c>
      <c r="BC654" t="s">
        <v>238</v>
      </c>
      <c r="BD654" t="s">
        <v>238</v>
      </c>
      <c r="BE654" s="3">
        <v>80000</v>
      </c>
      <c r="BF654" t="s">
        <v>372</v>
      </c>
      <c r="BG654" t="s">
        <v>202</v>
      </c>
      <c r="BH654" t="s">
        <v>202</v>
      </c>
      <c r="BM654" s="7" t="s">
        <v>2143</v>
      </c>
      <c r="BN654" s="3" t="s">
        <v>204</v>
      </c>
      <c r="BO654" t="s">
        <v>202</v>
      </c>
      <c r="BP654" t="s">
        <v>202</v>
      </c>
    </row>
    <row r="655" spans="1:68" x14ac:dyDescent="0.2">
      <c r="A655" s="4">
        <v>43013.729861111111</v>
      </c>
      <c r="B655" s="4">
        <v>43013.744444444441</v>
      </c>
      <c r="C655" t="s">
        <v>65</v>
      </c>
      <c r="D655" t="s">
        <v>2168</v>
      </c>
      <c r="E655">
        <v>100</v>
      </c>
      <c r="F655">
        <v>1268</v>
      </c>
      <c r="G655" t="b">
        <v>1</v>
      </c>
      <c r="H655" s="1">
        <v>43013.744444444441</v>
      </c>
      <c r="I655" t="s">
        <v>2169</v>
      </c>
      <c r="N655">
        <v>42.675704959999997</v>
      </c>
      <c r="O655">
        <v>-82.777297970000006</v>
      </c>
      <c r="P655" t="s">
        <v>179</v>
      </c>
      <c r="Q655" t="s">
        <v>180</v>
      </c>
      <c r="R655" t="s">
        <v>181</v>
      </c>
      <c r="S655" t="s">
        <v>182</v>
      </c>
      <c r="T655" t="s">
        <v>355</v>
      </c>
      <c r="U655" t="s">
        <v>281</v>
      </c>
      <c r="V655" t="s">
        <v>185</v>
      </c>
      <c r="W655">
        <v>47</v>
      </c>
      <c r="X655" t="s">
        <v>186</v>
      </c>
      <c r="Y655" t="s">
        <v>195</v>
      </c>
      <c r="Z655">
        <v>36</v>
      </c>
      <c r="AA655" t="s">
        <v>196</v>
      </c>
      <c r="AB655" t="s">
        <v>197</v>
      </c>
      <c r="AC655" t="s">
        <v>258</v>
      </c>
      <c r="AD655" t="s">
        <v>199</v>
      </c>
      <c r="AE655" t="s">
        <v>200</v>
      </c>
      <c r="AF655">
        <v>48051</v>
      </c>
      <c r="AO655">
        <v>0</v>
      </c>
      <c r="AP655">
        <v>0</v>
      </c>
      <c r="AQ655">
        <v>958.04700000000003</v>
      </c>
      <c r="AR655">
        <v>0</v>
      </c>
      <c r="BA655" t="s">
        <v>201</v>
      </c>
      <c r="BB655">
        <v>3</v>
      </c>
      <c r="BC655" t="s">
        <v>238</v>
      </c>
      <c r="BD655" t="s">
        <v>238</v>
      </c>
      <c r="BE655" s="3">
        <v>185000</v>
      </c>
      <c r="BF655" t="s">
        <v>2170</v>
      </c>
      <c r="BG655" t="s">
        <v>202</v>
      </c>
      <c r="BH655" t="s">
        <v>202</v>
      </c>
      <c r="BM655" s="7" t="s">
        <v>2171</v>
      </c>
      <c r="BN655" s="3" t="s">
        <v>204</v>
      </c>
      <c r="BO655" t="s">
        <v>202</v>
      </c>
      <c r="BP655" t="s">
        <v>202</v>
      </c>
    </row>
    <row r="656" spans="1:68" x14ac:dyDescent="0.2">
      <c r="A656" s="4">
        <v>43013.732638888891</v>
      </c>
      <c r="B656" s="4">
        <v>43013.745138888888</v>
      </c>
      <c r="C656" t="s">
        <v>65</v>
      </c>
      <c r="D656" t="s">
        <v>2223</v>
      </c>
      <c r="E656">
        <v>100</v>
      </c>
      <c r="F656">
        <v>1103</v>
      </c>
      <c r="G656" t="b">
        <v>1</v>
      </c>
      <c r="H656" s="1">
        <v>43013.745138888888</v>
      </c>
      <c r="I656" t="s">
        <v>2224</v>
      </c>
      <c r="N656">
        <v>39.958297729999998</v>
      </c>
      <c r="O656">
        <v>-82.962196349999999</v>
      </c>
      <c r="P656" t="s">
        <v>179</v>
      </c>
      <c r="Q656" t="s">
        <v>180</v>
      </c>
      <c r="R656" t="s">
        <v>181</v>
      </c>
      <c r="S656" t="s">
        <v>182</v>
      </c>
      <c r="T656" t="s">
        <v>183</v>
      </c>
      <c r="U656" t="s">
        <v>184</v>
      </c>
      <c r="V656" t="s">
        <v>194</v>
      </c>
      <c r="W656">
        <v>47</v>
      </c>
      <c r="X656" t="s">
        <v>186</v>
      </c>
      <c r="Y656" t="s">
        <v>216</v>
      </c>
      <c r="Z656">
        <v>34</v>
      </c>
      <c r="AA656" t="s">
        <v>196</v>
      </c>
      <c r="AB656" t="s">
        <v>197</v>
      </c>
      <c r="AC656" t="s">
        <v>290</v>
      </c>
      <c r="AD656" t="s">
        <v>234</v>
      </c>
      <c r="AE656" t="s">
        <v>223</v>
      </c>
      <c r="AF656">
        <v>33618</v>
      </c>
      <c r="AO656">
        <v>63.173000000000002</v>
      </c>
      <c r="AP656">
        <v>63.173000000000002</v>
      </c>
      <c r="AQ656">
        <v>953.78</v>
      </c>
      <c r="AR656">
        <v>1</v>
      </c>
      <c r="BA656" t="s">
        <v>201</v>
      </c>
      <c r="BB656">
        <v>3</v>
      </c>
      <c r="BC656" t="s">
        <v>238</v>
      </c>
      <c r="BD656" t="s">
        <v>238</v>
      </c>
      <c r="BE656" s="3">
        <v>150000</v>
      </c>
      <c r="BF656" t="s">
        <v>934</v>
      </c>
      <c r="BG656" t="s">
        <v>202</v>
      </c>
      <c r="BH656" t="s">
        <v>202</v>
      </c>
      <c r="BM656" s="7" t="s">
        <v>2225</v>
      </c>
      <c r="BN656" s="3" t="s">
        <v>204</v>
      </c>
      <c r="BO656" t="s">
        <v>202</v>
      </c>
      <c r="BP656" t="s">
        <v>202</v>
      </c>
    </row>
    <row r="657" spans="1:71" s="6" customFormat="1" x14ac:dyDescent="0.2">
      <c r="A657" s="4">
        <v>43013.731249999997</v>
      </c>
      <c r="B657" s="4">
        <v>43013.745833333334</v>
      </c>
      <c r="C657" t="s">
        <v>65</v>
      </c>
      <c r="D657" t="s">
        <v>2237</v>
      </c>
      <c r="E657">
        <v>100</v>
      </c>
      <c r="F657">
        <v>1213</v>
      </c>
      <c r="G657" t="b">
        <v>1</v>
      </c>
      <c r="H657" s="1">
        <v>43013.745833333334</v>
      </c>
      <c r="I657" t="s">
        <v>2238</v>
      </c>
      <c r="J657"/>
      <c r="K657"/>
      <c r="L657"/>
      <c r="M657"/>
      <c r="N657">
        <v>27.634902950000001</v>
      </c>
      <c r="O657">
        <v>-97.312896730000006</v>
      </c>
      <c r="P657" t="s">
        <v>179</v>
      </c>
      <c r="Q657" t="s">
        <v>180</v>
      </c>
      <c r="R657" t="s">
        <v>181</v>
      </c>
      <c r="S657" t="s">
        <v>182</v>
      </c>
      <c r="T657" t="s">
        <v>183</v>
      </c>
      <c r="U657" t="s">
        <v>184</v>
      </c>
      <c r="V657" t="s">
        <v>185</v>
      </c>
      <c r="W657">
        <v>47</v>
      </c>
      <c r="X657" t="s">
        <v>186</v>
      </c>
      <c r="Y657" t="s">
        <v>216</v>
      </c>
      <c r="Z657">
        <v>30</v>
      </c>
      <c r="AA657" t="s">
        <v>196</v>
      </c>
      <c r="AB657" t="s">
        <v>197</v>
      </c>
      <c r="AC657" t="s">
        <v>210</v>
      </c>
      <c r="AD657" t="s">
        <v>199</v>
      </c>
      <c r="AE657" t="s">
        <v>200</v>
      </c>
      <c r="AF657">
        <v>78418</v>
      </c>
      <c r="AG657"/>
      <c r="AH657"/>
      <c r="AI657"/>
      <c r="AJ657"/>
      <c r="AK657"/>
      <c r="AL657"/>
      <c r="AM657"/>
      <c r="AN657"/>
      <c r="AO657">
        <v>0</v>
      </c>
      <c r="AP657">
        <v>0</v>
      </c>
      <c r="AQ657">
        <v>951.88800000000003</v>
      </c>
      <c r="AR657">
        <v>0</v>
      </c>
      <c r="AS657"/>
      <c r="AT657"/>
      <c r="AU657"/>
      <c r="AV657"/>
      <c r="AW657"/>
      <c r="AX657"/>
      <c r="AY657"/>
      <c r="AZ657"/>
      <c r="BA657" t="s">
        <v>201</v>
      </c>
      <c r="BB657">
        <v>3</v>
      </c>
      <c r="BC657" t="s">
        <v>238</v>
      </c>
      <c r="BD657" t="s">
        <v>238</v>
      </c>
      <c r="BE657" s="3">
        <v>280000</v>
      </c>
      <c r="BF657" t="s">
        <v>406</v>
      </c>
      <c r="BG657" t="s">
        <v>202</v>
      </c>
      <c r="BH657" t="s">
        <v>202</v>
      </c>
      <c r="BI657"/>
      <c r="BJ657"/>
      <c r="BK657"/>
      <c r="BL657"/>
      <c r="BM657" s="7" t="s">
        <v>2239</v>
      </c>
      <c r="BN657" s="3" t="s">
        <v>225</v>
      </c>
      <c r="BO657" t="s">
        <v>238</v>
      </c>
      <c r="BP657" t="s">
        <v>202</v>
      </c>
      <c r="BQ657"/>
      <c r="BR657"/>
      <c r="BS657"/>
    </row>
    <row r="658" spans="1:71" s="6" customFormat="1" x14ac:dyDescent="0.2">
      <c r="A658" s="4">
        <v>43013.724999999999</v>
      </c>
      <c r="B658" s="4">
        <v>43013.745833333334</v>
      </c>
      <c r="C658" t="s">
        <v>65</v>
      </c>
      <c r="D658" t="s">
        <v>2243</v>
      </c>
      <c r="E658">
        <v>100</v>
      </c>
      <c r="F658">
        <v>1770</v>
      </c>
      <c r="G658" t="b">
        <v>1</v>
      </c>
      <c r="H658" s="1">
        <v>43013.745833333334</v>
      </c>
      <c r="I658" t="s">
        <v>2244</v>
      </c>
      <c r="J658"/>
      <c r="K658"/>
      <c r="L658"/>
      <c r="M658"/>
      <c r="N658">
        <v>40.153793329999999</v>
      </c>
      <c r="O658">
        <v>-85.621299739999998</v>
      </c>
      <c r="P658" t="s">
        <v>179</v>
      </c>
      <c r="Q658" t="s">
        <v>180</v>
      </c>
      <c r="R658" t="s">
        <v>181</v>
      </c>
      <c r="S658" t="s">
        <v>208</v>
      </c>
      <c r="T658">
        <v>56</v>
      </c>
      <c r="U658" t="s">
        <v>184</v>
      </c>
      <c r="V658" t="s">
        <v>302</v>
      </c>
      <c r="W658">
        <v>47</v>
      </c>
      <c r="X658" t="s">
        <v>186</v>
      </c>
      <c r="Y658" t="s">
        <v>216</v>
      </c>
      <c r="Z658">
        <v>41</v>
      </c>
      <c r="AA658" t="s">
        <v>196</v>
      </c>
      <c r="AB658" t="s">
        <v>197</v>
      </c>
      <c r="AC658" t="s">
        <v>210</v>
      </c>
      <c r="AD658" t="s">
        <v>329</v>
      </c>
      <c r="AE658" t="s">
        <v>303</v>
      </c>
      <c r="AF658">
        <v>46065</v>
      </c>
      <c r="AG658"/>
      <c r="AH658"/>
      <c r="AI658"/>
      <c r="AJ658"/>
      <c r="AK658"/>
      <c r="AL658"/>
      <c r="AM658"/>
      <c r="AN658"/>
      <c r="AO658">
        <v>282.57799999999997</v>
      </c>
      <c r="AP658">
        <v>305.67099999999999</v>
      </c>
      <c r="AQ658">
        <v>967.51800000000003</v>
      </c>
      <c r="AR658">
        <v>2</v>
      </c>
      <c r="AS658"/>
      <c r="AT658"/>
      <c r="AU658"/>
      <c r="AV658"/>
      <c r="AW658"/>
      <c r="AX658"/>
      <c r="AY658"/>
      <c r="AZ658"/>
      <c r="BA658" t="s">
        <v>201</v>
      </c>
      <c r="BB658">
        <v>3</v>
      </c>
      <c r="BC658" t="s">
        <v>238</v>
      </c>
      <c r="BD658" t="s">
        <v>238</v>
      </c>
      <c r="BE658" s="3">
        <v>250000</v>
      </c>
      <c r="BF658" t="s">
        <v>390</v>
      </c>
      <c r="BG658" t="s">
        <v>202</v>
      </c>
      <c r="BH658" t="s">
        <v>202</v>
      </c>
      <c r="BI658"/>
      <c r="BJ658"/>
      <c r="BK658"/>
      <c r="BL658"/>
      <c r="BM658" s="7" t="s">
        <v>2245</v>
      </c>
      <c r="BN658" s="3" t="s">
        <v>204</v>
      </c>
      <c r="BO658" t="s">
        <v>202</v>
      </c>
      <c r="BP658" t="s">
        <v>202</v>
      </c>
      <c r="BQ658"/>
      <c r="BR658"/>
      <c r="BS658"/>
    </row>
    <row r="659" spans="1:71" s="6" customFormat="1" x14ac:dyDescent="0.2">
      <c r="A659" s="4">
        <v>43013.732638888891</v>
      </c>
      <c r="B659" s="4">
        <v>43013.745833333334</v>
      </c>
      <c r="C659" t="s">
        <v>65</v>
      </c>
      <c r="D659" t="s">
        <v>2265</v>
      </c>
      <c r="E659">
        <v>100</v>
      </c>
      <c r="F659">
        <v>1142</v>
      </c>
      <c r="G659" t="b">
        <v>1</v>
      </c>
      <c r="H659" s="1">
        <v>43013.745833333334</v>
      </c>
      <c r="I659" t="s">
        <v>2266</v>
      </c>
      <c r="J659"/>
      <c r="K659"/>
      <c r="L659"/>
      <c r="M659"/>
      <c r="N659">
        <v>37.677505490000001</v>
      </c>
      <c r="O659">
        <v>-113.0618973</v>
      </c>
      <c r="P659" t="s">
        <v>179</v>
      </c>
      <c r="Q659" t="s">
        <v>180</v>
      </c>
      <c r="R659" t="s">
        <v>181</v>
      </c>
      <c r="S659" t="s">
        <v>182</v>
      </c>
      <c r="T659" t="s">
        <v>183</v>
      </c>
      <c r="U659" t="s">
        <v>281</v>
      </c>
      <c r="V659" t="s">
        <v>194</v>
      </c>
      <c r="W659">
        <v>47</v>
      </c>
      <c r="X659" t="s">
        <v>186</v>
      </c>
      <c r="Y659" t="s">
        <v>216</v>
      </c>
      <c r="Z659">
        <v>26</v>
      </c>
      <c r="AA659" t="s">
        <v>196</v>
      </c>
      <c r="AB659" t="s">
        <v>197</v>
      </c>
      <c r="AC659" t="s">
        <v>198</v>
      </c>
      <c r="AD659" t="s">
        <v>199</v>
      </c>
      <c r="AE659" t="s">
        <v>229</v>
      </c>
      <c r="AF659">
        <v>84720</v>
      </c>
      <c r="AG659"/>
      <c r="AH659"/>
      <c r="AI659"/>
      <c r="AJ659"/>
      <c r="AK659"/>
      <c r="AL659"/>
      <c r="AM659"/>
      <c r="AN659"/>
      <c r="AO659">
        <v>212.65</v>
      </c>
      <c r="AP659">
        <v>774.57299999999998</v>
      </c>
      <c r="AQ659">
        <v>953.16899999999998</v>
      </c>
      <c r="AR659">
        <v>4</v>
      </c>
      <c r="AS659"/>
      <c r="AT659"/>
      <c r="AU659"/>
      <c r="AV659"/>
      <c r="AW659"/>
      <c r="AX659"/>
      <c r="AY659"/>
      <c r="AZ659"/>
      <c r="BA659" t="s">
        <v>201</v>
      </c>
      <c r="BB659">
        <v>3</v>
      </c>
      <c r="BC659" t="s">
        <v>238</v>
      </c>
      <c r="BD659" t="s">
        <v>238</v>
      </c>
      <c r="BE659" s="3">
        <v>50000</v>
      </c>
      <c r="BF659" t="s">
        <v>438</v>
      </c>
      <c r="BG659" t="s">
        <v>202</v>
      </c>
      <c r="BH659" t="s">
        <v>202</v>
      </c>
      <c r="BI659"/>
      <c r="BJ659"/>
      <c r="BK659"/>
      <c r="BL659"/>
      <c r="BM659" s="7" t="s">
        <v>2267</v>
      </c>
      <c r="BN659" s="3" t="s">
        <v>204</v>
      </c>
      <c r="BO659" t="s">
        <v>202</v>
      </c>
      <c r="BP659" t="s">
        <v>202</v>
      </c>
      <c r="BQ659"/>
      <c r="BR659"/>
      <c r="BS659"/>
    </row>
    <row r="660" spans="1:71" x14ac:dyDescent="0.2">
      <c r="A660" s="4">
        <v>43013.729166666664</v>
      </c>
      <c r="B660" s="4">
        <v>43013.746527777781</v>
      </c>
      <c r="C660" t="s">
        <v>65</v>
      </c>
      <c r="D660" t="s">
        <v>2300</v>
      </c>
      <c r="E660">
        <v>100</v>
      </c>
      <c r="F660">
        <v>1505</v>
      </c>
      <c r="G660" t="b">
        <v>1</v>
      </c>
      <c r="H660" s="1">
        <v>43013.746527777781</v>
      </c>
      <c r="I660" t="s">
        <v>2301</v>
      </c>
      <c r="N660">
        <v>39.67799377</v>
      </c>
      <c r="O660">
        <v>-83.902702329999997</v>
      </c>
      <c r="P660" t="s">
        <v>179</v>
      </c>
      <c r="Q660" t="s">
        <v>180</v>
      </c>
      <c r="R660" t="s">
        <v>181</v>
      </c>
      <c r="S660" t="s">
        <v>208</v>
      </c>
      <c r="T660">
        <v>56</v>
      </c>
      <c r="U660" t="s">
        <v>251</v>
      </c>
      <c r="V660" t="s">
        <v>252</v>
      </c>
      <c r="W660">
        <v>47</v>
      </c>
      <c r="X660" t="s">
        <v>186</v>
      </c>
      <c r="Y660" t="s">
        <v>195</v>
      </c>
      <c r="Z660">
        <v>46</v>
      </c>
      <c r="AA660" t="s">
        <v>196</v>
      </c>
      <c r="AB660" t="s">
        <v>197</v>
      </c>
      <c r="AC660" t="s">
        <v>245</v>
      </c>
      <c r="AD660" t="s">
        <v>234</v>
      </c>
      <c r="AE660" t="s">
        <v>229</v>
      </c>
      <c r="AF660">
        <v>45385</v>
      </c>
      <c r="AO660">
        <v>0</v>
      </c>
      <c r="AP660">
        <v>0</v>
      </c>
      <c r="AQ660">
        <v>968.40099999999995</v>
      </c>
      <c r="AR660">
        <v>0</v>
      </c>
      <c r="BA660" t="s">
        <v>201</v>
      </c>
      <c r="BB660">
        <v>3</v>
      </c>
      <c r="BC660" t="s">
        <v>238</v>
      </c>
      <c r="BD660" t="s">
        <v>238</v>
      </c>
      <c r="BE660" s="3">
        <v>280000</v>
      </c>
      <c r="BF660" t="s">
        <v>2302</v>
      </c>
      <c r="BG660" t="s">
        <v>202</v>
      </c>
      <c r="BH660" t="s">
        <v>202</v>
      </c>
      <c r="BM660" s="7" t="s">
        <v>2303</v>
      </c>
      <c r="BN660" s="3" t="s">
        <v>204</v>
      </c>
      <c r="BO660" t="s">
        <v>202</v>
      </c>
      <c r="BP660" t="s">
        <v>202</v>
      </c>
    </row>
    <row r="661" spans="1:71" x14ac:dyDescent="0.2">
      <c r="A661" s="4">
        <v>43013.73333333333</v>
      </c>
      <c r="B661" s="4">
        <v>43013.74722222222</v>
      </c>
      <c r="C661" t="s">
        <v>65</v>
      </c>
      <c r="D661" t="s">
        <v>2332</v>
      </c>
      <c r="E661">
        <v>100</v>
      </c>
      <c r="F661">
        <v>1147</v>
      </c>
      <c r="G661" t="b">
        <v>1</v>
      </c>
      <c r="H661" s="1">
        <v>43013.74722222222</v>
      </c>
      <c r="I661" t="s">
        <v>2333</v>
      </c>
      <c r="N661">
        <v>37.230392459999997</v>
      </c>
      <c r="O661">
        <v>-121.9505005</v>
      </c>
      <c r="P661" t="s">
        <v>179</v>
      </c>
      <c r="Q661" t="s">
        <v>180</v>
      </c>
      <c r="R661" t="s">
        <v>181</v>
      </c>
      <c r="S661" t="s">
        <v>182</v>
      </c>
      <c r="T661" t="s">
        <v>263</v>
      </c>
      <c r="U661" t="s">
        <v>264</v>
      </c>
      <c r="V661" t="s">
        <v>185</v>
      </c>
      <c r="W661">
        <v>47</v>
      </c>
      <c r="X661" t="s">
        <v>186</v>
      </c>
      <c r="Y661" t="s">
        <v>195</v>
      </c>
      <c r="Z661">
        <v>39</v>
      </c>
      <c r="AA661" t="s">
        <v>196</v>
      </c>
      <c r="AB661" t="s">
        <v>197</v>
      </c>
      <c r="AC661" t="s">
        <v>210</v>
      </c>
      <c r="AD661" t="s">
        <v>329</v>
      </c>
      <c r="AE661" t="s">
        <v>229</v>
      </c>
      <c r="AF661">
        <v>95122</v>
      </c>
      <c r="AO661">
        <v>962.77700000000004</v>
      </c>
      <c r="AP661">
        <v>962.77700000000004</v>
      </c>
      <c r="AQ661">
        <v>963.51</v>
      </c>
      <c r="AR661">
        <v>1</v>
      </c>
      <c r="BA661" t="s">
        <v>201</v>
      </c>
      <c r="BB661">
        <v>3</v>
      </c>
      <c r="BC661" t="s">
        <v>238</v>
      </c>
      <c r="BD661" t="s">
        <v>238</v>
      </c>
      <c r="BE661" s="3">
        <v>280000</v>
      </c>
      <c r="BF661" t="s">
        <v>817</v>
      </c>
      <c r="BG661" t="s">
        <v>202</v>
      </c>
      <c r="BH661" t="s">
        <v>202</v>
      </c>
      <c r="BM661" s="7" t="s">
        <v>2334</v>
      </c>
      <c r="BN661" s="3" t="s">
        <v>204</v>
      </c>
      <c r="BO661" t="s">
        <v>202</v>
      </c>
      <c r="BP661" t="s">
        <v>202</v>
      </c>
    </row>
    <row r="662" spans="1:71" x14ac:dyDescent="0.2">
      <c r="A662" s="4">
        <v>43013.731944444444</v>
      </c>
      <c r="B662" s="4">
        <v>43013.74722222222</v>
      </c>
      <c r="C662" t="s">
        <v>65</v>
      </c>
      <c r="D662" t="s">
        <v>2359</v>
      </c>
      <c r="E662">
        <v>100</v>
      </c>
      <c r="F662">
        <v>1322</v>
      </c>
      <c r="G662" t="b">
        <v>1</v>
      </c>
      <c r="H662" s="1">
        <v>43013.74722222222</v>
      </c>
      <c r="I662" t="s">
        <v>2360</v>
      </c>
      <c r="N662">
        <v>43.217895509999998</v>
      </c>
      <c r="O662">
        <v>-123.4020996</v>
      </c>
      <c r="P662" t="s">
        <v>179</v>
      </c>
      <c r="Q662" t="s">
        <v>180</v>
      </c>
      <c r="R662" t="s">
        <v>181</v>
      </c>
      <c r="S662" t="s">
        <v>182</v>
      </c>
      <c r="T662" t="s">
        <v>183</v>
      </c>
      <c r="U662" t="s">
        <v>184</v>
      </c>
      <c r="V662" t="s">
        <v>221</v>
      </c>
      <c r="W662">
        <v>47</v>
      </c>
      <c r="X662" t="s">
        <v>186</v>
      </c>
      <c r="Y662" t="s">
        <v>195</v>
      </c>
      <c r="Z662">
        <v>49</v>
      </c>
      <c r="AA662" t="s">
        <v>196</v>
      </c>
      <c r="AB662" t="s">
        <v>197</v>
      </c>
      <c r="AC662" t="s">
        <v>258</v>
      </c>
      <c r="AD662" t="s">
        <v>199</v>
      </c>
      <c r="AE662" t="s">
        <v>303</v>
      </c>
      <c r="AF662">
        <v>97471</v>
      </c>
      <c r="AO662">
        <v>0</v>
      </c>
      <c r="AP662">
        <v>0</v>
      </c>
      <c r="AQ662">
        <v>957.18200000000002</v>
      </c>
      <c r="AR662">
        <v>0</v>
      </c>
      <c r="BA662" t="s">
        <v>201</v>
      </c>
      <c r="BB662">
        <v>3</v>
      </c>
      <c r="BC662" t="s">
        <v>238</v>
      </c>
      <c r="BD662" t="s">
        <v>238</v>
      </c>
      <c r="BE662" s="3">
        <v>280000</v>
      </c>
      <c r="BF662" t="s">
        <v>398</v>
      </c>
      <c r="BG662" t="s">
        <v>202</v>
      </c>
      <c r="BH662" t="s">
        <v>202</v>
      </c>
      <c r="BM662" s="7" t="s">
        <v>2361</v>
      </c>
      <c r="BN662" s="3" t="s">
        <v>204</v>
      </c>
      <c r="BO662" t="s">
        <v>238</v>
      </c>
      <c r="BP662" t="s">
        <v>202</v>
      </c>
    </row>
    <row r="663" spans="1:71" x14ac:dyDescent="0.2">
      <c r="A663" s="4">
        <v>43013.73333333333</v>
      </c>
      <c r="B663" s="4">
        <v>43013.749305555553</v>
      </c>
      <c r="C663" t="s">
        <v>65</v>
      </c>
      <c r="D663" t="s">
        <v>2453</v>
      </c>
      <c r="E663">
        <v>100</v>
      </c>
      <c r="F663">
        <v>1380</v>
      </c>
      <c r="G663" t="b">
        <v>1</v>
      </c>
      <c r="H663" s="1">
        <v>43013.749305555553</v>
      </c>
      <c r="I663" t="s">
        <v>2454</v>
      </c>
      <c r="N663">
        <v>39.343002319999997</v>
      </c>
      <c r="O663">
        <v>-76.685798649999995</v>
      </c>
      <c r="P663" t="s">
        <v>179</v>
      </c>
      <c r="Q663" t="s">
        <v>180</v>
      </c>
      <c r="R663" t="s">
        <v>181</v>
      </c>
      <c r="S663" t="s">
        <v>208</v>
      </c>
      <c r="T663">
        <v>56</v>
      </c>
      <c r="U663" t="s">
        <v>184</v>
      </c>
      <c r="V663" t="s">
        <v>302</v>
      </c>
      <c r="W663">
        <v>47</v>
      </c>
      <c r="X663" t="s">
        <v>186</v>
      </c>
      <c r="Y663" t="s">
        <v>216</v>
      </c>
      <c r="Z663">
        <v>46</v>
      </c>
      <c r="AA663" t="s">
        <v>269</v>
      </c>
      <c r="AB663" t="s">
        <v>197</v>
      </c>
      <c r="AC663" t="s">
        <v>245</v>
      </c>
      <c r="AD663" t="s">
        <v>234</v>
      </c>
      <c r="AE663" t="s">
        <v>200</v>
      </c>
      <c r="AF663">
        <v>21209</v>
      </c>
      <c r="AO663">
        <v>0</v>
      </c>
      <c r="AP663">
        <v>0</v>
      </c>
      <c r="AQ663">
        <v>955.45399999999995</v>
      </c>
      <c r="AR663">
        <v>0</v>
      </c>
      <c r="BA663" t="s">
        <v>201</v>
      </c>
      <c r="BB663">
        <v>3</v>
      </c>
      <c r="BC663" t="s">
        <v>238</v>
      </c>
      <c r="BD663" t="s">
        <v>238</v>
      </c>
      <c r="BE663" s="3">
        <v>180000</v>
      </c>
      <c r="BF663" t="s">
        <v>691</v>
      </c>
      <c r="BG663" t="s">
        <v>202</v>
      </c>
      <c r="BH663" t="s">
        <v>202</v>
      </c>
      <c r="BM663" s="7" t="s">
        <v>2455</v>
      </c>
      <c r="BO663" t="s">
        <v>238</v>
      </c>
      <c r="BP663" t="s">
        <v>202</v>
      </c>
    </row>
    <row r="664" spans="1:71" x14ac:dyDescent="0.2">
      <c r="A664" s="4">
        <v>43013.734722222223</v>
      </c>
      <c r="B664" s="4">
        <v>43013.75</v>
      </c>
      <c r="C664" t="s">
        <v>65</v>
      </c>
      <c r="D664" t="s">
        <v>2500</v>
      </c>
      <c r="E664">
        <v>100</v>
      </c>
      <c r="F664">
        <v>1332</v>
      </c>
      <c r="G664" t="b">
        <v>1</v>
      </c>
      <c r="H664" s="1">
        <v>43013.75</v>
      </c>
      <c r="I664" t="s">
        <v>2501</v>
      </c>
      <c r="N664">
        <v>43.51899719</v>
      </c>
      <c r="O664">
        <v>-96.73220062</v>
      </c>
      <c r="P664" t="s">
        <v>179</v>
      </c>
      <c r="Q664" t="s">
        <v>180</v>
      </c>
      <c r="R664" t="s">
        <v>181</v>
      </c>
      <c r="S664" t="s">
        <v>182</v>
      </c>
      <c r="T664" t="s">
        <v>183</v>
      </c>
      <c r="U664" t="s">
        <v>184</v>
      </c>
      <c r="V664" t="s">
        <v>194</v>
      </c>
      <c r="W664">
        <v>47</v>
      </c>
      <c r="X664" t="s">
        <v>186</v>
      </c>
      <c r="Y664" t="s">
        <v>195</v>
      </c>
      <c r="Z664">
        <v>53</v>
      </c>
      <c r="AA664" t="s">
        <v>269</v>
      </c>
      <c r="AB664" t="s">
        <v>197</v>
      </c>
      <c r="AC664" t="s">
        <v>245</v>
      </c>
      <c r="AD664" t="s">
        <v>217</v>
      </c>
      <c r="AE664" t="s">
        <v>229</v>
      </c>
      <c r="AF664">
        <v>57108</v>
      </c>
      <c r="AO664">
        <v>22.672999999999998</v>
      </c>
      <c r="AP664">
        <v>22.672999999999998</v>
      </c>
      <c r="AQ664">
        <v>954.62400000000002</v>
      </c>
      <c r="AR664">
        <v>1</v>
      </c>
      <c r="BA664" t="s">
        <v>201</v>
      </c>
      <c r="BB664">
        <v>3</v>
      </c>
      <c r="BC664" t="s">
        <v>238</v>
      </c>
      <c r="BD664" t="s">
        <v>238</v>
      </c>
      <c r="BE664" s="3">
        <v>230000</v>
      </c>
      <c r="BF664" t="s">
        <v>2502</v>
      </c>
      <c r="BG664" t="s">
        <v>202</v>
      </c>
      <c r="BH664" t="s">
        <v>202</v>
      </c>
      <c r="BM664" s="7" t="s">
        <v>2503</v>
      </c>
      <c r="BN664" s="3" t="s">
        <v>225</v>
      </c>
      <c r="BO664" t="s">
        <v>238</v>
      </c>
      <c r="BP664" t="s">
        <v>202</v>
      </c>
    </row>
    <row r="665" spans="1:71" x14ac:dyDescent="0.2">
      <c r="A665" s="4">
        <v>43013.729166666664</v>
      </c>
      <c r="B665" s="4">
        <v>43013.750694444447</v>
      </c>
      <c r="C665" t="s">
        <v>65</v>
      </c>
      <c r="D665" t="s">
        <v>2508</v>
      </c>
      <c r="E665">
        <v>100</v>
      </c>
      <c r="F665">
        <v>1828</v>
      </c>
      <c r="G665" t="b">
        <v>1</v>
      </c>
      <c r="H665" s="1">
        <v>43013.750694444447</v>
      </c>
      <c r="I665" t="s">
        <v>2509</v>
      </c>
      <c r="N665">
        <v>26.63859558</v>
      </c>
      <c r="O665">
        <v>-80.251197809999994</v>
      </c>
      <c r="P665" t="s">
        <v>179</v>
      </c>
      <c r="Q665" t="s">
        <v>180</v>
      </c>
      <c r="R665" t="s">
        <v>181</v>
      </c>
      <c r="S665" t="s">
        <v>182</v>
      </c>
      <c r="T665" t="s">
        <v>183</v>
      </c>
      <c r="U665" t="s">
        <v>184</v>
      </c>
      <c r="V665" t="s">
        <v>221</v>
      </c>
      <c r="W665">
        <v>47</v>
      </c>
      <c r="X665" t="s">
        <v>186</v>
      </c>
      <c r="Y665" t="s">
        <v>195</v>
      </c>
      <c r="Z665">
        <v>41</v>
      </c>
      <c r="AA665" t="s">
        <v>196</v>
      </c>
      <c r="AB665" t="s">
        <v>197</v>
      </c>
      <c r="AC665" t="s">
        <v>290</v>
      </c>
      <c r="AD665" t="s">
        <v>217</v>
      </c>
      <c r="AE665" t="s">
        <v>303</v>
      </c>
      <c r="AF665">
        <v>33411</v>
      </c>
      <c r="AO665">
        <v>0</v>
      </c>
      <c r="AP665">
        <v>0</v>
      </c>
      <c r="AQ665">
        <v>982.05200000000002</v>
      </c>
      <c r="AR665">
        <v>0</v>
      </c>
      <c r="BA665" t="s">
        <v>201</v>
      </c>
      <c r="BB665">
        <v>3</v>
      </c>
      <c r="BC665" t="s">
        <v>238</v>
      </c>
      <c r="BD665" t="s">
        <v>238</v>
      </c>
      <c r="BE665" s="3">
        <v>180000</v>
      </c>
      <c r="BF665" t="s">
        <v>557</v>
      </c>
      <c r="BG665" t="s">
        <v>202</v>
      </c>
      <c r="BH665" t="s">
        <v>202</v>
      </c>
      <c r="BM665" s="7" t="s">
        <v>2510</v>
      </c>
      <c r="BN665" s="3" t="s">
        <v>204</v>
      </c>
      <c r="BO665" t="s">
        <v>238</v>
      </c>
      <c r="BP665" t="s">
        <v>202</v>
      </c>
    </row>
    <row r="666" spans="1:71" x14ac:dyDescent="0.2">
      <c r="A666" s="4">
        <v>43013.736111111109</v>
      </c>
      <c r="B666" s="4">
        <v>43013.750694444447</v>
      </c>
      <c r="C666" t="s">
        <v>65</v>
      </c>
      <c r="D666" t="s">
        <v>2511</v>
      </c>
      <c r="E666">
        <v>100</v>
      </c>
      <c r="F666">
        <v>1242</v>
      </c>
      <c r="G666" t="b">
        <v>1</v>
      </c>
      <c r="H666" s="1">
        <v>43013.750694444447</v>
      </c>
      <c r="I666" t="s">
        <v>2512</v>
      </c>
      <c r="N666">
        <v>47.370697020000001</v>
      </c>
      <c r="O666">
        <v>-120.3592987</v>
      </c>
      <c r="P666" t="s">
        <v>179</v>
      </c>
      <c r="Q666" t="s">
        <v>180</v>
      </c>
      <c r="R666" t="s">
        <v>181</v>
      </c>
      <c r="S666" t="s">
        <v>182</v>
      </c>
      <c r="T666" t="s">
        <v>183</v>
      </c>
      <c r="U666" t="s">
        <v>281</v>
      </c>
      <c r="V666" t="s">
        <v>185</v>
      </c>
      <c r="W666">
        <v>47</v>
      </c>
      <c r="X666" t="s">
        <v>186</v>
      </c>
      <c r="Y666" t="s">
        <v>216</v>
      </c>
      <c r="Z666">
        <v>32</v>
      </c>
      <c r="AA666" t="s">
        <v>269</v>
      </c>
      <c r="AB666" t="s">
        <v>197</v>
      </c>
      <c r="AC666" t="s">
        <v>245</v>
      </c>
      <c r="AD666" t="s">
        <v>234</v>
      </c>
      <c r="AE666" t="s">
        <v>229</v>
      </c>
      <c r="AF666">
        <v>98801</v>
      </c>
      <c r="AO666">
        <v>409.17399999999998</v>
      </c>
      <c r="AP666">
        <v>928.14599999999996</v>
      </c>
      <c r="AQ666">
        <v>946.01400000000001</v>
      </c>
      <c r="AR666">
        <v>2</v>
      </c>
      <c r="BA666" t="s">
        <v>201</v>
      </c>
      <c r="BB666">
        <v>3</v>
      </c>
      <c r="BC666" t="s">
        <v>238</v>
      </c>
      <c r="BD666" t="s">
        <v>238</v>
      </c>
      <c r="BE666" s="3">
        <v>80000</v>
      </c>
      <c r="BF666" t="s">
        <v>2513</v>
      </c>
      <c r="BG666" t="s">
        <v>202</v>
      </c>
      <c r="BH666" t="s">
        <v>202</v>
      </c>
      <c r="BM666" s="7" t="s">
        <v>2514</v>
      </c>
      <c r="BO666" t="s">
        <v>202</v>
      </c>
      <c r="BP666" t="s">
        <v>202</v>
      </c>
    </row>
    <row r="667" spans="1:71" x14ac:dyDescent="0.2">
      <c r="A667" s="4">
        <v>43013.736111111109</v>
      </c>
      <c r="B667" s="4">
        <v>43013.752083333333</v>
      </c>
      <c r="C667" t="s">
        <v>65</v>
      </c>
      <c r="D667" t="s">
        <v>2596</v>
      </c>
      <c r="E667">
        <v>100</v>
      </c>
      <c r="F667">
        <v>1405</v>
      </c>
      <c r="G667" t="b">
        <v>1</v>
      </c>
      <c r="H667" s="1">
        <v>43013.752083333333</v>
      </c>
      <c r="I667" t="s">
        <v>2597</v>
      </c>
      <c r="N667">
        <v>43.614700319999997</v>
      </c>
      <c r="O667">
        <v>-84.792701719999997</v>
      </c>
      <c r="P667" t="s">
        <v>179</v>
      </c>
      <c r="Q667" t="s">
        <v>180</v>
      </c>
      <c r="R667" t="s">
        <v>181</v>
      </c>
      <c r="S667" t="s">
        <v>182</v>
      </c>
      <c r="T667" t="s">
        <v>355</v>
      </c>
      <c r="U667" t="s">
        <v>251</v>
      </c>
      <c r="V667" t="s">
        <v>252</v>
      </c>
      <c r="W667">
        <v>47</v>
      </c>
      <c r="X667" t="s">
        <v>186</v>
      </c>
      <c r="Y667" t="s">
        <v>216</v>
      </c>
      <c r="Z667">
        <v>33</v>
      </c>
      <c r="AA667" t="s">
        <v>196</v>
      </c>
      <c r="AB667" t="s">
        <v>197</v>
      </c>
      <c r="AC667" t="s">
        <v>245</v>
      </c>
      <c r="AD667" t="s">
        <v>217</v>
      </c>
      <c r="AE667" t="s">
        <v>211</v>
      </c>
      <c r="AF667">
        <v>48858</v>
      </c>
      <c r="AO667">
        <v>0</v>
      </c>
      <c r="AP667">
        <v>0</v>
      </c>
      <c r="AQ667">
        <v>954.86099999999999</v>
      </c>
      <c r="AR667">
        <v>0</v>
      </c>
      <c r="BA667" t="s">
        <v>201</v>
      </c>
      <c r="BB667">
        <v>3</v>
      </c>
      <c r="BC667" t="s">
        <v>238</v>
      </c>
      <c r="BD667" t="s">
        <v>238</v>
      </c>
      <c r="BE667" s="3">
        <v>110000</v>
      </c>
      <c r="BF667" t="s">
        <v>2598</v>
      </c>
      <c r="BG667" t="s">
        <v>202</v>
      </c>
      <c r="BH667" t="s">
        <v>202</v>
      </c>
      <c r="BM667" s="7" t="s">
        <v>2599</v>
      </c>
      <c r="BN667" s="3" t="s">
        <v>204</v>
      </c>
      <c r="BO667" t="s">
        <v>202</v>
      </c>
      <c r="BP667" t="s">
        <v>202</v>
      </c>
    </row>
    <row r="668" spans="1:71" x14ac:dyDescent="0.2">
      <c r="A668" s="4">
        <v>43013.736111111109</v>
      </c>
      <c r="B668" s="4">
        <v>43013.752083333333</v>
      </c>
      <c r="C668" t="s">
        <v>65</v>
      </c>
      <c r="D668" t="s">
        <v>2600</v>
      </c>
      <c r="E668">
        <v>100</v>
      </c>
      <c r="F668">
        <v>1422</v>
      </c>
      <c r="G668" t="b">
        <v>1</v>
      </c>
      <c r="H668" s="1">
        <v>43013.752083333333</v>
      </c>
      <c r="I668" t="s">
        <v>2601</v>
      </c>
      <c r="N668">
        <v>44.225296020000002</v>
      </c>
      <c r="O668">
        <v>-69.092300420000001</v>
      </c>
      <c r="P668" t="s">
        <v>179</v>
      </c>
      <c r="Q668" t="s">
        <v>180</v>
      </c>
      <c r="R668" t="s">
        <v>181</v>
      </c>
      <c r="S668" t="s">
        <v>182</v>
      </c>
      <c r="T668" t="s">
        <v>228</v>
      </c>
      <c r="U668" t="s">
        <v>281</v>
      </c>
      <c r="V668" t="s">
        <v>302</v>
      </c>
      <c r="W668">
        <v>47</v>
      </c>
      <c r="X668" t="s">
        <v>186</v>
      </c>
      <c r="Y668" t="s">
        <v>195</v>
      </c>
      <c r="Z668">
        <v>28</v>
      </c>
      <c r="AA668" t="s">
        <v>196</v>
      </c>
      <c r="AB668" t="s">
        <v>197</v>
      </c>
      <c r="AC668" t="s">
        <v>290</v>
      </c>
      <c r="AD668" t="s">
        <v>199</v>
      </c>
      <c r="AE668" t="s">
        <v>303</v>
      </c>
      <c r="AF668">
        <v>4864</v>
      </c>
      <c r="AO668">
        <v>0</v>
      </c>
      <c r="AP668">
        <v>0</v>
      </c>
      <c r="AQ668">
        <v>1039.5440000000001</v>
      </c>
      <c r="AR668">
        <v>0</v>
      </c>
      <c r="BA668" t="s">
        <v>201</v>
      </c>
      <c r="BB668">
        <v>3</v>
      </c>
      <c r="BC668" t="s">
        <v>238</v>
      </c>
      <c r="BD668" t="s">
        <v>238</v>
      </c>
      <c r="BE668" s="3">
        <v>150000</v>
      </c>
      <c r="BF668" t="s">
        <v>239</v>
      </c>
      <c r="BG668" t="s">
        <v>202</v>
      </c>
      <c r="BH668" t="s">
        <v>202</v>
      </c>
      <c r="BM668" s="7" t="s">
        <v>2602</v>
      </c>
      <c r="BN668" s="3" t="s">
        <v>204</v>
      </c>
      <c r="BO668" t="s">
        <v>202</v>
      </c>
      <c r="BP668" t="s">
        <v>202</v>
      </c>
    </row>
    <row r="669" spans="1:71" x14ac:dyDescent="0.2">
      <c r="A669" s="4">
        <v>43013.738194444442</v>
      </c>
      <c r="B669" s="4">
        <v>43013.753472222219</v>
      </c>
      <c r="C669" t="s">
        <v>65</v>
      </c>
      <c r="D669" t="s">
        <v>2623</v>
      </c>
      <c r="E669">
        <v>100</v>
      </c>
      <c r="F669">
        <v>1302</v>
      </c>
      <c r="G669" t="b">
        <v>1</v>
      </c>
      <c r="H669" s="1">
        <v>43013.753472222219</v>
      </c>
      <c r="I669" t="s">
        <v>2624</v>
      </c>
      <c r="N669">
        <v>33.707107540000003</v>
      </c>
      <c r="O669">
        <v>-84.382301330000004</v>
      </c>
      <c r="P669" t="s">
        <v>179</v>
      </c>
      <c r="Q669" t="s">
        <v>180</v>
      </c>
      <c r="R669" t="s">
        <v>181</v>
      </c>
      <c r="S669" t="s">
        <v>182</v>
      </c>
      <c r="T669" t="s">
        <v>183</v>
      </c>
      <c r="U669" t="s">
        <v>184</v>
      </c>
      <c r="V669" t="s">
        <v>302</v>
      </c>
      <c r="W669">
        <v>47</v>
      </c>
      <c r="X669" t="s">
        <v>186</v>
      </c>
      <c r="Y669" t="s">
        <v>195</v>
      </c>
      <c r="Z669">
        <v>22</v>
      </c>
      <c r="AA669" t="s">
        <v>233</v>
      </c>
      <c r="AB669" t="s">
        <v>197</v>
      </c>
      <c r="AC669" t="s">
        <v>198</v>
      </c>
      <c r="AD669" t="s">
        <v>199</v>
      </c>
      <c r="AE669" t="s">
        <v>200</v>
      </c>
      <c r="AF669">
        <v>30062</v>
      </c>
      <c r="AO669">
        <v>0</v>
      </c>
      <c r="AP669">
        <v>0</v>
      </c>
      <c r="AQ669">
        <v>961.29700000000003</v>
      </c>
      <c r="AR669">
        <v>0</v>
      </c>
      <c r="BA669" t="s">
        <v>201</v>
      </c>
      <c r="BB669">
        <v>3</v>
      </c>
      <c r="BC669" t="s">
        <v>238</v>
      </c>
      <c r="BD669" t="s">
        <v>238</v>
      </c>
      <c r="BE669" s="3">
        <v>280000</v>
      </c>
      <c r="BF669" t="s">
        <v>2625</v>
      </c>
      <c r="BG669" t="s">
        <v>202</v>
      </c>
      <c r="BH669" t="s">
        <v>202</v>
      </c>
      <c r="BM669" s="7" t="s">
        <v>2626</v>
      </c>
      <c r="BN669" s="3" t="s">
        <v>225</v>
      </c>
      <c r="BO669" t="s">
        <v>238</v>
      </c>
      <c r="BP669" t="s">
        <v>202</v>
      </c>
    </row>
    <row r="670" spans="1:71" x14ac:dyDescent="0.2">
      <c r="A670" s="4">
        <v>43013.739583333336</v>
      </c>
      <c r="B670" s="4">
        <v>43013.754166666666</v>
      </c>
      <c r="C670" t="s">
        <v>65</v>
      </c>
      <c r="D670" t="s">
        <v>2656</v>
      </c>
      <c r="E670">
        <v>100</v>
      </c>
      <c r="F670">
        <v>1255</v>
      </c>
      <c r="G670" t="b">
        <v>1</v>
      </c>
      <c r="H670" s="1">
        <v>43013.754166666666</v>
      </c>
      <c r="I670" t="s">
        <v>2657</v>
      </c>
      <c r="N670">
        <v>39.456207280000001</v>
      </c>
      <c r="O670">
        <v>-77.963897709999998</v>
      </c>
      <c r="P670" t="s">
        <v>179</v>
      </c>
      <c r="Q670" t="s">
        <v>180</v>
      </c>
      <c r="R670" t="s">
        <v>181</v>
      </c>
      <c r="S670" t="s">
        <v>182</v>
      </c>
      <c r="T670" t="s">
        <v>183</v>
      </c>
      <c r="U670" t="s">
        <v>184</v>
      </c>
      <c r="V670" t="s">
        <v>194</v>
      </c>
      <c r="W670">
        <v>47</v>
      </c>
      <c r="X670" t="s">
        <v>186</v>
      </c>
      <c r="Y670" t="s">
        <v>195</v>
      </c>
      <c r="Z670">
        <v>23</v>
      </c>
      <c r="AA670" t="s">
        <v>196</v>
      </c>
      <c r="AB670" t="s">
        <v>197</v>
      </c>
      <c r="AC670" t="s">
        <v>198</v>
      </c>
      <c r="AD670" t="s">
        <v>222</v>
      </c>
      <c r="AE670" t="s">
        <v>200</v>
      </c>
      <c r="AF670">
        <v>25411</v>
      </c>
      <c r="AO670">
        <v>0</v>
      </c>
      <c r="AP670">
        <v>0</v>
      </c>
      <c r="AQ670">
        <v>1040.4739999999999</v>
      </c>
      <c r="AR670">
        <v>0</v>
      </c>
      <c r="BA670" t="s">
        <v>201</v>
      </c>
      <c r="BB670">
        <v>3</v>
      </c>
      <c r="BC670" t="s">
        <v>238</v>
      </c>
      <c r="BD670" t="s">
        <v>238</v>
      </c>
      <c r="BE670" s="3">
        <v>300000</v>
      </c>
      <c r="BF670" t="s">
        <v>2658</v>
      </c>
      <c r="BG670" t="s">
        <v>202</v>
      </c>
      <c r="BH670" t="s">
        <v>202</v>
      </c>
      <c r="BM670" s="7" t="s">
        <v>2659</v>
      </c>
      <c r="BO670" t="s">
        <v>202</v>
      </c>
      <c r="BP670" t="s">
        <v>202</v>
      </c>
    </row>
    <row r="671" spans="1:71" x14ac:dyDescent="0.2">
      <c r="A671" s="4">
        <v>43013.738194444442</v>
      </c>
      <c r="B671" s="4">
        <v>43013.754861111112</v>
      </c>
      <c r="C671" t="s">
        <v>65</v>
      </c>
      <c r="D671" t="s">
        <v>2670</v>
      </c>
      <c r="E671">
        <v>100</v>
      </c>
      <c r="F671">
        <v>1418</v>
      </c>
      <c r="G671" t="b">
        <v>1</v>
      </c>
      <c r="H671" s="1">
        <v>43013.754861111112</v>
      </c>
      <c r="I671" t="s">
        <v>2671</v>
      </c>
      <c r="N671">
        <v>43.118804930000003</v>
      </c>
      <c r="O671">
        <v>-85.494300839999994</v>
      </c>
      <c r="P671" t="s">
        <v>179</v>
      </c>
      <c r="Q671" t="s">
        <v>180</v>
      </c>
      <c r="R671" t="s">
        <v>181</v>
      </c>
      <c r="S671" t="s">
        <v>182</v>
      </c>
      <c r="T671" t="s">
        <v>183</v>
      </c>
      <c r="U671" t="s">
        <v>193</v>
      </c>
      <c r="V671" t="s">
        <v>185</v>
      </c>
      <c r="W671">
        <v>47</v>
      </c>
      <c r="X671" t="s">
        <v>186</v>
      </c>
      <c r="Y671" t="s">
        <v>195</v>
      </c>
      <c r="Z671">
        <v>35</v>
      </c>
      <c r="AA671" t="s">
        <v>1189</v>
      </c>
      <c r="AB671" t="s">
        <v>197</v>
      </c>
      <c r="AC671" t="s">
        <v>290</v>
      </c>
      <c r="AD671" t="s">
        <v>199</v>
      </c>
      <c r="AE671" t="s">
        <v>211</v>
      </c>
      <c r="AF671">
        <v>49868</v>
      </c>
      <c r="AO671">
        <v>991.77300000000002</v>
      </c>
      <c r="AP671">
        <v>991.77300000000002</v>
      </c>
      <c r="AQ671">
        <v>993.18399999999997</v>
      </c>
      <c r="AR671">
        <v>1</v>
      </c>
      <c r="BA671" t="s">
        <v>201</v>
      </c>
      <c r="BB671">
        <v>3</v>
      </c>
      <c r="BC671" t="s">
        <v>238</v>
      </c>
      <c r="BD671" t="s">
        <v>238</v>
      </c>
      <c r="BE671" s="3">
        <v>85000</v>
      </c>
      <c r="BF671" t="s">
        <v>2010</v>
      </c>
      <c r="BG671" t="s">
        <v>202</v>
      </c>
      <c r="BH671" t="s">
        <v>202</v>
      </c>
      <c r="BM671" s="7" t="s">
        <v>2672</v>
      </c>
      <c r="BN671" s="3" t="s">
        <v>204</v>
      </c>
      <c r="BO671" t="s">
        <v>238</v>
      </c>
      <c r="BP671" t="s">
        <v>202</v>
      </c>
    </row>
    <row r="672" spans="1:71" x14ac:dyDescent="0.2">
      <c r="A672" s="4">
        <v>43013.743055555555</v>
      </c>
      <c r="B672" s="4">
        <v>43013.756944444445</v>
      </c>
      <c r="C672" t="s">
        <v>65</v>
      </c>
      <c r="D672" t="s">
        <v>2755</v>
      </c>
      <c r="E672">
        <v>100</v>
      </c>
      <c r="F672">
        <v>1208</v>
      </c>
      <c r="G672" t="b">
        <v>1</v>
      </c>
      <c r="H672" s="1">
        <v>43013.756944444445</v>
      </c>
      <c r="I672" t="s">
        <v>2756</v>
      </c>
      <c r="N672">
        <v>39.779602050000001</v>
      </c>
      <c r="O672">
        <v>-75.050498959999999</v>
      </c>
      <c r="P672" t="s">
        <v>179</v>
      </c>
      <c r="Q672" t="s">
        <v>180</v>
      </c>
      <c r="R672" t="s">
        <v>181</v>
      </c>
      <c r="S672" t="s">
        <v>208</v>
      </c>
      <c r="T672">
        <v>55</v>
      </c>
      <c r="U672" t="s">
        <v>281</v>
      </c>
      <c r="V672" t="s">
        <v>185</v>
      </c>
      <c r="W672">
        <v>47</v>
      </c>
      <c r="X672" t="s">
        <v>186</v>
      </c>
      <c r="Y672" t="s">
        <v>216</v>
      </c>
      <c r="Z672">
        <v>28</v>
      </c>
      <c r="AA672" t="s">
        <v>196</v>
      </c>
      <c r="AB672" t="s">
        <v>197</v>
      </c>
      <c r="AC672" t="s">
        <v>258</v>
      </c>
      <c r="AD672" t="s">
        <v>234</v>
      </c>
      <c r="AE672" t="s">
        <v>229</v>
      </c>
      <c r="AF672">
        <v>8081</v>
      </c>
      <c r="AO672">
        <v>18.074999999999999</v>
      </c>
      <c r="AP672">
        <v>928.92200000000003</v>
      </c>
      <c r="AQ672">
        <v>948.66099999999994</v>
      </c>
      <c r="AR672">
        <v>27</v>
      </c>
      <c r="BA672" t="s">
        <v>201</v>
      </c>
      <c r="BB672">
        <v>3</v>
      </c>
      <c r="BC672" t="s">
        <v>238</v>
      </c>
      <c r="BD672" t="s">
        <v>238</v>
      </c>
      <c r="BE672" s="3">
        <v>180000</v>
      </c>
      <c r="BF672" t="s">
        <v>661</v>
      </c>
      <c r="BG672" t="s">
        <v>202</v>
      </c>
      <c r="BH672" t="s">
        <v>202</v>
      </c>
      <c r="BM672" s="7" t="s">
        <v>2757</v>
      </c>
      <c r="BN672" s="3" t="s">
        <v>225</v>
      </c>
      <c r="BO672" t="s">
        <v>202</v>
      </c>
      <c r="BP672" t="s">
        <v>202</v>
      </c>
    </row>
    <row r="673" spans="1:68" x14ac:dyDescent="0.2">
      <c r="A673" s="4">
        <v>43013.738888888889</v>
      </c>
      <c r="B673" s="4">
        <v>43013.756944444445</v>
      </c>
      <c r="C673" t="s">
        <v>65</v>
      </c>
      <c r="D673" t="s">
        <v>2769</v>
      </c>
      <c r="E673">
        <v>100</v>
      </c>
      <c r="F673">
        <v>1575</v>
      </c>
      <c r="G673" t="b">
        <v>1</v>
      </c>
      <c r="H673" s="1">
        <v>43013.757638888892</v>
      </c>
      <c r="I673" t="s">
        <v>2770</v>
      </c>
      <c r="N673">
        <v>33.748001100000003</v>
      </c>
      <c r="O673">
        <v>-84.38580322</v>
      </c>
      <c r="P673" t="s">
        <v>179</v>
      </c>
      <c r="Q673" t="s">
        <v>180</v>
      </c>
      <c r="R673" t="s">
        <v>181</v>
      </c>
      <c r="S673" t="s">
        <v>182</v>
      </c>
      <c r="T673" t="s">
        <v>183</v>
      </c>
      <c r="U673" t="s">
        <v>281</v>
      </c>
      <c r="V673" t="s">
        <v>185</v>
      </c>
      <c r="W673">
        <v>47</v>
      </c>
      <c r="X673" t="s">
        <v>186</v>
      </c>
      <c r="Y673" t="s">
        <v>195</v>
      </c>
      <c r="Z673">
        <v>32</v>
      </c>
      <c r="AA673" t="s">
        <v>233</v>
      </c>
      <c r="AB673" t="s">
        <v>197</v>
      </c>
      <c r="AC673" t="s">
        <v>290</v>
      </c>
      <c r="AD673" t="s">
        <v>234</v>
      </c>
      <c r="AE673" t="s">
        <v>303</v>
      </c>
      <c r="AF673">
        <v>32819</v>
      </c>
      <c r="AO673">
        <v>232.73</v>
      </c>
      <c r="AP673">
        <v>232.73</v>
      </c>
      <c r="AQ673">
        <v>971.8</v>
      </c>
      <c r="AR673">
        <v>1</v>
      </c>
      <c r="BA673" t="s">
        <v>201</v>
      </c>
      <c r="BB673">
        <v>3</v>
      </c>
      <c r="BC673" t="s">
        <v>238</v>
      </c>
      <c r="BD673" t="s">
        <v>238</v>
      </c>
      <c r="BE673" s="3">
        <v>200000</v>
      </c>
      <c r="BF673" t="s">
        <v>306</v>
      </c>
      <c r="BG673" t="s">
        <v>202</v>
      </c>
      <c r="BH673" t="s">
        <v>202</v>
      </c>
      <c r="BM673" s="7" t="s">
        <v>2771</v>
      </c>
      <c r="BN673" s="3" t="s">
        <v>225</v>
      </c>
      <c r="BO673" t="s">
        <v>238</v>
      </c>
      <c r="BP673" t="s">
        <v>202</v>
      </c>
    </row>
    <row r="674" spans="1:68" x14ac:dyDescent="0.2">
      <c r="A674" s="4">
        <v>43013.740277777775</v>
      </c>
      <c r="B674" s="4">
        <v>43013.757638888892</v>
      </c>
      <c r="C674" t="s">
        <v>65</v>
      </c>
      <c r="D674" t="s">
        <v>2782</v>
      </c>
      <c r="E674">
        <v>100</v>
      </c>
      <c r="F674">
        <v>1541</v>
      </c>
      <c r="G674" t="b">
        <v>1</v>
      </c>
      <c r="H674" s="1">
        <v>43013.757638888892</v>
      </c>
      <c r="I674" t="s">
        <v>2783</v>
      </c>
      <c r="N674">
        <v>33.448394780000001</v>
      </c>
      <c r="O674">
        <v>-112.0739975</v>
      </c>
      <c r="P674" t="s">
        <v>179</v>
      </c>
      <c r="Q674" t="s">
        <v>180</v>
      </c>
      <c r="R674" t="s">
        <v>181</v>
      </c>
      <c r="S674" t="s">
        <v>341</v>
      </c>
      <c r="T674">
        <v>11</v>
      </c>
      <c r="U674" t="s">
        <v>281</v>
      </c>
      <c r="V674" t="s">
        <v>194</v>
      </c>
      <c r="W674">
        <v>47</v>
      </c>
      <c r="X674" t="s">
        <v>186</v>
      </c>
      <c r="Y674" t="s">
        <v>216</v>
      </c>
      <c r="Z674">
        <v>33</v>
      </c>
      <c r="AA674" t="s">
        <v>196</v>
      </c>
      <c r="AB674" t="s">
        <v>197</v>
      </c>
      <c r="AC674" t="s">
        <v>210</v>
      </c>
      <c r="AD674" t="s">
        <v>329</v>
      </c>
      <c r="AE674" t="s">
        <v>211</v>
      </c>
      <c r="AF674">
        <v>95843</v>
      </c>
      <c r="AO674">
        <v>0</v>
      </c>
      <c r="AP674">
        <v>0</v>
      </c>
      <c r="AQ674">
        <v>979.58100000000002</v>
      </c>
      <c r="AR674">
        <v>0</v>
      </c>
      <c r="BA674" t="s">
        <v>201</v>
      </c>
      <c r="BB674">
        <v>3</v>
      </c>
      <c r="BC674" t="s">
        <v>238</v>
      </c>
      <c r="BD674" t="s">
        <v>238</v>
      </c>
      <c r="BE674" s="3">
        <v>280000</v>
      </c>
      <c r="BF674" t="s">
        <v>398</v>
      </c>
      <c r="BG674" t="s">
        <v>202</v>
      </c>
      <c r="BH674" t="s">
        <v>202</v>
      </c>
      <c r="BM674" s="7" t="s">
        <v>2784</v>
      </c>
      <c r="BN674" s="3" t="s">
        <v>204</v>
      </c>
      <c r="BO674" t="s">
        <v>238</v>
      </c>
      <c r="BP674" t="s">
        <v>202</v>
      </c>
    </row>
    <row r="675" spans="1:68" x14ac:dyDescent="0.2">
      <c r="A675" s="4">
        <v>43013.742361111108</v>
      </c>
      <c r="B675" s="4">
        <v>43013.758333333331</v>
      </c>
      <c r="C675" t="s">
        <v>65</v>
      </c>
      <c r="D675" t="s">
        <v>2792</v>
      </c>
      <c r="E675">
        <v>100</v>
      </c>
      <c r="F675">
        <v>1368</v>
      </c>
      <c r="G675" t="b">
        <v>1</v>
      </c>
      <c r="H675" s="1">
        <v>43013.758333333331</v>
      </c>
      <c r="I675" t="s">
        <v>2793</v>
      </c>
      <c r="N675">
        <v>32.934600830000001</v>
      </c>
      <c r="O675">
        <v>-97.251701350000005</v>
      </c>
      <c r="P675" t="s">
        <v>179</v>
      </c>
      <c r="Q675" t="s">
        <v>180</v>
      </c>
      <c r="R675" t="s">
        <v>181</v>
      </c>
      <c r="S675" t="s">
        <v>182</v>
      </c>
      <c r="T675" t="s">
        <v>183</v>
      </c>
      <c r="U675" t="s">
        <v>184</v>
      </c>
      <c r="V675" t="s">
        <v>302</v>
      </c>
      <c r="W675">
        <v>47</v>
      </c>
      <c r="X675" t="s">
        <v>186</v>
      </c>
      <c r="Y675" t="s">
        <v>216</v>
      </c>
      <c r="Z675">
        <v>51</v>
      </c>
      <c r="AA675" t="s">
        <v>196</v>
      </c>
      <c r="AB675" t="s">
        <v>197</v>
      </c>
      <c r="AC675" t="s">
        <v>290</v>
      </c>
      <c r="AD675" t="s">
        <v>217</v>
      </c>
      <c r="AE675" t="s">
        <v>303</v>
      </c>
      <c r="AF675">
        <v>76244</v>
      </c>
      <c r="AO675">
        <v>0</v>
      </c>
      <c r="AP675">
        <v>0</v>
      </c>
      <c r="AQ675">
        <v>962.81700000000001</v>
      </c>
      <c r="AR675">
        <v>0</v>
      </c>
      <c r="BA675" t="s">
        <v>201</v>
      </c>
      <c r="BB675">
        <v>3</v>
      </c>
      <c r="BC675" t="s">
        <v>238</v>
      </c>
      <c r="BD675" t="s">
        <v>238</v>
      </c>
      <c r="BE675" s="3">
        <v>180000</v>
      </c>
      <c r="BF675" t="s">
        <v>691</v>
      </c>
      <c r="BG675" t="s">
        <v>202</v>
      </c>
      <c r="BH675" t="s">
        <v>202</v>
      </c>
      <c r="BM675" s="7" t="s">
        <v>2794</v>
      </c>
      <c r="BN675" s="3" t="s">
        <v>204</v>
      </c>
      <c r="BO675" t="s">
        <v>202</v>
      </c>
      <c r="BP675" t="s">
        <v>202</v>
      </c>
    </row>
    <row r="676" spans="1:68" x14ac:dyDescent="0.2">
      <c r="A676" s="4">
        <v>43013.745833333334</v>
      </c>
      <c r="B676" s="4">
        <v>43013.759722222225</v>
      </c>
      <c r="C676" t="s">
        <v>65</v>
      </c>
      <c r="D676" t="s">
        <v>2851</v>
      </c>
      <c r="E676">
        <v>100</v>
      </c>
      <c r="F676">
        <v>1177</v>
      </c>
      <c r="G676" t="b">
        <v>1</v>
      </c>
      <c r="H676" s="1">
        <v>43013.759722222225</v>
      </c>
      <c r="I676" t="s">
        <v>2852</v>
      </c>
      <c r="N676">
        <v>34.40209961</v>
      </c>
      <c r="O676">
        <v>-118.83950040000001</v>
      </c>
      <c r="P676" t="s">
        <v>179</v>
      </c>
      <c r="Q676" t="s">
        <v>180</v>
      </c>
      <c r="R676" t="s">
        <v>181</v>
      </c>
      <c r="S676" t="s">
        <v>720</v>
      </c>
      <c r="T676" t="s">
        <v>205</v>
      </c>
      <c r="U676" t="s">
        <v>721</v>
      </c>
      <c r="V676" t="s">
        <v>722</v>
      </c>
      <c r="W676">
        <v>47</v>
      </c>
      <c r="X676" t="s">
        <v>186</v>
      </c>
      <c r="Y676" t="s">
        <v>195</v>
      </c>
      <c r="Z676">
        <v>30</v>
      </c>
      <c r="AA676" t="s">
        <v>196</v>
      </c>
      <c r="AB676" t="s">
        <v>197</v>
      </c>
      <c r="AC676" t="s">
        <v>210</v>
      </c>
      <c r="AD676" t="s">
        <v>329</v>
      </c>
      <c r="AE676" t="s">
        <v>211</v>
      </c>
      <c r="AF676">
        <v>93004</v>
      </c>
      <c r="AO676">
        <v>0</v>
      </c>
      <c r="AP676">
        <v>0</v>
      </c>
      <c r="AQ676">
        <v>959.97</v>
      </c>
      <c r="AR676">
        <v>0</v>
      </c>
      <c r="BA676" t="s">
        <v>201</v>
      </c>
      <c r="BB676">
        <v>3</v>
      </c>
      <c r="BC676" t="s">
        <v>238</v>
      </c>
      <c r="BD676" t="s">
        <v>238</v>
      </c>
      <c r="BE676" s="3">
        <v>100000</v>
      </c>
      <c r="BF676" t="s">
        <v>871</v>
      </c>
      <c r="BG676" t="s">
        <v>202</v>
      </c>
      <c r="BH676" t="s">
        <v>202</v>
      </c>
      <c r="BM676" s="7" t="s">
        <v>2853</v>
      </c>
      <c r="BN676" s="3" t="s">
        <v>204</v>
      </c>
      <c r="BO676" t="s">
        <v>238</v>
      </c>
      <c r="BP676" t="s">
        <v>202</v>
      </c>
    </row>
    <row r="677" spans="1:68" x14ac:dyDescent="0.2">
      <c r="A677" s="4">
        <v>43013.745833333334</v>
      </c>
      <c r="B677" s="4">
        <v>43013.760416666664</v>
      </c>
      <c r="C677" t="s">
        <v>65</v>
      </c>
      <c r="D677" t="s">
        <v>2906</v>
      </c>
      <c r="E677">
        <v>100</v>
      </c>
      <c r="F677">
        <v>1289</v>
      </c>
      <c r="G677" t="b">
        <v>1</v>
      </c>
      <c r="H677" s="1">
        <v>43013.760416666664</v>
      </c>
      <c r="I677" t="s">
        <v>2907</v>
      </c>
      <c r="N677">
        <v>38.214492800000002</v>
      </c>
      <c r="O677">
        <v>-85.20529938</v>
      </c>
      <c r="P677" t="s">
        <v>179</v>
      </c>
      <c r="Q677" t="s">
        <v>180</v>
      </c>
      <c r="R677" t="s">
        <v>181</v>
      </c>
      <c r="S677" t="s">
        <v>208</v>
      </c>
      <c r="T677">
        <v>56</v>
      </c>
      <c r="U677" t="s">
        <v>184</v>
      </c>
      <c r="V677" t="s">
        <v>185</v>
      </c>
      <c r="W677">
        <v>47</v>
      </c>
      <c r="X677" t="s">
        <v>186</v>
      </c>
      <c r="Y677" t="s">
        <v>216</v>
      </c>
      <c r="Z677">
        <v>38</v>
      </c>
      <c r="AA677" t="s">
        <v>196</v>
      </c>
      <c r="AB677" t="s">
        <v>197</v>
      </c>
      <c r="AC677" t="s">
        <v>290</v>
      </c>
      <c r="AD677" t="s">
        <v>234</v>
      </c>
      <c r="AE677" t="s">
        <v>223</v>
      </c>
      <c r="AF677">
        <v>40065</v>
      </c>
      <c r="AO677">
        <v>897.99599999999998</v>
      </c>
      <c r="AP677">
        <v>897.99599999999998</v>
      </c>
      <c r="AQ677">
        <v>963.27300000000002</v>
      </c>
      <c r="AR677">
        <v>1</v>
      </c>
      <c r="BA677" t="s">
        <v>201</v>
      </c>
      <c r="BB677">
        <v>3</v>
      </c>
      <c r="BC677" t="s">
        <v>238</v>
      </c>
      <c r="BD677" t="s">
        <v>238</v>
      </c>
      <c r="BE677" s="3">
        <v>280000</v>
      </c>
      <c r="BF677" t="s">
        <v>2908</v>
      </c>
      <c r="BG677" t="s">
        <v>202</v>
      </c>
      <c r="BH677" t="s">
        <v>202</v>
      </c>
      <c r="BM677" s="7" t="s">
        <v>2909</v>
      </c>
      <c r="BN677" s="3" t="s">
        <v>225</v>
      </c>
      <c r="BO677" t="s">
        <v>238</v>
      </c>
      <c r="BP677" t="s">
        <v>202</v>
      </c>
    </row>
    <row r="678" spans="1:68" x14ac:dyDescent="0.2">
      <c r="A678" s="4">
        <v>43013.745833333334</v>
      </c>
      <c r="B678" s="4">
        <v>43013.761111111111</v>
      </c>
      <c r="C678" t="s">
        <v>65</v>
      </c>
      <c r="D678" t="s">
        <v>2917</v>
      </c>
      <c r="E678">
        <v>100</v>
      </c>
      <c r="F678">
        <v>1316</v>
      </c>
      <c r="G678" t="b">
        <v>1</v>
      </c>
      <c r="H678" s="1">
        <v>43013.761111111111</v>
      </c>
      <c r="I678" t="s">
        <v>2918</v>
      </c>
      <c r="N678">
        <v>38.93580627</v>
      </c>
      <c r="O678">
        <v>-77.162101750000005</v>
      </c>
      <c r="P678" t="s">
        <v>179</v>
      </c>
      <c r="Q678" t="s">
        <v>180</v>
      </c>
      <c r="R678" t="s">
        <v>181</v>
      </c>
      <c r="S678" t="s">
        <v>695</v>
      </c>
      <c r="T678">
        <v>14.143929999999999</v>
      </c>
      <c r="U678" t="s">
        <v>184</v>
      </c>
      <c r="V678" t="s">
        <v>2919</v>
      </c>
      <c r="W678">
        <v>47</v>
      </c>
      <c r="X678" t="s">
        <v>186</v>
      </c>
      <c r="Y678" t="s">
        <v>195</v>
      </c>
      <c r="Z678">
        <v>37</v>
      </c>
      <c r="AA678" t="s">
        <v>243</v>
      </c>
      <c r="AB678" t="s">
        <v>253</v>
      </c>
      <c r="AC678" t="s">
        <v>245</v>
      </c>
      <c r="AD678" t="s">
        <v>217</v>
      </c>
      <c r="AE678" t="s">
        <v>200</v>
      </c>
      <c r="AF678">
        <v>22102</v>
      </c>
      <c r="AO678">
        <v>557.72400000000005</v>
      </c>
      <c r="AP678">
        <v>557.72400000000005</v>
      </c>
      <c r="AQ678">
        <v>959.38699999999994</v>
      </c>
      <c r="AR678">
        <v>1</v>
      </c>
      <c r="BA678" t="s">
        <v>201</v>
      </c>
      <c r="BB678">
        <v>3</v>
      </c>
      <c r="BC678" t="s">
        <v>238</v>
      </c>
      <c r="BD678" t="s">
        <v>238</v>
      </c>
      <c r="BE678" s="3">
        <v>280000</v>
      </c>
      <c r="BF678" t="s">
        <v>624</v>
      </c>
      <c r="BG678" t="s">
        <v>202</v>
      </c>
      <c r="BH678" t="s">
        <v>202</v>
      </c>
      <c r="BM678" s="7" t="s">
        <v>2920</v>
      </c>
      <c r="BO678" t="s">
        <v>238</v>
      </c>
      <c r="BP678" t="s">
        <v>202</v>
      </c>
    </row>
    <row r="679" spans="1:68" x14ac:dyDescent="0.2">
      <c r="A679" s="4">
        <v>43013.745833333334</v>
      </c>
      <c r="B679" s="4">
        <v>43013.761805555558</v>
      </c>
      <c r="C679" t="s">
        <v>65</v>
      </c>
      <c r="D679" t="s">
        <v>2943</v>
      </c>
      <c r="E679">
        <v>100</v>
      </c>
      <c r="F679">
        <v>1336</v>
      </c>
      <c r="G679" t="b">
        <v>1</v>
      </c>
      <c r="H679" s="1">
        <v>43013.761805555558</v>
      </c>
      <c r="I679" t="s">
        <v>2944</v>
      </c>
      <c r="N679">
        <v>44.203002929999997</v>
      </c>
      <c r="O679">
        <v>-72.842796329999999</v>
      </c>
      <c r="P679" t="s">
        <v>179</v>
      </c>
      <c r="Q679" t="s">
        <v>180</v>
      </c>
      <c r="R679" t="s">
        <v>181</v>
      </c>
      <c r="S679" t="s">
        <v>208</v>
      </c>
      <c r="T679">
        <v>56</v>
      </c>
      <c r="U679" t="s">
        <v>281</v>
      </c>
      <c r="V679" t="s">
        <v>1576</v>
      </c>
      <c r="W679">
        <v>47</v>
      </c>
      <c r="X679" t="s">
        <v>186</v>
      </c>
      <c r="Y679" t="s">
        <v>195</v>
      </c>
      <c r="Z679">
        <v>58</v>
      </c>
      <c r="AA679" t="s">
        <v>196</v>
      </c>
      <c r="AB679" t="s">
        <v>197</v>
      </c>
      <c r="AC679" t="s">
        <v>245</v>
      </c>
      <c r="AD679" t="s">
        <v>234</v>
      </c>
      <c r="AE679" t="s">
        <v>211</v>
      </c>
      <c r="AF679">
        <v>5674</v>
      </c>
      <c r="AO679">
        <v>0</v>
      </c>
      <c r="AP679">
        <v>0</v>
      </c>
      <c r="AQ679">
        <v>955.66</v>
      </c>
      <c r="AR679">
        <v>0</v>
      </c>
      <c r="BA679" t="s">
        <v>201</v>
      </c>
      <c r="BB679">
        <v>3</v>
      </c>
      <c r="BC679" t="s">
        <v>238</v>
      </c>
      <c r="BD679" t="s">
        <v>238</v>
      </c>
      <c r="BE679" s="3">
        <v>280000</v>
      </c>
      <c r="BF679" t="s">
        <v>624</v>
      </c>
      <c r="BG679" t="s">
        <v>202</v>
      </c>
      <c r="BH679" t="s">
        <v>202</v>
      </c>
      <c r="BM679" s="7" t="s">
        <v>2945</v>
      </c>
      <c r="BN679" s="3" t="s">
        <v>204</v>
      </c>
      <c r="BO679" t="s">
        <v>238</v>
      </c>
      <c r="BP679" t="s">
        <v>202</v>
      </c>
    </row>
    <row r="680" spans="1:68" x14ac:dyDescent="0.2">
      <c r="A680" s="4">
        <v>43013.749305555553</v>
      </c>
      <c r="B680" s="4">
        <v>43013.763888888891</v>
      </c>
      <c r="C680" t="s">
        <v>65</v>
      </c>
      <c r="D680" t="s">
        <v>3006</v>
      </c>
      <c r="E680">
        <v>100</v>
      </c>
      <c r="F680">
        <v>1266</v>
      </c>
      <c r="G680" t="b">
        <v>1</v>
      </c>
      <c r="H680" s="1">
        <v>43013.763888888891</v>
      </c>
      <c r="I680" t="s">
        <v>3007</v>
      </c>
      <c r="N680">
        <v>33.770797729999998</v>
      </c>
      <c r="O680">
        <v>-84.292999269999996</v>
      </c>
      <c r="P680" t="s">
        <v>179</v>
      </c>
      <c r="Q680" t="s">
        <v>180</v>
      </c>
      <c r="R680" t="s">
        <v>181</v>
      </c>
      <c r="S680" t="s">
        <v>182</v>
      </c>
      <c r="T680" t="s">
        <v>183</v>
      </c>
      <c r="U680" t="s">
        <v>184</v>
      </c>
      <c r="V680" t="s">
        <v>185</v>
      </c>
      <c r="W680">
        <v>47</v>
      </c>
      <c r="X680" t="s">
        <v>186</v>
      </c>
      <c r="Y680" t="s">
        <v>195</v>
      </c>
      <c r="Z680">
        <v>23</v>
      </c>
      <c r="AA680" t="s">
        <v>233</v>
      </c>
      <c r="AB680" t="s">
        <v>197</v>
      </c>
      <c r="AC680" t="s">
        <v>210</v>
      </c>
      <c r="AD680" t="s">
        <v>234</v>
      </c>
      <c r="AE680" t="s">
        <v>229</v>
      </c>
      <c r="AF680">
        <v>30317</v>
      </c>
      <c r="AO680">
        <v>43.51</v>
      </c>
      <c r="AP680">
        <v>925.38699999999994</v>
      </c>
      <c r="AQ680">
        <v>957.43799999999999</v>
      </c>
      <c r="AR680">
        <v>2</v>
      </c>
      <c r="BA680" t="s">
        <v>201</v>
      </c>
      <c r="BB680">
        <v>3</v>
      </c>
      <c r="BC680" t="s">
        <v>238</v>
      </c>
      <c r="BD680" t="s">
        <v>238</v>
      </c>
      <c r="BE680" s="3">
        <v>100000</v>
      </c>
      <c r="BF680" t="s">
        <v>2494</v>
      </c>
      <c r="BG680" t="s">
        <v>202</v>
      </c>
      <c r="BH680" t="s">
        <v>202</v>
      </c>
      <c r="BM680" s="7" t="s">
        <v>3008</v>
      </c>
      <c r="BN680" s="3" t="s">
        <v>204</v>
      </c>
      <c r="BO680" t="s">
        <v>202</v>
      </c>
      <c r="BP680" t="s">
        <v>202</v>
      </c>
    </row>
    <row r="681" spans="1:68" x14ac:dyDescent="0.2">
      <c r="A681" s="4">
        <v>43013.743750000001</v>
      </c>
      <c r="B681" s="4">
        <v>43013.763888888891</v>
      </c>
      <c r="C681" t="s">
        <v>65</v>
      </c>
      <c r="D681" t="s">
        <v>3013</v>
      </c>
      <c r="E681">
        <v>100</v>
      </c>
      <c r="F681">
        <v>1742</v>
      </c>
      <c r="G681" t="b">
        <v>1</v>
      </c>
      <c r="H681" s="1">
        <v>43013.763888888891</v>
      </c>
      <c r="I681" t="s">
        <v>3014</v>
      </c>
      <c r="N681">
        <v>42.13310242</v>
      </c>
      <c r="O681">
        <v>-83.218200679999995</v>
      </c>
      <c r="P681" t="s">
        <v>179</v>
      </c>
      <c r="Q681" t="s">
        <v>180</v>
      </c>
      <c r="R681" t="s">
        <v>181</v>
      </c>
      <c r="S681" t="s">
        <v>182</v>
      </c>
      <c r="T681" t="s">
        <v>355</v>
      </c>
      <c r="U681" t="s">
        <v>281</v>
      </c>
      <c r="V681" t="s">
        <v>1927</v>
      </c>
      <c r="W681">
        <v>47</v>
      </c>
      <c r="X681" t="s">
        <v>186</v>
      </c>
      <c r="Y681" t="s">
        <v>216</v>
      </c>
      <c r="Z681">
        <v>39</v>
      </c>
      <c r="AA681" t="s">
        <v>196</v>
      </c>
      <c r="AB681" t="s">
        <v>197</v>
      </c>
      <c r="AC681" t="s">
        <v>198</v>
      </c>
      <c r="AD681" t="s">
        <v>217</v>
      </c>
      <c r="AE681" t="s">
        <v>229</v>
      </c>
      <c r="AF681">
        <v>48183</v>
      </c>
      <c r="AO681">
        <v>0</v>
      </c>
      <c r="AP681">
        <v>0</v>
      </c>
      <c r="AQ681">
        <v>960.24</v>
      </c>
      <c r="AR681">
        <v>0</v>
      </c>
      <c r="BA681" t="s">
        <v>201</v>
      </c>
      <c r="BB681">
        <v>3</v>
      </c>
      <c r="BC681" t="s">
        <v>238</v>
      </c>
      <c r="BD681" t="s">
        <v>238</v>
      </c>
      <c r="BE681" s="3">
        <v>125000</v>
      </c>
      <c r="BF681" t="s">
        <v>3015</v>
      </c>
      <c r="BG681" t="s">
        <v>202</v>
      </c>
      <c r="BH681" t="s">
        <v>202</v>
      </c>
      <c r="BM681" s="7" t="s">
        <v>3016</v>
      </c>
      <c r="BN681" s="3" t="s">
        <v>204</v>
      </c>
      <c r="BO681" t="s">
        <v>238</v>
      </c>
      <c r="BP681" t="s">
        <v>202</v>
      </c>
    </row>
    <row r="682" spans="1:68" x14ac:dyDescent="0.2">
      <c r="A682" s="4">
        <v>43013.748611111114</v>
      </c>
      <c r="B682" s="4">
        <v>43013.76458333333</v>
      </c>
      <c r="C682" t="s">
        <v>65</v>
      </c>
      <c r="D682" t="s">
        <v>3026</v>
      </c>
      <c r="E682">
        <v>100</v>
      </c>
      <c r="F682">
        <v>1389</v>
      </c>
      <c r="G682" t="b">
        <v>1</v>
      </c>
      <c r="H682" s="1">
        <v>43013.76458333333</v>
      </c>
      <c r="I682" t="s">
        <v>3027</v>
      </c>
      <c r="N682">
        <v>33.564498899999997</v>
      </c>
      <c r="O682">
        <v>-112.0086975</v>
      </c>
      <c r="P682" t="s">
        <v>179</v>
      </c>
      <c r="Q682" t="s">
        <v>180</v>
      </c>
      <c r="R682" t="s">
        <v>181</v>
      </c>
      <c r="S682" t="s">
        <v>208</v>
      </c>
      <c r="T682">
        <v>55</v>
      </c>
      <c r="U682" t="s">
        <v>184</v>
      </c>
      <c r="V682" t="s">
        <v>185</v>
      </c>
      <c r="W682">
        <v>47</v>
      </c>
      <c r="X682" t="s">
        <v>186</v>
      </c>
      <c r="Y682" t="s">
        <v>216</v>
      </c>
      <c r="Z682">
        <v>57</v>
      </c>
      <c r="AA682" t="s">
        <v>196</v>
      </c>
      <c r="AB682" t="s">
        <v>197</v>
      </c>
      <c r="AC682" t="s">
        <v>210</v>
      </c>
      <c r="AD682" t="s">
        <v>222</v>
      </c>
      <c r="AE682" t="s">
        <v>303</v>
      </c>
      <c r="AF682">
        <v>85028</v>
      </c>
      <c r="AO682">
        <v>0</v>
      </c>
      <c r="AP682">
        <v>0</v>
      </c>
      <c r="AQ682">
        <v>960.35199999999998</v>
      </c>
      <c r="AR682">
        <v>0</v>
      </c>
      <c r="BA682" t="s">
        <v>201</v>
      </c>
      <c r="BB682">
        <v>3</v>
      </c>
      <c r="BC682" t="s">
        <v>238</v>
      </c>
      <c r="BD682" t="s">
        <v>238</v>
      </c>
      <c r="BE682" s="31">
        <v>400000</v>
      </c>
      <c r="BF682" t="s">
        <v>3028</v>
      </c>
      <c r="BG682" t="s">
        <v>202</v>
      </c>
      <c r="BH682" t="s">
        <v>202</v>
      </c>
      <c r="BM682" s="7" t="s">
        <v>3029</v>
      </c>
      <c r="BN682" s="3" t="s">
        <v>204</v>
      </c>
      <c r="BO682" t="s">
        <v>202</v>
      </c>
      <c r="BP682" t="s">
        <v>202</v>
      </c>
    </row>
    <row r="683" spans="1:68" x14ac:dyDescent="0.2">
      <c r="A683" s="4">
        <v>43013.760416666664</v>
      </c>
      <c r="B683" s="4">
        <v>43013.765972222223</v>
      </c>
      <c r="C683" t="s">
        <v>65</v>
      </c>
      <c r="D683" t="s">
        <v>3058</v>
      </c>
      <c r="E683">
        <v>100</v>
      </c>
      <c r="F683">
        <v>453</v>
      </c>
      <c r="G683" t="b">
        <v>1</v>
      </c>
      <c r="H683" s="1">
        <v>43013.765972222223</v>
      </c>
      <c r="I683" t="s">
        <v>3059</v>
      </c>
      <c r="N683">
        <v>41.655807500000002</v>
      </c>
      <c r="O683">
        <v>-74.686798100000004</v>
      </c>
      <c r="P683" t="s">
        <v>179</v>
      </c>
      <c r="Q683" t="s">
        <v>180</v>
      </c>
      <c r="R683" t="s">
        <v>181</v>
      </c>
      <c r="S683" t="s">
        <v>182</v>
      </c>
      <c r="T683" t="s">
        <v>183</v>
      </c>
      <c r="U683" t="s">
        <v>193</v>
      </c>
      <c r="V683" t="s">
        <v>185</v>
      </c>
      <c r="W683">
        <v>47</v>
      </c>
      <c r="X683" t="s">
        <v>186</v>
      </c>
      <c r="Y683" t="s">
        <v>216</v>
      </c>
      <c r="Z683">
        <v>25</v>
      </c>
      <c r="AA683" t="s">
        <v>233</v>
      </c>
      <c r="AB683" t="s">
        <v>816</v>
      </c>
      <c r="AC683" t="s">
        <v>198</v>
      </c>
      <c r="AD683" t="s">
        <v>217</v>
      </c>
      <c r="AE683" t="s">
        <v>229</v>
      </c>
      <c r="AF683">
        <v>12701</v>
      </c>
      <c r="AO683">
        <v>0</v>
      </c>
      <c r="AP683">
        <v>0</v>
      </c>
      <c r="AQ683">
        <v>354.12</v>
      </c>
      <c r="AR683">
        <v>0</v>
      </c>
      <c r="BA683" t="s">
        <v>201</v>
      </c>
      <c r="BB683">
        <v>3</v>
      </c>
      <c r="BC683" t="s">
        <v>238</v>
      </c>
      <c r="BD683" t="s">
        <v>238</v>
      </c>
      <c r="BE683" s="3">
        <v>75000</v>
      </c>
      <c r="BF683" t="s">
        <v>3060</v>
      </c>
      <c r="BG683" t="s">
        <v>202</v>
      </c>
      <c r="BH683" t="s">
        <v>202</v>
      </c>
      <c r="BM683" s="7" t="s">
        <v>3061</v>
      </c>
      <c r="BN683" s="3" t="s">
        <v>204</v>
      </c>
      <c r="BO683" t="s">
        <v>238</v>
      </c>
      <c r="BP683" t="s">
        <v>202</v>
      </c>
    </row>
    <row r="684" spans="1:68" x14ac:dyDescent="0.2">
      <c r="A684" s="4">
        <v>43013.752083333333</v>
      </c>
      <c r="B684" s="4">
        <v>43013.76666666667</v>
      </c>
      <c r="C684" t="s">
        <v>65</v>
      </c>
      <c r="D684" t="s">
        <v>3088</v>
      </c>
      <c r="E684">
        <v>100</v>
      </c>
      <c r="F684">
        <v>1275</v>
      </c>
      <c r="G684" t="b">
        <v>1</v>
      </c>
      <c r="H684" s="1">
        <v>43013.76666666667</v>
      </c>
      <c r="I684" t="s">
        <v>3089</v>
      </c>
      <c r="N684">
        <v>39.618194580000001</v>
      </c>
      <c r="O684">
        <v>-84.248802190000006</v>
      </c>
      <c r="P684" t="s">
        <v>179</v>
      </c>
      <c r="Q684" t="s">
        <v>180</v>
      </c>
      <c r="R684" t="s">
        <v>181</v>
      </c>
      <c r="S684" t="s">
        <v>182</v>
      </c>
      <c r="T684" t="s">
        <v>183</v>
      </c>
      <c r="U684" t="s">
        <v>184</v>
      </c>
      <c r="V684" t="s">
        <v>194</v>
      </c>
      <c r="W684">
        <v>47</v>
      </c>
      <c r="X684" t="s">
        <v>186</v>
      </c>
      <c r="Y684" t="s">
        <v>216</v>
      </c>
      <c r="Z684">
        <v>24</v>
      </c>
      <c r="AA684" t="s">
        <v>196</v>
      </c>
      <c r="AB684" t="s">
        <v>197</v>
      </c>
      <c r="AC684" t="s">
        <v>290</v>
      </c>
      <c r="AD684" t="s">
        <v>234</v>
      </c>
      <c r="AE684" t="s">
        <v>223</v>
      </c>
      <c r="AF684">
        <v>45459</v>
      </c>
      <c r="AO684">
        <v>0</v>
      </c>
      <c r="AP684">
        <v>0</v>
      </c>
      <c r="AQ684">
        <v>953.22500000000002</v>
      </c>
      <c r="AR684">
        <v>0</v>
      </c>
      <c r="BA684" t="s">
        <v>201</v>
      </c>
      <c r="BB684">
        <v>3</v>
      </c>
      <c r="BC684" t="s">
        <v>238</v>
      </c>
      <c r="BD684" t="s">
        <v>238</v>
      </c>
      <c r="BE684" s="3">
        <v>80000</v>
      </c>
      <c r="BF684" t="s">
        <v>1412</v>
      </c>
      <c r="BG684" t="s">
        <v>202</v>
      </c>
      <c r="BH684" t="s">
        <v>202</v>
      </c>
      <c r="BM684" s="7" t="s">
        <v>3090</v>
      </c>
      <c r="BN684" s="3" t="s">
        <v>204</v>
      </c>
      <c r="BO684" t="s">
        <v>238</v>
      </c>
      <c r="BP684" t="s">
        <v>202</v>
      </c>
    </row>
    <row r="685" spans="1:68" x14ac:dyDescent="0.2">
      <c r="A685" s="4">
        <v>43013.75</v>
      </c>
      <c r="B685" s="4">
        <v>43013.768055555556</v>
      </c>
      <c r="C685" t="s">
        <v>65</v>
      </c>
      <c r="D685" t="s">
        <v>3131</v>
      </c>
      <c r="E685">
        <v>100</v>
      </c>
      <c r="F685">
        <v>1553</v>
      </c>
      <c r="G685" t="b">
        <v>1</v>
      </c>
      <c r="H685" s="1">
        <v>43013.768055555556</v>
      </c>
      <c r="I685" t="s">
        <v>3132</v>
      </c>
      <c r="N685">
        <v>42.85339355</v>
      </c>
      <c r="O685">
        <v>-83.295600890000003</v>
      </c>
      <c r="P685" t="s">
        <v>179</v>
      </c>
      <c r="Q685" t="s">
        <v>180</v>
      </c>
      <c r="R685" t="s">
        <v>181</v>
      </c>
      <c r="S685" t="s">
        <v>208</v>
      </c>
      <c r="T685">
        <v>55</v>
      </c>
      <c r="U685" t="s">
        <v>184</v>
      </c>
      <c r="V685" t="s">
        <v>185</v>
      </c>
      <c r="W685">
        <v>47</v>
      </c>
      <c r="X685" t="s">
        <v>186</v>
      </c>
      <c r="Y685" t="s">
        <v>195</v>
      </c>
      <c r="Z685">
        <v>34</v>
      </c>
      <c r="AA685" t="s">
        <v>196</v>
      </c>
      <c r="AB685" t="s">
        <v>197</v>
      </c>
      <c r="AC685" t="s">
        <v>258</v>
      </c>
      <c r="AD685" t="s">
        <v>217</v>
      </c>
      <c r="AE685" t="s">
        <v>229</v>
      </c>
      <c r="AF685">
        <v>48455</v>
      </c>
      <c r="AO685">
        <v>1.421</v>
      </c>
      <c r="AP685">
        <v>965.76</v>
      </c>
      <c r="AQ685">
        <v>967.47400000000005</v>
      </c>
      <c r="AR685">
        <v>2</v>
      </c>
      <c r="BA685" t="s">
        <v>201</v>
      </c>
      <c r="BB685">
        <v>3</v>
      </c>
      <c r="BC685" t="s">
        <v>238</v>
      </c>
      <c r="BD685" t="s">
        <v>238</v>
      </c>
      <c r="BE685" s="3">
        <v>280000</v>
      </c>
      <c r="BF685" t="s">
        <v>356</v>
      </c>
      <c r="BG685" t="s">
        <v>202</v>
      </c>
      <c r="BH685" t="s">
        <v>202</v>
      </c>
      <c r="BM685" s="7" t="s">
        <v>3133</v>
      </c>
      <c r="BN685" s="3" t="s">
        <v>204</v>
      </c>
      <c r="BO685" t="s">
        <v>202</v>
      </c>
      <c r="BP685" t="s">
        <v>202</v>
      </c>
    </row>
    <row r="686" spans="1:68" x14ac:dyDescent="0.2">
      <c r="A686" s="4">
        <v>43013.750694444447</v>
      </c>
      <c r="B686" s="4">
        <v>43013.768750000003</v>
      </c>
      <c r="C686" t="s">
        <v>65</v>
      </c>
      <c r="D686" t="s">
        <v>3144</v>
      </c>
      <c r="E686">
        <v>100</v>
      </c>
      <c r="F686">
        <v>1548</v>
      </c>
      <c r="G686" t="b">
        <v>1</v>
      </c>
      <c r="H686" s="1">
        <v>43013.768750000003</v>
      </c>
      <c r="I686" t="s">
        <v>3145</v>
      </c>
      <c r="N686">
        <v>36.168701169999999</v>
      </c>
      <c r="O686">
        <v>-115.28410340000001</v>
      </c>
      <c r="P686" t="s">
        <v>179</v>
      </c>
      <c r="Q686" t="s">
        <v>180</v>
      </c>
      <c r="R686" t="s">
        <v>181</v>
      </c>
      <c r="S686" t="s">
        <v>208</v>
      </c>
      <c r="T686">
        <v>56</v>
      </c>
      <c r="U686" t="s">
        <v>281</v>
      </c>
      <c r="V686" t="s">
        <v>252</v>
      </c>
      <c r="W686">
        <v>47</v>
      </c>
      <c r="X686" t="s">
        <v>186</v>
      </c>
      <c r="Y686" t="s">
        <v>216</v>
      </c>
      <c r="Z686">
        <v>38</v>
      </c>
      <c r="AA686" t="s">
        <v>196</v>
      </c>
      <c r="AB686" t="s">
        <v>197</v>
      </c>
      <c r="AC686" t="s">
        <v>210</v>
      </c>
      <c r="AD686" t="s">
        <v>217</v>
      </c>
      <c r="AE686" t="s">
        <v>200</v>
      </c>
      <c r="AF686">
        <v>89147</v>
      </c>
      <c r="AO686">
        <v>951.71600000000001</v>
      </c>
      <c r="AP686">
        <v>951.928</v>
      </c>
      <c r="AQ686">
        <v>961.40700000000004</v>
      </c>
      <c r="AR686">
        <v>2</v>
      </c>
      <c r="BA686" t="s">
        <v>201</v>
      </c>
      <c r="BB686">
        <v>3</v>
      </c>
      <c r="BC686" t="s">
        <v>238</v>
      </c>
      <c r="BD686" t="s">
        <v>238</v>
      </c>
      <c r="BE686" s="3">
        <v>200000</v>
      </c>
      <c r="BF686" t="s">
        <v>3146</v>
      </c>
      <c r="BG686" t="s">
        <v>202</v>
      </c>
      <c r="BH686" t="s">
        <v>202</v>
      </c>
      <c r="BM686" s="7" t="s">
        <v>3147</v>
      </c>
      <c r="BN686" s="3" t="s">
        <v>204</v>
      </c>
      <c r="BO686" t="s">
        <v>202</v>
      </c>
      <c r="BP686" t="s">
        <v>202</v>
      </c>
    </row>
    <row r="687" spans="1:68" x14ac:dyDescent="0.2">
      <c r="A687" s="4">
        <v>43013.749305555553</v>
      </c>
      <c r="B687" s="4">
        <v>43013.770138888889</v>
      </c>
      <c r="C687" t="s">
        <v>65</v>
      </c>
      <c r="D687" t="s">
        <v>3199</v>
      </c>
      <c r="E687">
        <v>100</v>
      </c>
      <c r="F687">
        <v>1797</v>
      </c>
      <c r="G687" t="b">
        <v>1</v>
      </c>
      <c r="H687" s="1">
        <v>43013.770138888889</v>
      </c>
      <c r="I687" t="s">
        <v>3200</v>
      </c>
      <c r="N687">
        <v>40.473007199999998</v>
      </c>
      <c r="O687">
        <v>-79.949996949999999</v>
      </c>
      <c r="P687" t="s">
        <v>179</v>
      </c>
      <c r="Q687" t="s">
        <v>180</v>
      </c>
      <c r="R687" t="s">
        <v>181</v>
      </c>
      <c r="S687" t="s">
        <v>182</v>
      </c>
      <c r="T687" t="s">
        <v>183</v>
      </c>
      <c r="U687" t="s">
        <v>184</v>
      </c>
      <c r="V687" t="s">
        <v>265</v>
      </c>
      <c r="W687">
        <v>47</v>
      </c>
      <c r="X687" t="s">
        <v>186</v>
      </c>
      <c r="Y687" t="s">
        <v>195</v>
      </c>
      <c r="Z687">
        <v>42</v>
      </c>
      <c r="AA687" t="s">
        <v>196</v>
      </c>
      <c r="AB687" t="s">
        <v>197</v>
      </c>
      <c r="AC687" t="s">
        <v>258</v>
      </c>
      <c r="AD687" t="s">
        <v>234</v>
      </c>
      <c r="AE687" t="s">
        <v>211</v>
      </c>
      <c r="AF687">
        <v>15206</v>
      </c>
      <c r="AO687">
        <v>887.11</v>
      </c>
      <c r="AP687">
        <v>887.11</v>
      </c>
      <c r="AQ687">
        <v>943.88800000000003</v>
      </c>
      <c r="AR687">
        <v>1</v>
      </c>
      <c r="BA687" t="s">
        <v>201</v>
      </c>
      <c r="BB687">
        <v>3</v>
      </c>
      <c r="BC687" t="s">
        <v>238</v>
      </c>
      <c r="BD687" t="s">
        <v>238</v>
      </c>
      <c r="BE687" s="3">
        <v>280000</v>
      </c>
      <c r="BF687" t="s">
        <v>3201</v>
      </c>
      <c r="BG687" t="s">
        <v>202</v>
      </c>
      <c r="BH687" t="s">
        <v>202</v>
      </c>
      <c r="BM687" s="7" t="s">
        <v>3202</v>
      </c>
      <c r="BO687" t="s">
        <v>202</v>
      </c>
      <c r="BP687" t="s">
        <v>202</v>
      </c>
    </row>
    <row r="688" spans="1:68" x14ac:dyDescent="0.2">
      <c r="A688" s="4">
        <v>43013.756944444445</v>
      </c>
      <c r="B688" s="4">
        <v>43013.771527777775</v>
      </c>
      <c r="C688" t="s">
        <v>65</v>
      </c>
      <c r="D688" t="s">
        <v>3233</v>
      </c>
      <c r="E688">
        <v>100</v>
      </c>
      <c r="F688">
        <v>1296</v>
      </c>
      <c r="G688" t="b">
        <v>1</v>
      </c>
      <c r="H688" s="1">
        <v>43013.772222222222</v>
      </c>
      <c r="I688" t="s">
        <v>3234</v>
      </c>
      <c r="N688">
        <v>40.710800169999999</v>
      </c>
      <c r="O688">
        <v>-73.739799500000004</v>
      </c>
      <c r="P688" t="s">
        <v>179</v>
      </c>
      <c r="Q688" t="s">
        <v>180</v>
      </c>
      <c r="R688" t="s">
        <v>181</v>
      </c>
      <c r="S688" t="s">
        <v>182</v>
      </c>
      <c r="T688" t="s">
        <v>183</v>
      </c>
      <c r="U688" t="s">
        <v>281</v>
      </c>
      <c r="V688" t="s">
        <v>531</v>
      </c>
      <c r="W688">
        <v>47</v>
      </c>
      <c r="X688" t="s">
        <v>186</v>
      </c>
      <c r="Y688" t="s">
        <v>216</v>
      </c>
      <c r="Z688">
        <v>32</v>
      </c>
      <c r="AA688" t="s">
        <v>233</v>
      </c>
      <c r="AB688" t="s">
        <v>197</v>
      </c>
      <c r="AC688" t="s">
        <v>210</v>
      </c>
      <c r="AD688" t="s">
        <v>217</v>
      </c>
      <c r="AE688" t="s">
        <v>229</v>
      </c>
      <c r="AF688">
        <v>11423</v>
      </c>
      <c r="AO688">
        <v>1068.57</v>
      </c>
      <c r="AP688">
        <v>1068.57</v>
      </c>
      <c r="AQ688">
        <v>1080.893</v>
      </c>
      <c r="AR688">
        <v>1</v>
      </c>
      <c r="BA688" t="s">
        <v>201</v>
      </c>
      <c r="BB688">
        <v>3</v>
      </c>
      <c r="BC688" t="s">
        <v>238</v>
      </c>
      <c r="BD688" t="s">
        <v>238</v>
      </c>
      <c r="BE688" s="3">
        <v>160000</v>
      </c>
      <c r="BF688" t="s">
        <v>2129</v>
      </c>
      <c r="BG688" t="s">
        <v>202</v>
      </c>
      <c r="BH688" t="s">
        <v>202</v>
      </c>
      <c r="BM688" s="7" t="s">
        <v>3235</v>
      </c>
      <c r="BN688" s="3" t="s">
        <v>204</v>
      </c>
      <c r="BO688" t="s">
        <v>238</v>
      </c>
      <c r="BP688" t="s">
        <v>202</v>
      </c>
    </row>
    <row r="689" spans="1:71" x14ac:dyDescent="0.2">
      <c r="A689" s="4">
        <v>43013.756944444445</v>
      </c>
      <c r="B689" s="4">
        <v>43013.772222222222</v>
      </c>
      <c r="C689" t="s">
        <v>65</v>
      </c>
      <c r="D689" t="s">
        <v>3239</v>
      </c>
      <c r="E689">
        <v>100</v>
      </c>
      <c r="F689">
        <v>1311</v>
      </c>
      <c r="G689" t="b">
        <v>1</v>
      </c>
      <c r="H689" s="1">
        <v>43013.772222222222</v>
      </c>
      <c r="I689" t="s">
        <v>3240</v>
      </c>
      <c r="N689">
        <v>36.786499020000001</v>
      </c>
      <c r="O689">
        <v>-119.8264999</v>
      </c>
      <c r="P689" t="s">
        <v>179</v>
      </c>
      <c r="Q689" t="s">
        <v>180</v>
      </c>
      <c r="R689" t="s">
        <v>181</v>
      </c>
      <c r="S689" t="s">
        <v>182</v>
      </c>
      <c r="T689" t="s">
        <v>183</v>
      </c>
      <c r="U689" t="s">
        <v>184</v>
      </c>
      <c r="V689" t="s">
        <v>265</v>
      </c>
      <c r="W689">
        <v>47</v>
      </c>
      <c r="X689" t="s">
        <v>186</v>
      </c>
      <c r="Y689" t="s">
        <v>195</v>
      </c>
      <c r="Z689">
        <v>66</v>
      </c>
      <c r="AA689" t="s">
        <v>196</v>
      </c>
      <c r="AB689" t="s">
        <v>197</v>
      </c>
      <c r="AC689" t="s">
        <v>210</v>
      </c>
      <c r="AD689" t="s">
        <v>217</v>
      </c>
      <c r="AE689" t="s">
        <v>211</v>
      </c>
      <c r="AF689">
        <v>93711</v>
      </c>
      <c r="AO689">
        <v>0</v>
      </c>
      <c r="AP689">
        <v>0</v>
      </c>
      <c r="AQ689">
        <v>960.41099999999994</v>
      </c>
      <c r="AR689">
        <v>0</v>
      </c>
      <c r="BA689" t="s">
        <v>201</v>
      </c>
      <c r="BB689">
        <v>3</v>
      </c>
      <c r="BC689" t="s">
        <v>238</v>
      </c>
      <c r="BD689" t="s">
        <v>238</v>
      </c>
      <c r="BE689" s="3">
        <v>280000</v>
      </c>
      <c r="BF689" t="s">
        <v>398</v>
      </c>
      <c r="BG689" t="s">
        <v>202</v>
      </c>
      <c r="BH689" t="s">
        <v>202</v>
      </c>
      <c r="BM689" s="7" t="s">
        <v>3241</v>
      </c>
      <c r="BN689" s="3" t="s">
        <v>204</v>
      </c>
      <c r="BO689" t="s">
        <v>202</v>
      </c>
      <c r="BP689" t="s">
        <v>202</v>
      </c>
    </row>
    <row r="690" spans="1:71" x14ac:dyDescent="0.2">
      <c r="A690" s="4">
        <v>43013.762499999997</v>
      </c>
      <c r="B690" s="4">
        <v>43013.775694444441</v>
      </c>
      <c r="C690" t="s">
        <v>65</v>
      </c>
      <c r="D690" t="s">
        <v>3329</v>
      </c>
      <c r="E690">
        <v>100</v>
      </c>
      <c r="F690">
        <v>1171</v>
      </c>
      <c r="G690" t="b">
        <v>1</v>
      </c>
      <c r="H690" s="1">
        <v>43013.775694444441</v>
      </c>
      <c r="I690" t="s">
        <v>3330</v>
      </c>
      <c r="N690">
        <v>34.12229919</v>
      </c>
      <c r="O690">
        <v>-117.7142944</v>
      </c>
      <c r="P690" t="s">
        <v>179</v>
      </c>
      <c r="Q690" t="s">
        <v>180</v>
      </c>
      <c r="R690" t="s">
        <v>181</v>
      </c>
      <c r="S690" t="s">
        <v>182</v>
      </c>
      <c r="T690" t="s">
        <v>183</v>
      </c>
      <c r="U690" t="s">
        <v>184</v>
      </c>
      <c r="V690" t="s">
        <v>3331</v>
      </c>
      <c r="W690">
        <v>47</v>
      </c>
      <c r="X690" t="s">
        <v>186</v>
      </c>
      <c r="Y690" t="s">
        <v>216</v>
      </c>
      <c r="Z690">
        <v>43</v>
      </c>
      <c r="AA690" t="s">
        <v>196</v>
      </c>
      <c r="AB690" t="s">
        <v>197</v>
      </c>
      <c r="AC690" t="s">
        <v>258</v>
      </c>
      <c r="AD690" t="s">
        <v>234</v>
      </c>
      <c r="AE690" t="s">
        <v>229</v>
      </c>
      <c r="AF690">
        <v>91768</v>
      </c>
      <c r="AO690">
        <v>946.69500000000005</v>
      </c>
      <c r="AP690">
        <v>946.69500000000005</v>
      </c>
      <c r="AQ690">
        <v>951.19799999999998</v>
      </c>
      <c r="AR690">
        <v>1</v>
      </c>
      <c r="BA690" t="s">
        <v>201</v>
      </c>
      <c r="BB690">
        <v>3</v>
      </c>
      <c r="BC690" t="s">
        <v>238</v>
      </c>
      <c r="BD690" t="s">
        <v>238</v>
      </c>
      <c r="BE690" s="3">
        <v>280000</v>
      </c>
      <c r="BF690" t="s">
        <v>817</v>
      </c>
      <c r="BG690" t="s">
        <v>202</v>
      </c>
      <c r="BH690" t="s">
        <v>202</v>
      </c>
      <c r="BM690" s="7" t="s">
        <v>3332</v>
      </c>
      <c r="BN690" s="3" t="s">
        <v>204</v>
      </c>
      <c r="BO690" t="s">
        <v>202</v>
      </c>
      <c r="BP690" t="s">
        <v>202</v>
      </c>
    </row>
    <row r="691" spans="1:71" x14ac:dyDescent="0.2">
      <c r="A691" s="4">
        <v>43013.761805555558</v>
      </c>
      <c r="B691" s="4">
        <v>43013.776388888888</v>
      </c>
      <c r="C691" t="s">
        <v>65</v>
      </c>
      <c r="D691" t="s">
        <v>3342</v>
      </c>
      <c r="E691">
        <v>100</v>
      </c>
      <c r="F691">
        <v>1282</v>
      </c>
      <c r="G691" t="b">
        <v>1</v>
      </c>
      <c r="H691" s="1">
        <v>43013.776388888888</v>
      </c>
      <c r="I691" t="s">
        <v>3343</v>
      </c>
      <c r="N691">
        <v>37.920700070000002</v>
      </c>
      <c r="O691">
        <v>-84.417701719999997</v>
      </c>
      <c r="P691" t="s">
        <v>179</v>
      </c>
      <c r="Q691" t="s">
        <v>180</v>
      </c>
      <c r="R691" t="s">
        <v>181</v>
      </c>
      <c r="S691" t="s">
        <v>182</v>
      </c>
      <c r="T691" t="s">
        <v>188</v>
      </c>
      <c r="U691" t="s">
        <v>189</v>
      </c>
      <c r="V691" t="s">
        <v>3344</v>
      </c>
      <c r="W691">
        <v>47</v>
      </c>
      <c r="X691" t="s">
        <v>186</v>
      </c>
      <c r="Y691" t="s">
        <v>195</v>
      </c>
      <c r="Z691">
        <v>29</v>
      </c>
      <c r="AA691" t="s">
        <v>196</v>
      </c>
      <c r="AB691" t="s">
        <v>244</v>
      </c>
      <c r="AC691" t="s">
        <v>245</v>
      </c>
      <c r="AD691" t="s">
        <v>234</v>
      </c>
      <c r="AE691" t="s">
        <v>303</v>
      </c>
      <c r="AF691">
        <v>40503</v>
      </c>
      <c r="AO691">
        <v>3.1909999999999998</v>
      </c>
      <c r="AP691">
        <v>961.31200000000001</v>
      </c>
      <c r="AQ691">
        <v>961.84199999999998</v>
      </c>
      <c r="AR691">
        <v>3</v>
      </c>
      <c r="BA691" t="s">
        <v>201</v>
      </c>
      <c r="BB691">
        <v>3</v>
      </c>
      <c r="BC691" t="s">
        <v>238</v>
      </c>
      <c r="BD691" t="s">
        <v>238</v>
      </c>
      <c r="BE691" s="3">
        <v>100000</v>
      </c>
      <c r="BF691" t="s">
        <v>871</v>
      </c>
      <c r="BG691" t="s">
        <v>202</v>
      </c>
      <c r="BH691" t="s">
        <v>202</v>
      </c>
      <c r="BM691" s="7" t="s">
        <v>3345</v>
      </c>
      <c r="BN691" s="3" t="s">
        <v>204</v>
      </c>
      <c r="BO691" t="s">
        <v>202</v>
      </c>
      <c r="BP691" t="s">
        <v>202</v>
      </c>
    </row>
    <row r="692" spans="1:71" x14ac:dyDescent="0.2">
      <c r="A692" s="4">
        <v>43013.763888888891</v>
      </c>
      <c r="B692" s="4">
        <v>43013.777083333334</v>
      </c>
      <c r="C692" t="s">
        <v>65</v>
      </c>
      <c r="D692" t="s">
        <v>3356</v>
      </c>
      <c r="E692">
        <v>100</v>
      </c>
      <c r="F692">
        <v>1135</v>
      </c>
      <c r="G692" t="b">
        <v>1</v>
      </c>
      <c r="H692" s="1">
        <v>43013.777083333334</v>
      </c>
      <c r="I692" t="s">
        <v>3357</v>
      </c>
      <c r="N692">
        <v>39.931503300000003</v>
      </c>
      <c r="O692">
        <v>-91.384002690000003</v>
      </c>
      <c r="P692" t="s">
        <v>179</v>
      </c>
      <c r="Q692" t="s">
        <v>180</v>
      </c>
      <c r="R692" t="s">
        <v>181</v>
      </c>
      <c r="S692" t="s">
        <v>182</v>
      </c>
      <c r="T692" t="s">
        <v>183</v>
      </c>
      <c r="U692" t="s">
        <v>193</v>
      </c>
      <c r="V692" t="s">
        <v>185</v>
      </c>
      <c r="W692">
        <v>47</v>
      </c>
      <c r="X692" t="s">
        <v>186</v>
      </c>
      <c r="Y692" t="s">
        <v>216</v>
      </c>
      <c r="Z692">
        <v>26</v>
      </c>
      <c r="AA692" t="s">
        <v>196</v>
      </c>
      <c r="AB692" t="s">
        <v>197</v>
      </c>
      <c r="AC692" t="s">
        <v>198</v>
      </c>
      <c r="AD692" t="s">
        <v>234</v>
      </c>
      <c r="AE692" t="s">
        <v>229</v>
      </c>
      <c r="AF692">
        <v>62301</v>
      </c>
      <c r="AO692">
        <v>0</v>
      </c>
      <c r="AP692">
        <v>0</v>
      </c>
      <c r="AQ692">
        <v>902.38900000000001</v>
      </c>
      <c r="AR692">
        <v>0</v>
      </c>
      <c r="BA692" t="s">
        <v>201</v>
      </c>
      <c r="BB692">
        <v>3</v>
      </c>
      <c r="BC692" t="s">
        <v>238</v>
      </c>
      <c r="BD692" t="s">
        <v>238</v>
      </c>
      <c r="BE692" s="3">
        <v>180000</v>
      </c>
      <c r="BF692" t="s">
        <v>343</v>
      </c>
      <c r="BG692" t="s">
        <v>202</v>
      </c>
      <c r="BH692" t="s">
        <v>202</v>
      </c>
      <c r="BM692" s="7" t="s">
        <v>3358</v>
      </c>
      <c r="BN692" s="3" t="s">
        <v>225</v>
      </c>
      <c r="BO692" t="s">
        <v>202</v>
      </c>
      <c r="BP692" t="s">
        <v>202</v>
      </c>
    </row>
    <row r="693" spans="1:71" x14ac:dyDescent="0.2">
      <c r="A693" s="4">
        <v>43013.754166666666</v>
      </c>
      <c r="B693" s="4">
        <v>43013.777777777781</v>
      </c>
      <c r="C693" t="s">
        <v>65</v>
      </c>
      <c r="D693" t="s">
        <v>3366</v>
      </c>
      <c r="E693">
        <v>100</v>
      </c>
      <c r="F693">
        <v>2005</v>
      </c>
      <c r="G693" t="b">
        <v>1</v>
      </c>
      <c r="H693" s="1">
        <v>43013.777777777781</v>
      </c>
      <c r="I693" t="s">
        <v>3367</v>
      </c>
      <c r="N693">
        <v>36.101303100000003</v>
      </c>
      <c r="O693">
        <v>-94.269996640000002</v>
      </c>
      <c r="P693" t="s">
        <v>179</v>
      </c>
      <c r="Q693" t="s">
        <v>180</v>
      </c>
      <c r="R693" t="s">
        <v>181</v>
      </c>
      <c r="S693" t="s">
        <v>182</v>
      </c>
      <c r="T693" t="s">
        <v>183</v>
      </c>
      <c r="U693" t="s">
        <v>281</v>
      </c>
      <c r="V693" t="s">
        <v>194</v>
      </c>
      <c r="W693">
        <v>47</v>
      </c>
      <c r="X693" t="s">
        <v>186</v>
      </c>
      <c r="Y693" t="s">
        <v>195</v>
      </c>
      <c r="Z693">
        <v>31</v>
      </c>
      <c r="AA693" t="s">
        <v>196</v>
      </c>
      <c r="AB693" t="s">
        <v>197</v>
      </c>
      <c r="AC693" t="s">
        <v>290</v>
      </c>
      <c r="AD693" t="s">
        <v>199</v>
      </c>
      <c r="AE693" t="s">
        <v>211</v>
      </c>
      <c r="AF693">
        <v>72704</v>
      </c>
      <c r="AO693">
        <v>0</v>
      </c>
      <c r="AP693">
        <v>0</v>
      </c>
      <c r="AQ693">
        <v>955.90099999999995</v>
      </c>
      <c r="AR693">
        <v>0</v>
      </c>
      <c r="BA693" t="s">
        <v>201</v>
      </c>
      <c r="BB693">
        <v>3</v>
      </c>
      <c r="BC693" t="s">
        <v>238</v>
      </c>
      <c r="BD693" t="s">
        <v>238</v>
      </c>
      <c r="BE693" s="3">
        <v>280000</v>
      </c>
      <c r="BF693" t="s">
        <v>356</v>
      </c>
      <c r="BG693" t="s">
        <v>202</v>
      </c>
      <c r="BH693" t="s">
        <v>202</v>
      </c>
      <c r="BM693" s="7" t="s">
        <v>3368</v>
      </c>
      <c r="BN693" s="3" t="s">
        <v>225</v>
      </c>
      <c r="BO693" t="s">
        <v>238</v>
      </c>
      <c r="BP693" t="s">
        <v>202</v>
      </c>
    </row>
    <row r="694" spans="1:71" x14ac:dyDescent="0.2">
      <c r="A694" s="4">
        <v>43013.761111111111</v>
      </c>
      <c r="B694" s="4">
        <v>43013.77847222222</v>
      </c>
      <c r="C694" t="s">
        <v>65</v>
      </c>
      <c r="D694" t="s">
        <v>3375</v>
      </c>
      <c r="E694">
        <v>100</v>
      </c>
      <c r="F694">
        <v>1473</v>
      </c>
      <c r="G694" t="b">
        <v>1</v>
      </c>
      <c r="H694" s="1">
        <v>43013.77847222222</v>
      </c>
      <c r="I694" t="s">
        <v>3376</v>
      </c>
      <c r="N694">
        <v>36.726593020000003</v>
      </c>
      <c r="O694">
        <v>-79.866699220000001</v>
      </c>
      <c r="P694" t="s">
        <v>179</v>
      </c>
      <c r="Q694" t="s">
        <v>180</v>
      </c>
      <c r="R694" t="s">
        <v>181</v>
      </c>
      <c r="S694" t="s">
        <v>695</v>
      </c>
      <c r="T694">
        <v>15.15063</v>
      </c>
      <c r="U694" t="s">
        <v>184</v>
      </c>
      <c r="V694" t="s">
        <v>1099</v>
      </c>
      <c r="W694">
        <v>47</v>
      </c>
      <c r="X694" t="s">
        <v>186</v>
      </c>
      <c r="Y694" t="s">
        <v>216</v>
      </c>
      <c r="Z694">
        <v>70</v>
      </c>
      <c r="AA694" t="s">
        <v>233</v>
      </c>
      <c r="AB694" t="s">
        <v>197</v>
      </c>
      <c r="AC694" t="s">
        <v>210</v>
      </c>
      <c r="AD694" t="s">
        <v>234</v>
      </c>
      <c r="AE694" t="s">
        <v>229</v>
      </c>
      <c r="AF694">
        <v>24078</v>
      </c>
      <c r="AO694">
        <v>0</v>
      </c>
      <c r="AP694">
        <v>0</v>
      </c>
      <c r="AQ694">
        <v>963.58799999999997</v>
      </c>
      <c r="AR694">
        <v>0</v>
      </c>
      <c r="BA694" t="s">
        <v>201</v>
      </c>
      <c r="BB694">
        <v>3</v>
      </c>
      <c r="BC694" t="s">
        <v>238</v>
      </c>
      <c r="BD694" t="s">
        <v>238</v>
      </c>
      <c r="BE694" s="3">
        <v>230000</v>
      </c>
      <c r="BF694" t="s">
        <v>3377</v>
      </c>
      <c r="BG694" t="s">
        <v>202</v>
      </c>
      <c r="BH694" t="s">
        <v>202</v>
      </c>
      <c r="BM694" s="7" t="s">
        <v>3378</v>
      </c>
      <c r="BN694" s="3" t="s">
        <v>204</v>
      </c>
      <c r="BO694" t="s">
        <v>202</v>
      </c>
      <c r="BP694" t="s">
        <v>202</v>
      </c>
    </row>
    <row r="695" spans="1:71" x14ac:dyDescent="0.2">
      <c r="A695" s="4">
        <v>43013.765277777777</v>
      </c>
      <c r="B695" s="4">
        <v>43013.78125</v>
      </c>
      <c r="C695" t="s">
        <v>65</v>
      </c>
      <c r="D695" t="s">
        <v>3462</v>
      </c>
      <c r="E695">
        <v>100</v>
      </c>
      <c r="F695">
        <v>1387</v>
      </c>
      <c r="G695" t="b">
        <v>1</v>
      </c>
      <c r="H695" s="1">
        <v>43013.78125</v>
      </c>
      <c r="I695" t="s">
        <v>3463</v>
      </c>
      <c r="N695">
        <v>41.664001460000001</v>
      </c>
      <c r="O695">
        <v>-91.54470062</v>
      </c>
      <c r="P695" t="s">
        <v>179</v>
      </c>
      <c r="Q695" t="s">
        <v>180</v>
      </c>
      <c r="R695" t="s">
        <v>181</v>
      </c>
      <c r="S695" t="s">
        <v>208</v>
      </c>
      <c r="T695">
        <v>52</v>
      </c>
      <c r="U695" t="s">
        <v>184</v>
      </c>
      <c r="V695" t="s">
        <v>360</v>
      </c>
      <c r="W695">
        <v>47</v>
      </c>
      <c r="X695" t="s">
        <v>186</v>
      </c>
      <c r="Y695" t="s">
        <v>216</v>
      </c>
      <c r="Z695">
        <v>24</v>
      </c>
      <c r="AA695" t="s">
        <v>196</v>
      </c>
      <c r="AB695" t="s">
        <v>197</v>
      </c>
      <c r="AC695" t="s">
        <v>210</v>
      </c>
      <c r="AD695" t="s">
        <v>234</v>
      </c>
      <c r="AE695" t="s">
        <v>211</v>
      </c>
      <c r="AF695">
        <v>52240</v>
      </c>
      <c r="AO695">
        <v>0</v>
      </c>
      <c r="AP695">
        <v>0</v>
      </c>
      <c r="AQ695">
        <v>955.62400000000002</v>
      </c>
      <c r="AR695">
        <v>0</v>
      </c>
      <c r="BA695" t="s">
        <v>201</v>
      </c>
      <c r="BB695">
        <v>3</v>
      </c>
      <c r="BC695" t="s">
        <v>238</v>
      </c>
      <c r="BD695" t="s">
        <v>238</v>
      </c>
      <c r="BE695" s="3">
        <v>180000</v>
      </c>
      <c r="BF695" t="s">
        <v>557</v>
      </c>
      <c r="BG695" t="s">
        <v>202</v>
      </c>
      <c r="BH695" t="s">
        <v>202</v>
      </c>
      <c r="BM695" s="7" t="s">
        <v>3464</v>
      </c>
      <c r="BN695" s="3" t="s">
        <v>204</v>
      </c>
      <c r="BO695" t="s">
        <v>202</v>
      </c>
      <c r="BP695" t="s">
        <v>202</v>
      </c>
    </row>
    <row r="696" spans="1:71" x14ac:dyDescent="0.2">
      <c r="A696" s="4">
        <v>43013.765972222223</v>
      </c>
      <c r="B696" s="4">
        <v>43013.78402777778</v>
      </c>
      <c r="C696" t="s">
        <v>65</v>
      </c>
      <c r="D696" t="s">
        <v>3503</v>
      </c>
      <c r="E696">
        <v>100</v>
      </c>
      <c r="F696">
        <v>1522</v>
      </c>
      <c r="G696" t="b">
        <v>1</v>
      </c>
      <c r="H696" s="1">
        <v>43013.78402777778</v>
      </c>
      <c r="I696" t="s">
        <v>3504</v>
      </c>
      <c r="N696">
        <v>30.057601930000001</v>
      </c>
      <c r="O696">
        <v>-82.602096560000007</v>
      </c>
      <c r="P696" t="s">
        <v>179</v>
      </c>
      <c r="Q696" t="s">
        <v>180</v>
      </c>
      <c r="R696" t="s">
        <v>181</v>
      </c>
      <c r="S696" t="s">
        <v>182</v>
      </c>
      <c r="T696" t="s">
        <v>263</v>
      </c>
      <c r="U696" t="s">
        <v>264</v>
      </c>
      <c r="V696" t="s">
        <v>185</v>
      </c>
      <c r="W696">
        <v>47</v>
      </c>
      <c r="X696" t="s">
        <v>186</v>
      </c>
      <c r="Y696" t="s">
        <v>195</v>
      </c>
      <c r="Z696">
        <v>55</v>
      </c>
      <c r="AA696" t="s">
        <v>196</v>
      </c>
      <c r="AB696" t="s">
        <v>197</v>
      </c>
      <c r="AC696" t="s">
        <v>210</v>
      </c>
      <c r="AD696" t="s">
        <v>199</v>
      </c>
      <c r="AE696" t="s">
        <v>211</v>
      </c>
      <c r="AF696">
        <v>32605</v>
      </c>
      <c r="AO696">
        <v>0</v>
      </c>
      <c r="AP696">
        <v>0</v>
      </c>
      <c r="AQ696">
        <v>973.78300000000002</v>
      </c>
      <c r="AR696">
        <v>0</v>
      </c>
      <c r="BA696" t="s">
        <v>201</v>
      </c>
      <c r="BB696">
        <v>3</v>
      </c>
      <c r="BC696" t="s">
        <v>238</v>
      </c>
      <c r="BD696" t="s">
        <v>238</v>
      </c>
      <c r="BE696" s="3">
        <v>180000</v>
      </c>
      <c r="BF696" t="s">
        <v>463</v>
      </c>
      <c r="BG696" t="s">
        <v>202</v>
      </c>
      <c r="BH696" t="s">
        <v>202</v>
      </c>
      <c r="BM696" s="7" t="s">
        <v>3505</v>
      </c>
      <c r="BN696" s="3" t="s">
        <v>204</v>
      </c>
      <c r="BO696" t="s">
        <v>202</v>
      </c>
      <c r="BP696" t="s">
        <v>202</v>
      </c>
    </row>
    <row r="697" spans="1:71" x14ac:dyDescent="0.2">
      <c r="A697" s="4">
        <v>43013.768750000003</v>
      </c>
      <c r="B697" s="4">
        <v>43013.787499999999</v>
      </c>
      <c r="C697" t="s">
        <v>65</v>
      </c>
      <c r="D697" t="s">
        <v>3523</v>
      </c>
      <c r="E697">
        <v>100</v>
      </c>
      <c r="F697">
        <v>1604</v>
      </c>
      <c r="G697" t="b">
        <v>1</v>
      </c>
      <c r="H697" s="1">
        <v>43013.787499999999</v>
      </c>
      <c r="I697" t="s">
        <v>3524</v>
      </c>
      <c r="N697">
        <v>34.179306029999999</v>
      </c>
      <c r="O697">
        <v>-118.43199920000001</v>
      </c>
      <c r="P697" t="s">
        <v>179</v>
      </c>
      <c r="Q697" t="s">
        <v>180</v>
      </c>
      <c r="R697" t="s">
        <v>181</v>
      </c>
      <c r="S697" t="s">
        <v>208</v>
      </c>
      <c r="T697">
        <v>56</v>
      </c>
      <c r="U697" t="s">
        <v>281</v>
      </c>
      <c r="V697" t="s">
        <v>302</v>
      </c>
      <c r="W697">
        <v>47</v>
      </c>
      <c r="X697" t="s">
        <v>186</v>
      </c>
      <c r="Y697" t="s">
        <v>216</v>
      </c>
      <c r="Z697">
        <v>35</v>
      </c>
      <c r="AA697" t="s">
        <v>196</v>
      </c>
      <c r="AB697" t="s">
        <v>467</v>
      </c>
      <c r="AC697" t="s">
        <v>290</v>
      </c>
      <c r="AD697" t="s">
        <v>234</v>
      </c>
      <c r="AE697" t="s">
        <v>303</v>
      </c>
      <c r="AF697">
        <v>91401</v>
      </c>
      <c r="AO697">
        <v>5.4359999999999999</v>
      </c>
      <c r="AP697">
        <v>1018.898</v>
      </c>
      <c r="AQ697">
        <v>1021.098</v>
      </c>
      <c r="AR697">
        <v>14</v>
      </c>
      <c r="BA697" t="s">
        <v>201</v>
      </c>
      <c r="BB697">
        <v>3</v>
      </c>
      <c r="BC697" t="s">
        <v>238</v>
      </c>
      <c r="BD697" t="s">
        <v>238</v>
      </c>
      <c r="BE697" s="3">
        <v>110000</v>
      </c>
      <c r="BF697" t="s">
        <v>3525</v>
      </c>
      <c r="BG697" t="s">
        <v>202</v>
      </c>
      <c r="BH697" t="s">
        <v>202</v>
      </c>
      <c r="BM697" s="7" t="s">
        <v>3526</v>
      </c>
      <c r="BN697" s="3" t="s">
        <v>225</v>
      </c>
      <c r="BO697" t="s">
        <v>238</v>
      </c>
      <c r="BP697" t="s">
        <v>202</v>
      </c>
    </row>
    <row r="698" spans="1:71" x14ac:dyDescent="0.2">
      <c r="A698" s="4">
        <v>43013.773611111108</v>
      </c>
      <c r="B698" s="4">
        <v>43013.788888888892</v>
      </c>
      <c r="C698" t="s">
        <v>65</v>
      </c>
      <c r="D698" t="s">
        <v>3533</v>
      </c>
      <c r="E698">
        <v>100</v>
      </c>
      <c r="F698">
        <v>1287</v>
      </c>
      <c r="G698" t="b">
        <v>1</v>
      </c>
      <c r="H698" s="1">
        <v>43013.788888888892</v>
      </c>
      <c r="I698" t="s">
        <v>3534</v>
      </c>
      <c r="N698">
        <v>37.273696899999997</v>
      </c>
      <c r="O698">
        <v>-77.219703670000001</v>
      </c>
      <c r="P698" t="s">
        <v>179</v>
      </c>
      <c r="Q698" t="s">
        <v>180</v>
      </c>
      <c r="R698" t="s">
        <v>181</v>
      </c>
      <c r="S698" t="s">
        <v>2392</v>
      </c>
      <c r="T698" t="s">
        <v>3535</v>
      </c>
      <c r="U698" t="s">
        <v>1970</v>
      </c>
      <c r="V698" t="s">
        <v>2394</v>
      </c>
      <c r="W698">
        <v>47</v>
      </c>
      <c r="X698" t="s">
        <v>186</v>
      </c>
      <c r="Y698" t="s">
        <v>195</v>
      </c>
      <c r="Z698">
        <v>31</v>
      </c>
      <c r="AA698" t="s">
        <v>233</v>
      </c>
      <c r="AB698" t="s">
        <v>197</v>
      </c>
      <c r="AC698" t="s">
        <v>290</v>
      </c>
      <c r="AD698" t="s">
        <v>217</v>
      </c>
      <c r="AE698" t="s">
        <v>229</v>
      </c>
      <c r="AF698">
        <v>23225</v>
      </c>
      <c r="AO698">
        <v>0</v>
      </c>
      <c r="AP698">
        <v>0</v>
      </c>
      <c r="AQ698">
        <v>1026.105</v>
      </c>
      <c r="AR698">
        <v>0</v>
      </c>
      <c r="BA698" t="s">
        <v>201</v>
      </c>
      <c r="BB698">
        <v>3</v>
      </c>
      <c r="BC698" t="s">
        <v>238</v>
      </c>
      <c r="BD698" t="s">
        <v>238</v>
      </c>
      <c r="BE698" s="3">
        <v>180000</v>
      </c>
      <c r="BF698" t="s">
        <v>691</v>
      </c>
      <c r="BG698" t="s">
        <v>202</v>
      </c>
      <c r="BH698" t="s">
        <v>202</v>
      </c>
      <c r="BM698" s="7" t="s">
        <v>3536</v>
      </c>
      <c r="BN698" s="3" t="s">
        <v>204</v>
      </c>
      <c r="BO698" t="s">
        <v>202</v>
      </c>
      <c r="BP698" t="s">
        <v>202</v>
      </c>
    </row>
    <row r="699" spans="1:71" x14ac:dyDescent="0.2">
      <c r="A699" s="4">
        <v>43013.777083333334</v>
      </c>
      <c r="B699" s="4">
        <v>43013.791666666664</v>
      </c>
      <c r="C699" t="s">
        <v>65</v>
      </c>
      <c r="D699" t="s">
        <v>3543</v>
      </c>
      <c r="E699">
        <v>100</v>
      </c>
      <c r="F699">
        <v>1258</v>
      </c>
      <c r="G699" t="b">
        <v>1</v>
      </c>
      <c r="H699" s="1">
        <v>43013.791666666664</v>
      </c>
      <c r="I699" t="s">
        <v>3544</v>
      </c>
      <c r="N699">
        <v>33.81100464</v>
      </c>
      <c r="O699">
        <v>-84.286903379999998</v>
      </c>
      <c r="P699" t="s">
        <v>179</v>
      </c>
      <c r="Q699" t="s">
        <v>180</v>
      </c>
      <c r="R699" t="s">
        <v>181</v>
      </c>
      <c r="S699" t="s">
        <v>604</v>
      </c>
      <c r="T699" t="s">
        <v>3545</v>
      </c>
      <c r="U699" t="s">
        <v>251</v>
      </c>
      <c r="V699" t="s">
        <v>252</v>
      </c>
      <c r="W699">
        <v>47</v>
      </c>
      <c r="X699" t="s">
        <v>186</v>
      </c>
      <c r="Y699" t="s">
        <v>216</v>
      </c>
      <c r="Z699">
        <v>24</v>
      </c>
      <c r="AA699" t="s">
        <v>196</v>
      </c>
      <c r="AB699" t="s">
        <v>197</v>
      </c>
      <c r="AC699" t="s">
        <v>210</v>
      </c>
      <c r="AD699" t="s">
        <v>234</v>
      </c>
      <c r="AE699" t="s">
        <v>229</v>
      </c>
      <c r="AF699">
        <v>30341</v>
      </c>
      <c r="AO699">
        <v>0</v>
      </c>
      <c r="AP699">
        <v>0</v>
      </c>
      <c r="AQ699">
        <v>987.471</v>
      </c>
      <c r="AR699">
        <v>0</v>
      </c>
      <c r="BA699" t="s">
        <v>201</v>
      </c>
      <c r="BB699">
        <v>3</v>
      </c>
      <c r="BC699" t="s">
        <v>238</v>
      </c>
      <c r="BD699" t="s">
        <v>238</v>
      </c>
      <c r="BE699" s="3">
        <v>80000</v>
      </c>
      <c r="BF699" t="s">
        <v>3546</v>
      </c>
      <c r="BG699" t="s">
        <v>202</v>
      </c>
      <c r="BH699" t="s">
        <v>202</v>
      </c>
      <c r="BM699" s="7" t="s">
        <v>3547</v>
      </c>
      <c r="BN699" s="3" t="s">
        <v>204</v>
      </c>
      <c r="BO699" t="s">
        <v>202</v>
      </c>
      <c r="BP699" t="s">
        <v>202</v>
      </c>
    </row>
    <row r="700" spans="1:71" x14ac:dyDescent="0.2">
      <c r="A700" s="4">
        <v>43013.789583333331</v>
      </c>
      <c r="B700" s="4">
        <v>43013.802777777775</v>
      </c>
      <c r="C700" t="s">
        <v>65</v>
      </c>
      <c r="D700" t="s">
        <v>3582</v>
      </c>
      <c r="E700">
        <v>100</v>
      </c>
      <c r="F700">
        <v>1100</v>
      </c>
      <c r="G700" t="b">
        <v>1</v>
      </c>
      <c r="H700" s="1">
        <v>43013.802777777775</v>
      </c>
      <c r="I700" t="s">
        <v>3583</v>
      </c>
      <c r="N700">
        <v>33.520706179999998</v>
      </c>
      <c r="O700">
        <v>-86.802497860000003</v>
      </c>
      <c r="P700" t="s">
        <v>179</v>
      </c>
      <c r="Q700" t="s">
        <v>180</v>
      </c>
      <c r="R700" t="s">
        <v>181</v>
      </c>
      <c r="S700" t="s">
        <v>182</v>
      </c>
      <c r="T700" t="s">
        <v>183</v>
      </c>
      <c r="U700" t="s">
        <v>184</v>
      </c>
      <c r="V700" t="s">
        <v>194</v>
      </c>
      <c r="W700">
        <v>47</v>
      </c>
      <c r="X700" t="s">
        <v>186</v>
      </c>
      <c r="Y700" t="s">
        <v>216</v>
      </c>
      <c r="Z700">
        <v>25</v>
      </c>
      <c r="AA700" t="s">
        <v>233</v>
      </c>
      <c r="AB700" t="s">
        <v>197</v>
      </c>
      <c r="AC700" t="s">
        <v>290</v>
      </c>
      <c r="AD700" t="s">
        <v>234</v>
      </c>
      <c r="AE700" t="s">
        <v>211</v>
      </c>
      <c r="AF700">
        <v>30301</v>
      </c>
      <c r="AO700">
        <v>0</v>
      </c>
      <c r="AP700">
        <v>0</v>
      </c>
      <c r="AQ700">
        <v>955.00199999999995</v>
      </c>
      <c r="AR700">
        <v>0</v>
      </c>
      <c r="BA700" t="s">
        <v>201</v>
      </c>
      <c r="BB700">
        <v>3</v>
      </c>
      <c r="BC700" t="s">
        <v>238</v>
      </c>
      <c r="BD700" t="s">
        <v>238</v>
      </c>
      <c r="BE700" s="3">
        <v>150000</v>
      </c>
      <c r="BF700" t="s">
        <v>3584</v>
      </c>
      <c r="BG700" t="s">
        <v>202</v>
      </c>
      <c r="BH700" t="s">
        <v>202</v>
      </c>
      <c r="BM700" s="7" t="s">
        <v>3585</v>
      </c>
      <c r="BN700" s="3" t="s">
        <v>225</v>
      </c>
      <c r="BO700" t="s">
        <v>238</v>
      </c>
      <c r="BP700" t="s">
        <v>202</v>
      </c>
    </row>
    <row r="701" spans="1:71" x14ac:dyDescent="0.2">
      <c r="A701" s="4">
        <v>43013.788194444445</v>
      </c>
      <c r="B701" s="4">
        <v>43013.802777777775</v>
      </c>
      <c r="C701" t="s">
        <v>65</v>
      </c>
      <c r="D701" t="s">
        <v>3592</v>
      </c>
      <c r="E701">
        <v>100</v>
      </c>
      <c r="F701">
        <v>1257</v>
      </c>
      <c r="G701" t="b">
        <v>1</v>
      </c>
      <c r="H701" s="1">
        <v>43013.802777777775</v>
      </c>
      <c r="I701" t="s">
        <v>3593</v>
      </c>
      <c r="N701">
        <v>42.359497070000003</v>
      </c>
      <c r="O701">
        <v>-88.273399350000005</v>
      </c>
      <c r="P701" t="s">
        <v>179</v>
      </c>
      <c r="Q701" t="s">
        <v>180</v>
      </c>
      <c r="R701" t="s">
        <v>181</v>
      </c>
      <c r="S701" t="s">
        <v>182</v>
      </c>
      <c r="T701" t="s">
        <v>183</v>
      </c>
      <c r="U701" t="s">
        <v>184</v>
      </c>
      <c r="V701" t="s">
        <v>185</v>
      </c>
      <c r="W701">
        <v>47</v>
      </c>
      <c r="X701" t="s">
        <v>186</v>
      </c>
      <c r="Y701" t="s">
        <v>195</v>
      </c>
      <c r="Z701">
        <v>29</v>
      </c>
      <c r="AA701" t="s">
        <v>196</v>
      </c>
      <c r="AB701" t="s">
        <v>197</v>
      </c>
      <c r="AC701" t="s">
        <v>258</v>
      </c>
      <c r="AD701" t="s">
        <v>217</v>
      </c>
      <c r="AE701" t="s">
        <v>211</v>
      </c>
      <c r="AF701">
        <v>60050</v>
      </c>
      <c r="AO701">
        <v>5.6449999999999996</v>
      </c>
      <c r="AP701">
        <v>883.98400000000004</v>
      </c>
      <c r="AQ701">
        <v>957.54899999999998</v>
      </c>
      <c r="AR701">
        <v>2</v>
      </c>
      <c r="BA701" t="s">
        <v>201</v>
      </c>
      <c r="BB701" s="28">
        <v>3</v>
      </c>
      <c r="BC701" s="28" t="s">
        <v>238</v>
      </c>
      <c r="BD701" s="28" t="s">
        <v>238</v>
      </c>
      <c r="BE701" s="29">
        <v>280000</v>
      </c>
      <c r="BF701" t="s">
        <v>356</v>
      </c>
      <c r="BG701" t="s">
        <v>202</v>
      </c>
      <c r="BH701" t="s">
        <v>202</v>
      </c>
      <c r="BM701" s="7" t="s">
        <v>3594</v>
      </c>
      <c r="BN701" s="3" t="s">
        <v>225</v>
      </c>
      <c r="BO701" t="s">
        <v>238</v>
      </c>
      <c r="BP701" t="s">
        <v>202</v>
      </c>
    </row>
    <row r="702" spans="1:71" x14ac:dyDescent="0.2">
      <c r="A702" s="4">
        <v>43007.581944444442</v>
      </c>
      <c r="B702" s="4">
        <v>43007.59652777778</v>
      </c>
      <c r="C702" t="s">
        <v>65</v>
      </c>
      <c r="D702" t="s">
        <v>236</v>
      </c>
      <c r="E702">
        <v>100</v>
      </c>
      <c r="F702">
        <v>1292</v>
      </c>
      <c r="G702" t="b">
        <v>1</v>
      </c>
      <c r="H702" s="1">
        <v>43007.59652777778</v>
      </c>
      <c r="I702" t="s">
        <v>237</v>
      </c>
      <c r="N702">
        <v>39.45939636</v>
      </c>
      <c r="O702">
        <v>-121.39720149999999</v>
      </c>
      <c r="P702" t="s">
        <v>179</v>
      </c>
      <c r="Q702" t="s">
        <v>180</v>
      </c>
      <c r="R702" t="s">
        <v>181</v>
      </c>
      <c r="S702" t="s">
        <v>182</v>
      </c>
      <c r="T702" t="s">
        <v>183</v>
      </c>
      <c r="U702" t="s">
        <v>184</v>
      </c>
      <c r="V702" t="s">
        <v>209</v>
      </c>
      <c r="W702">
        <v>47</v>
      </c>
      <c r="X702" t="s">
        <v>186</v>
      </c>
      <c r="Y702" t="s">
        <v>195</v>
      </c>
      <c r="Z702">
        <v>44</v>
      </c>
      <c r="AA702" t="s">
        <v>196</v>
      </c>
      <c r="AB702" t="s">
        <v>197</v>
      </c>
      <c r="AC702" t="s">
        <v>210</v>
      </c>
      <c r="AD702" t="s">
        <v>199</v>
      </c>
      <c r="AE702" t="s">
        <v>229</v>
      </c>
      <c r="AF702">
        <v>95966</v>
      </c>
      <c r="AS702">
        <v>0</v>
      </c>
      <c r="AT702">
        <v>0</v>
      </c>
      <c r="AU702">
        <v>988.69399999999996</v>
      </c>
      <c r="AV702">
        <v>0</v>
      </c>
      <c r="BA702" t="s">
        <v>201</v>
      </c>
      <c r="BB702" s="28">
        <v>4</v>
      </c>
      <c r="BC702" s="28" t="s">
        <v>238</v>
      </c>
      <c r="BD702" s="28" t="s">
        <v>238</v>
      </c>
      <c r="BE702" s="29">
        <v>150000</v>
      </c>
      <c r="BF702" t="s">
        <v>239</v>
      </c>
      <c r="BG702" t="s">
        <v>202</v>
      </c>
      <c r="BH702" t="s">
        <v>202</v>
      </c>
      <c r="BM702" s="7" t="s">
        <v>240</v>
      </c>
      <c r="BN702" s="3" t="s">
        <v>204</v>
      </c>
      <c r="BO702" t="s">
        <v>202</v>
      </c>
      <c r="BP702" t="s">
        <v>202</v>
      </c>
      <c r="BS702" t="s">
        <v>205</v>
      </c>
    </row>
    <row r="703" spans="1:71" x14ac:dyDescent="0.2">
      <c r="A703" s="4">
        <v>43007.584722222222</v>
      </c>
      <c r="B703" s="4">
        <v>43007.597916666666</v>
      </c>
      <c r="C703" t="s">
        <v>65</v>
      </c>
      <c r="D703" t="s">
        <v>267</v>
      </c>
      <c r="E703">
        <v>100</v>
      </c>
      <c r="F703">
        <v>1134</v>
      </c>
      <c r="G703" t="b">
        <v>1</v>
      </c>
      <c r="H703" s="1">
        <v>43007.597916666666</v>
      </c>
      <c r="I703" t="s">
        <v>268</v>
      </c>
      <c r="N703">
        <v>34.097396850000003</v>
      </c>
      <c r="O703">
        <v>-117.9073029</v>
      </c>
      <c r="P703" t="s">
        <v>179</v>
      </c>
      <c r="Q703" t="s">
        <v>180</v>
      </c>
      <c r="R703" t="s">
        <v>181</v>
      </c>
      <c r="S703" t="s">
        <v>182</v>
      </c>
      <c r="T703" t="s">
        <v>183</v>
      </c>
      <c r="U703" t="s">
        <v>184</v>
      </c>
      <c r="V703" t="s">
        <v>194</v>
      </c>
      <c r="W703">
        <v>47</v>
      </c>
      <c r="X703" t="s">
        <v>186</v>
      </c>
      <c r="Y703" t="s">
        <v>216</v>
      </c>
      <c r="Z703">
        <v>28</v>
      </c>
      <c r="AA703" t="s">
        <v>269</v>
      </c>
      <c r="AB703" t="s">
        <v>197</v>
      </c>
      <c r="AC703" t="s">
        <v>210</v>
      </c>
      <c r="AD703" t="s">
        <v>234</v>
      </c>
      <c r="AE703" t="s">
        <v>200</v>
      </c>
      <c r="AF703">
        <v>91801</v>
      </c>
      <c r="AS703">
        <v>7.1070000000000002</v>
      </c>
      <c r="AT703">
        <v>976.30700000000002</v>
      </c>
      <c r="AU703">
        <v>981.79300000000001</v>
      </c>
      <c r="AV703">
        <v>3</v>
      </c>
      <c r="BA703" t="s">
        <v>201</v>
      </c>
      <c r="BB703">
        <v>4</v>
      </c>
      <c r="BC703" t="s">
        <v>238</v>
      </c>
      <c r="BD703" t="s">
        <v>238</v>
      </c>
      <c r="BE703" s="3">
        <v>180000</v>
      </c>
      <c r="BF703" t="s">
        <v>270</v>
      </c>
      <c r="BG703" t="s">
        <v>202</v>
      </c>
      <c r="BH703" t="s">
        <v>202</v>
      </c>
      <c r="BM703" s="7" t="s">
        <v>271</v>
      </c>
      <c r="BN703" s="3" t="s">
        <v>204</v>
      </c>
      <c r="BO703" t="s">
        <v>202</v>
      </c>
      <c r="BP703" t="s">
        <v>202</v>
      </c>
      <c r="BS703" t="s">
        <v>205</v>
      </c>
    </row>
    <row r="704" spans="1:71" x14ac:dyDescent="0.2">
      <c r="A704" s="4">
        <v>43007.581944444442</v>
      </c>
      <c r="B704" s="4">
        <v>43007.598611111112</v>
      </c>
      <c r="C704" t="s">
        <v>65</v>
      </c>
      <c r="D704" t="s">
        <v>279</v>
      </c>
      <c r="E704">
        <v>100</v>
      </c>
      <c r="F704">
        <v>1411</v>
      </c>
      <c r="G704" t="b">
        <v>1</v>
      </c>
      <c r="H704" s="1">
        <v>43007.598611111112</v>
      </c>
      <c r="I704" t="s">
        <v>280</v>
      </c>
      <c r="N704">
        <v>33.117599490000003</v>
      </c>
      <c r="O704">
        <v>-117.1650009</v>
      </c>
      <c r="P704" t="s">
        <v>179</v>
      </c>
      <c r="Q704" t="s">
        <v>180</v>
      </c>
      <c r="R704" t="s">
        <v>181</v>
      </c>
      <c r="S704" t="s">
        <v>208</v>
      </c>
      <c r="T704">
        <v>56</v>
      </c>
      <c r="U704" t="s">
        <v>281</v>
      </c>
      <c r="V704" t="s">
        <v>185</v>
      </c>
      <c r="W704">
        <v>47</v>
      </c>
      <c r="X704" t="s">
        <v>186</v>
      </c>
      <c r="Y704" t="s">
        <v>216</v>
      </c>
      <c r="Z704">
        <v>40</v>
      </c>
      <c r="AA704" t="s">
        <v>196</v>
      </c>
      <c r="AB704" t="s">
        <v>197</v>
      </c>
      <c r="AC704" t="s">
        <v>210</v>
      </c>
      <c r="AD704" t="s">
        <v>217</v>
      </c>
      <c r="AE704" t="s">
        <v>211</v>
      </c>
      <c r="AF704">
        <v>92014</v>
      </c>
      <c r="AS704">
        <v>66.944999999999993</v>
      </c>
      <c r="AT704">
        <v>603.33199999999999</v>
      </c>
      <c r="AU704">
        <v>1023.1660000000001</v>
      </c>
      <c r="AV704">
        <v>5</v>
      </c>
      <c r="BA704" t="s">
        <v>201</v>
      </c>
      <c r="BB704">
        <v>4</v>
      </c>
      <c r="BC704" t="s">
        <v>238</v>
      </c>
      <c r="BD704" t="s">
        <v>238</v>
      </c>
      <c r="BE704" s="3">
        <v>280000</v>
      </c>
      <c r="BF704" t="s">
        <v>282</v>
      </c>
      <c r="BG704" t="s">
        <v>202</v>
      </c>
      <c r="BH704" t="s">
        <v>202</v>
      </c>
      <c r="BM704" s="7" t="s">
        <v>283</v>
      </c>
      <c r="BN704" s="3" t="s">
        <v>204</v>
      </c>
      <c r="BO704" t="s">
        <v>202</v>
      </c>
      <c r="BP704" t="s">
        <v>202</v>
      </c>
      <c r="BS704" t="s">
        <v>205</v>
      </c>
    </row>
    <row r="705" spans="1:71" x14ac:dyDescent="0.2">
      <c r="A705" s="4">
        <v>43007.584722222222</v>
      </c>
      <c r="B705" s="4">
        <v>43007.598611111112</v>
      </c>
      <c r="C705" t="s">
        <v>65</v>
      </c>
      <c r="D705" t="s">
        <v>288</v>
      </c>
      <c r="E705">
        <v>100</v>
      </c>
      <c r="F705">
        <v>1216</v>
      </c>
      <c r="G705" t="b">
        <v>1</v>
      </c>
      <c r="H705" s="1">
        <v>43007.598611111112</v>
      </c>
      <c r="I705" t="s">
        <v>289</v>
      </c>
      <c r="N705">
        <v>35.140396119999998</v>
      </c>
      <c r="O705">
        <v>-106.48770140000001</v>
      </c>
      <c r="P705" t="s">
        <v>179</v>
      </c>
      <c r="Q705" t="s">
        <v>180</v>
      </c>
      <c r="R705" t="s">
        <v>181</v>
      </c>
      <c r="S705" t="s">
        <v>182</v>
      </c>
      <c r="T705" t="s">
        <v>183</v>
      </c>
      <c r="U705" t="s">
        <v>184</v>
      </c>
      <c r="V705" t="s">
        <v>194</v>
      </c>
      <c r="W705">
        <v>47</v>
      </c>
      <c r="X705" t="s">
        <v>186</v>
      </c>
      <c r="Y705" t="s">
        <v>195</v>
      </c>
      <c r="Z705">
        <v>41</v>
      </c>
      <c r="AA705" t="s">
        <v>196</v>
      </c>
      <c r="AB705" t="s">
        <v>197</v>
      </c>
      <c r="AC705" t="s">
        <v>290</v>
      </c>
      <c r="AD705" t="s">
        <v>217</v>
      </c>
      <c r="AE705" t="s">
        <v>229</v>
      </c>
      <c r="AF705">
        <v>87031</v>
      </c>
      <c r="AS705">
        <v>0</v>
      </c>
      <c r="AT705">
        <v>0</v>
      </c>
      <c r="AU705">
        <v>992.12699999999995</v>
      </c>
      <c r="AV705">
        <v>0</v>
      </c>
      <c r="BA705" t="s">
        <v>201</v>
      </c>
      <c r="BB705">
        <v>4</v>
      </c>
      <c r="BC705" t="s">
        <v>238</v>
      </c>
      <c r="BD705" t="s">
        <v>238</v>
      </c>
      <c r="BE705" s="3">
        <v>220000</v>
      </c>
      <c r="BF705" t="s">
        <v>291</v>
      </c>
      <c r="BG705" t="s">
        <v>202</v>
      </c>
      <c r="BH705" t="s">
        <v>202</v>
      </c>
      <c r="BM705" s="7" t="s">
        <v>292</v>
      </c>
      <c r="BN705" s="3" t="s">
        <v>204</v>
      </c>
      <c r="BO705" t="s">
        <v>202</v>
      </c>
      <c r="BP705" t="s">
        <v>202</v>
      </c>
      <c r="BS705" t="s">
        <v>205</v>
      </c>
    </row>
    <row r="706" spans="1:71" x14ac:dyDescent="0.2">
      <c r="A706" s="4">
        <v>43007.586111111108</v>
      </c>
      <c r="B706" s="4">
        <v>43007.599305555559</v>
      </c>
      <c r="C706" t="s">
        <v>65</v>
      </c>
      <c r="D706" t="s">
        <v>296</v>
      </c>
      <c r="E706">
        <v>100</v>
      </c>
      <c r="F706">
        <v>1121</v>
      </c>
      <c r="G706" t="b">
        <v>1</v>
      </c>
      <c r="H706" s="1">
        <v>43007.599305555559</v>
      </c>
      <c r="I706" t="s">
        <v>297</v>
      </c>
      <c r="N706">
        <v>41.58439636</v>
      </c>
      <c r="O706">
        <v>-74.516296389999994</v>
      </c>
      <c r="P706" t="s">
        <v>179</v>
      </c>
      <c r="Q706" t="s">
        <v>180</v>
      </c>
      <c r="R706" t="s">
        <v>181</v>
      </c>
      <c r="S706" t="s">
        <v>182</v>
      </c>
      <c r="T706" t="s">
        <v>183</v>
      </c>
      <c r="U706" t="s">
        <v>184</v>
      </c>
      <c r="V706" t="s">
        <v>194</v>
      </c>
      <c r="W706">
        <v>47</v>
      </c>
      <c r="X706" t="s">
        <v>186</v>
      </c>
      <c r="Y706" t="s">
        <v>216</v>
      </c>
      <c r="Z706">
        <v>40</v>
      </c>
      <c r="AA706" t="s">
        <v>196</v>
      </c>
      <c r="AB706" t="s">
        <v>197</v>
      </c>
      <c r="AC706" t="s">
        <v>290</v>
      </c>
      <c r="AD706" t="s">
        <v>217</v>
      </c>
      <c r="AE706" t="s">
        <v>211</v>
      </c>
      <c r="AF706">
        <v>12790</v>
      </c>
      <c r="AS706">
        <v>4.0339999999999998</v>
      </c>
      <c r="AT706">
        <v>6.2590000000000003</v>
      </c>
      <c r="AU706">
        <v>204.43199999999999</v>
      </c>
      <c r="AV706">
        <v>2</v>
      </c>
      <c r="BA706" t="s">
        <v>201</v>
      </c>
      <c r="BB706">
        <v>4</v>
      </c>
      <c r="BC706" t="s">
        <v>238</v>
      </c>
      <c r="BD706" t="s">
        <v>238</v>
      </c>
      <c r="BE706" s="3">
        <v>280000</v>
      </c>
      <c r="BF706" t="s">
        <v>298</v>
      </c>
      <c r="BG706" t="s">
        <v>202</v>
      </c>
      <c r="BH706" t="s">
        <v>202</v>
      </c>
      <c r="BM706" s="7" t="s">
        <v>299</v>
      </c>
      <c r="BN706" s="3" t="s">
        <v>204</v>
      </c>
      <c r="BO706" t="s">
        <v>238</v>
      </c>
      <c r="BP706" t="s">
        <v>202</v>
      </c>
      <c r="BS706" t="s">
        <v>205</v>
      </c>
    </row>
    <row r="707" spans="1:71" x14ac:dyDescent="0.2">
      <c r="A707" s="4">
        <v>43007.585416666669</v>
      </c>
      <c r="B707" s="4">
        <v>43007.599305555559</v>
      </c>
      <c r="C707" t="s">
        <v>65</v>
      </c>
      <c r="D707" t="s">
        <v>300</v>
      </c>
      <c r="E707">
        <v>100</v>
      </c>
      <c r="F707">
        <v>1195</v>
      </c>
      <c r="G707" t="b">
        <v>1</v>
      </c>
      <c r="H707" s="1">
        <v>43007.599305555559</v>
      </c>
      <c r="I707" t="s">
        <v>301</v>
      </c>
      <c r="N707">
        <v>42.750503539999997</v>
      </c>
      <c r="O707">
        <v>-71.009300229999994</v>
      </c>
      <c r="P707" t="s">
        <v>179</v>
      </c>
      <c r="Q707" t="s">
        <v>180</v>
      </c>
      <c r="R707" t="s">
        <v>181</v>
      </c>
      <c r="S707" t="s">
        <v>182</v>
      </c>
      <c r="T707" t="s">
        <v>183</v>
      </c>
      <c r="U707" t="s">
        <v>193</v>
      </c>
      <c r="V707" t="s">
        <v>302</v>
      </c>
      <c r="W707">
        <v>47</v>
      </c>
      <c r="X707" t="s">
        <v>186</v>
      </c>
      <c r="Y707" t="s">
        <v>216</v>
      </c>
      <c r="Z707">
        <v>27</v>
      </c>
      <c r="AA707" t="s">
        <v>196</v>
      </c>
      <c r="AB707" t="s">
        <v>197</v>
      </c>
      <c r="AC707" t="s">
        <v>210</v>
      </c>
      <c r="AD707" t="s">
        <v>234</v>
      </c>
      <c r="AE707" t="s">
        <v>303</v>
      </c>
      <c r="AF707">
        <v>1854</v>
      </c>
      <c r="AS707">
        <v>35.307000000000002</v>
      </c>
      <c r="AT707">
        <v>53.347999999999999</v>
      </c>
      <c r="AU707">
        <v>994.76599999999996</v>
      </c>
      <c r="AV707">
        <v>2</v>
      </c>
      <c r="BA707" t="s">
        <v>201</v>
      </c>
      <c r="BB707">
        <v>4</v>
      </c>
      <c r="BC707" t="s">
        <v>238</v>
      </c>
      <c r="BD707" t="s">
        <v>238</v>
      </c>
      <c r="BE707" s="3">
        <v>140000</v>
      </c>
      <c r="BF707" t="s">
        <v>304</v>
      </c>
      <c r="BG707" t="s">
        <v>202</v>
      </c>
      <c r="BH707" t="s">
        <v>202</v>
      </c>
      <c r="BM707" s="7" t="s">
        <v>305</v>
      </c>
      <c r="BO707" t="s">
        <v>202</v>
      </c>
      <c r="BP707" t="s">
        <v>202</v>
      </c>
      <c r="BS707" t="s">
        <v>205</v>
      </c>
    </row>
    <row r="708" spans="1:71" x14ac:dyDescent="0.2">
      <c r="A708" s="4">
        <v>43007.586111111108</v>
      </c>
      <c r="B708" s="4">
        <v>43007.604861111111</v>
      </c>
      <c r="C708" t="s">
        <v>65</v>
      </c>
      <c r="D708" t="s">
        <v>383</v>
      </c>
      <c r="E708">
        <v>100</v>
      </c>
      <c r="F708">
        <v>1605</v>
      </c>
      <c r="G708" t="b">
        <v>1</v>
      </c>
      <c r="H708" s="1">
        <v>43007.604861111111</v>
      </c>
      <c r="I708" t="s">
        <v>384</v>
      </c>
      <c r="N708">
        <v>38.046798709999997</v>
      </c>
      <c r="O708">
        <v>-120.6134033</v>
      </c>
      <c r="P708" t="s">
        <v>179</v>
      </c>
      <c r="Q708" t="s">
        <v>180</v>
      </c>
      <c r="R708" t="s">
        <v>181</v>
      </c>
      <c r="S708" t="s">
        <v>182</v>
      </c>
      <c r="T708" t="s">
        <v>355</v>
      </c>
      <c r="U708" t="s">
        <v>184</v>
      </c>
      <c r="V708" t="s">
        <v>194</v>
      </c>
      <c r="W708">
        <v>47</v>
      </c>
      <c r="X708" t="s">
        <v>186</v>
      </c>
      <c r="Y708" t="s">
        <v>195</v>
      </c>
      <c r="Z708">
        <v>34</v>
      </c>
      <c r="AA708" t="s">
        <v>196</v>
      </c>
      <c r="AB708" t="s">
        <v>197</v>
      </c>
      <c r="AC708" t="s">
        <v>198</v>
      </c>
      <c r="AD708" t="s">
        <v>222</v>
      </c>
      <c r="AE708" t="s">
        <v>211</v>
      </c>
      <c r="AF708">
        <v>95249</v>
      </c>
      <c r="AS708">
        <v>0</v>
      </c>
      <c r="AT708">
        <v>0</v>
      </c>
      <c r="AU708">
        <v>1494.376</v>
      </c>
      <c r="AV708">
        <v>0</v>
      </c>
      <c r="BA708" t="s">
        <v>201</v>
      </c>
      <c r="BB708">
        <v>4</v>
      </c>
      <c r="BC708" t="s">
        <v>238</v>
      </c>
      <c r="BD708" t="s">
        <v>238</v>
      </c>
      <c r="BE708" s="3">
        <v>300000</v>
      </c>
      <c r="BF708" t="s">
        <v>385</v>
      </c>
      <c r="BG708" t="s">
        <v>202</v>
      </c>
      <c r="BH708" t="s">
        <v>202</v>
      </c>
      <c r="BM708" s="7" t="s">
        <v>386</v>
      </c>
      <c r="BN708" s="3" t="s">
        <v>204</v>
      </c>
      <c r="BO708" t="s">
        <v>238</v>
      </c>
      <c r="BP708" t="s">
        <v>202</v>
      </c>
      <c r="BS708" t="s">
        <v>205</v>
      </c>
    </row>
    <row r="709" spans="1:71" x14ac:dyDescent="0.2">
      <c r="A709" s="4">
        <v>43007.590277777781</v>
      </c>
      <c r="B709" s="4">
        <v>43007.605555555558</v>
      </c>
      <c r="C709" t="s">
        <v>65</v>
      </c>
      <c r="D709" t="s">
        <v>400</v>
      </c>
      <c r="E709">
        <v>100</v>
      </c>
      <c r="F709">
        <v>1350</v>
      </c>
      <c r="G709" t="b">
        <v>1</v>
      </c>
      <c r="H709" s="1">
        <v>43007.605555555558</v>
      </c>
      <c r="I709" t="s">
        <v>401</v>
      </c>
      <c r="N709">
        <v>42.42790222</v>
      </c>
      <c r="O709">
        <v>-83.143600460000002</v>
      </c>
      <c r="P709" t="s">
        <v>179</v>
      </c>
      <c r="Q709" t="s">
        <v>180</v>
      </c>
      <c r="R709" t="s">
        <v>181</v>
      </c>
      <c r="S709" t="s">
        <v>182</v>
      </c>
      <c r="T709" t="s">
        <v>380</v>
      </c>
      <c r="U709" t="s">
        <v>184</v>
      </c>
      <c r="V709" t="s">
        <v>194</v>
      </c>
      <c r="W709">
        <v>47</v>
      </c>
      <c r="X709" t="s">
        <v>186</v>
      </c>
      <c r="Y709" t="s">
        <v>216</v>
      </c>
      <c r="Z709">
        <v>30</v>
      </c>
      <c r="AA709" t="s">
        <v>233</v>
      </c>
      <c r="AB709" t="s">
        <v>197</v>
      </c>
      <c r="AC709" t="s">
        <v>198</v>
      </c>
      <c r="AD709" t="s">
        <v>217</v>
      </c>
      <c r="AE709" t="s">
        <v>229</v>
      </c>
      <c r="AF709">
        <v>48235</v>
      </c>
      <c r="AS709">
        <v>0</v>
      </c>
      <c r="AT709">
        <v>0</v>
      </c>
      <c r="AU709">
        <v>989.81100000000004</v>
      </c>
      <c r="AV709">
        <v>0</v>
      </c>
      <c r="BA709" t="s">
        <v>201</v>
      </c>
      <c r="BB709">
        <v>4</v>
      </c>
      <c r="BC709" t="s">
        <v>238</v>
      </c>
      <c r="BD709" t="s">
        <v>238</v>
      </c>
      <c r="BE709" s="3">
        <v>120000</v>
      </c>
      <c r="BF709" t="s">
        <v>402</v>
      </c>
      <c r="BG709" t="s">
        <v>202</v>
      </c>
      <c r="BH709" t="s">
        <v>202</v>
      </c>
      <c r="BM709" s="7" t="s">
        <v>403</v>
      </c>
      <c r="BN709" s="3" t="s">
        <v>204</v>
      </c>
      <c r="BO709" t="s">
        <v>202</v>
      </c>
      <c r="BP709" t="s">
        <v>202</v>
      </c>
      <c r="BS709" t="s">
        <v>205</v>
      </c>
    </row>
    <row r="710" spans="1:71" x14ac:dyDescent="0.2">
      <c r="A710" s="4">
        <v>43007.595138888886</v>
      </c>
      <c r="B710" s="4">
        <v>43007.609027777777</v>
      </c>
      <c r="C710" t="s">
        <v>65</v>
      </c>
      <c r="D710" t="s">
        <v>415</v>
      </c>
      <c r="E710">
        <v>100</v>
      </c>
      <c r="F710">
        <v>1193</v>
      </c>
      <c r="G710" t="b">
        <v>1</v>
      </c>
      <c r="H710" s="1">
        <v>43007.609027777777</v>
      </c>
      <c r="I710" t="s">
        <v>416</v>
      </c>
      <c r="N710">
        <v>42.375595089999997</v>
      </c>
      <c r="O710">
        <v>-83.108497619999994</v>
      </c>
      <c r="P710" t="s">
        <v>179</v>
      </c>
      <c r="Q710" t="s">
        <v>180</v>
      </c>
      <c r="R710" t="s">
        <v>181</v>
      </c>
      <c r="S710" t="s">
        <v>182</v>
      </c>
      <c r="T710" t="s">
        <v>183</v>
      </c>
      <c r="U710" t="s">
        <v>184</v>
      </c>
      <c r="V710" t="s">
        <v>185</v>
      </c>
      <c r="W710">
        <v>47</v>
      </c>
      <c r="X710" t="s">
        <v>186</v>
      </c>
      <c r="Y710" t="s">
        <v>195</v>
      </c>
      <c r="Z710">
        <v>32</v>
      </c>
      <c r="AA710" t="s">
        <v>233</v>
      </c>
      <c r="AB710" t="s">
        <v>197</v>
      </c>
      <c r="AC710" t="s">
        <v>290</v>
      </c>
      <c r="AD710" t="s">
        <v>234</v>
      </c>
      <c r="AE710" t="s">
        <v>211</v>
      </c>
      <c r="AF710">
        <v>48206</v>
      </c>
      <c r="AS710">
        <v>418.48500000000001</v>
      </c>
      <c r="AT710">
        <v>418.48500000000001</v>
      </c>
      <c r="AU710">
        <v>989.3</v>
      </c>
      <c r="AV710">
        <v>1</v>
      </c>
      <c r="BA710" t="s">
        <v>201</v>
      </c>
      <c r="BB710">
        <v>4</v>
      </c>
      <c r="BC710" t="s">
        <v>238</v>
      </c>
      <c r="BD710" t="s">
        <v>238</v>
      </c>
      <c r="BE710" s="3">
        <v>150000</v>
      </c>
      <c r="BF710" t="s">
        <v>417</v>
      </c>
      <c r="BG710" t="s">
        <v>202</v>
      </c>
      <c r="BH710" t="s">
        <v>202</v>
      </c>
      <c r="BM710" s="7" t="s">
        <v>418</v>
      </c>
      <c r="BO710" t="s">
        <v>202</v>
      </c>
      <c r="BP710" t="s">
        <v>202</v>
      </c>
      <c r="BS710" t="s">
        <v>205</v>
      </c>
    </row>
    <row r="711" spans="1:71" x14ac:dyDescent="0.2">
      <c r="A711" s="4">
        <v>43007.611111111109</v>
      </c>
      <c r="B711" s="4">
        <v>43007.615972222222</v>
      </c>
      <c r="C711" t="s">
        <v>65</v>
      </c>
      <c r="D711" t="s">
        <v>440</v>
      </c>
      <c r="E711">
        <v>100</v>
      </c>
      <c r="F711">
        <v>424</v>
      </c>
      <c r="G711" t="b">
        <v>1</v>
      </c>
      <c r="H711" s="1">
        <v>43007.615972222222</v>
      </c>
      <c r="I711" t="s">
        <v>441</v>
      </c>
      <c r="N711">
        <v>41.730499270000003</v>
      </c>
      <c r="O711">
        <v>-71.114501950000005</v>
      </c>
      <c r="P711" t="s">
        <v>179</v>
      </c>
      <c r="Q711" t="s">
        <v>180</v>
      </c>
      <c r="R711" t="s">
        <v>181</v>
      </c>
      <c r="S711" t="s">
        <v>182</v>
      </c>
      <c r="T711" t="s">
        <v>183</v>
      </c>
      <c r="U711" t="s">
        <v>184</v>
      </c>
      <c r="V711" t="s">
        <v>194</v>
      </c>
      <c r="W711">
        <v>47</v>
      </c>
      <c r="X711" t="s">
        <v>186</v>
      </c>
      <c r="Y711" t="s">
        <v>216</v>
      </c>
      <c r="Z711">
        <v>36</v>
      </c>
      <c r="AA711" t="s">
        <v>196</v>
      </c>
      <c r="AB711" t="s">
        <v>197</v>
      </c>
      <c r="AC711" t="s">
        <v>210</v>
      </c>
      <c r="AD711" t="s">
        <v>217</v>
      </c>
      <c r="AE711" t="s">
        <v>303</v>
      </c>
      <c r="AF711">
        <v>2720</v>
      </c>
      <c r="AS711">
        <v>0</v>
      </c>
      <c r="AT711">
        <v>0</v>
      </c>
      <c r="AU711">
        <v>189.30199999999999</v>
      </c>
      <c r="AV711">
        <v>0</v>
      </c>
      <c r="BA711" t="s">
        <v>201</v>
      </c>
      <c r="BB711">
        <v>4</v>
      </c>
      <c r="BC711" t="s">
        <v>238</v>
      </c>
      <c r="BD711" t="s">
        <v>238</v>
      </c>
      <c r="BE711" s="3">
        <v>250000</v>
      </c>
      <c r="BF711" t="s">
        <v>442</v>
      </c>
      <c r="BG711" t="s">
        <v>202</v>
      </c>
      <c r="BH711" t="s">
        <v>202</v>
      </c>
      <c r="BM711" s="7" t="s">
        <v>443</v>
      </c>
      <c r="BN711" s="3" t="s">
        <v>204</v>
      </c>
      <c r="BO711" t="s">
        <v>202</v>
      </c>
      <c r="BP711" t="s">
        <v>202</v>
      </c>
      <c r="BS711" t="s">
        <v>205</v>
      </c>
    </row>
    <row r="712" spans="1:71" x14ac:dyDescent="0.2">
      <c r="A712" s="4">
        <v>43007.625</v>
      </c>
      <c r="B712" s="4">
        <v>43007.638888888891</v>
      </c>
      <c r="C712" t="s">
        <v>65</v>
      </c>
      <c r="D712" t="s">
        <v>479</v>
      </c>
      <c r="E712">
        <v>100</v>
      </c>
      <c r="F712">
        <v>1246</v>
      </c>
      <c r="G712" t="b">
        <v>1</v>
      </c>
      <c r="H712" s="1">
        <v>43007.638888888891</v>
      </c>
      <c r="I712" t="s">
        <v>480</v>
      </c>
      <c r="N712">
        <v>37.334793089999998</v>
      </c>
      <c r="O712">
        <v>-121.77809910000001</v>
      </c>
      <c r="P712" t="s">
        <v>179</v>
      </c>
      <c r="Q712" t="s">
        <v>180</v>
      </c>
      <c r="R712" t="s">
        <v>181</v>
      </c>
      <c r="S712" t="s">
        <v>182</v>
      </c>
      <c r="T712" t="s">
        <v>183</v>
      </c>
      <c r="U712" t="s">
        <v>184</v>
      </c>
      <c r="V712" t="s">
        <v>481</v>
      </c>
      <c r="W712">
        <v>47</v>
      </c>
      <c r="X712" t="s">
        <v>186</v>
      </c>
      <c r="Y712" t="s">
        <v>216</v>
      </c>
      <c r="Z712">
        <v>33</v>
      </c>
      <c r="AA712" t="s">
        <v>482</v>
      </c>
      <c r="AB712" t="s">
        <v>197</v>
      </c>
      <c r="AC712" t="s">
        <v>210</v>
      </c>
      <c r="AD712" t="s">
        <v>483</v>
      </c>
      <c r="AE712" t="s">
        <v>229</v>
      </c>
      <c r="AF712">
        <v>95148</v>
      </c>
      <c r="AS712">
        <v>0</v>
      </c>
      <c r="AT712">
        <v>0</v>
      </c>
      <c r="AU712">
        <v>1066.4749999999999</v>
      </c>
      <c r="AV712">
        <v>0</v>
      </c>
      <c r="BA712" t="s">
        <v>201</v>
      </c>
      <c r="BB712">
        <v>4</v>
      </c>
      <c r="BC712" t="s">
        <v>238</v>
      </c>
      <c r="BD712" t="s">
        <v>238</v>
      </c>
      <c r="BE712" s="3">
        <v>100000</v>
      </c>
      <c r="BF712" t="s">
        <v>484</v>
      </c>
      <c r="BG712" t="s">
        <v>202</v>
      </c>
      <c r="BH712" t="s">
        <v>202</v>
      </c>
      <c r="BM712" s="7" t="s">
        <v>485</v>
      </c>
      <c r="BN712" s="3" t="s">
        <v>225</v>
      </c>
      <c r="BO712" t="s">
        <v>238</v>
      </c>
      <c r="BP712" t="s">
        <v>202</v>
      </c>
      <c r="BS712" t="s">
        <v>205</v>
      </c>
    </row>
    <row r="713" spans="1:71" x14ac:dyDescent="0.2">
      <c r="A713" s="4">
        <v>43007.632638888892</v>
      </c>
      <c r="B713" s="4">
        <v>43007.646527777775</v>
      </c>
      <c r="C713" t="s">
        <v>65</v>
      </c>
      <c r="D713" t="s">
        <v>494</v>
      </c>
      <c r="E713">
        <v>100</v>
      </c>
      <c r="F713">
        <v>1164</v>
      </c>
      <c r="G713" t="b">
        <v>1</v>
      </c>
      <c r="H713" s="1">
        <v>43007.646527777775</v>
      </c>
      <c r="I713" t="s">
        <v>495</v>
      </c>
      <c r="N713">
        <v>42.333404539999997</v>
      </c>
      <c r="O713">
        <v>-88.266799930000005</v>
      </c>
      <c r="P713" t="s">
        <v>179</v>
      </c>
      <c r="Q713" t="s">
        <v>180</v>
      </c>
      <c r="R713" t="s">
        <v>181</v>
      </c>
      <c r="S713" t="s">
        <v>208</v>
      </c>
      <c r="T713">
        <v>56</v>
      </c>
      <c r="U713" t="s">
        <v>184</v>
      </c>
      <c r="V713" t="s">
        <v>302</v>
      </c>
      <c r="W713">
        <v>47</v>
      </c>
      <c r="X713" t="s">
        <v>186</v>
      </c>
      <c r="Y713" t="s">
        <v>195</v>
      </c>
      <c r="Z713">
        <v>39</v>
      </c>
      <c r="AA713" t="s">
        <v>196</v>
      </c>
      <c r="AB713" t="s">
        <v>197</v>
      </c>
      <c r="AC713" t="s">
        <v>210</v>
      </c>
      <c r="AD713" t="s">
        <v>329</v>
      </c>
      <c r="AE713" t="s">
        <v>211</v>
      </c>
      <c r="AF713">
        <v>60050</v>
      </c>
      <c r="AS713">
        <v>23.457999999999998</v>
      </c>
      <c r="AT713">
        <v>41.183</v>
      </c>
      <c r="AU713">
        <v>988.76400000000001</v>
      </c>
      <c r="AV713">
        <v>2</v>
      </c>
      <c r="BA713" t="s">
        <v>201</v>
      </c>
      <c r="BB713">
        <v>4</v>
      </c>
      <c r="BC713" t="s">
        <v>238</v>
      </c>
      <c r="BD713" t="s">
        <v>238</v>
      </c>
      <c r="BE713" s="3">
        <v>280000</v>
      </c>
      <c r="BF713" t="s">
        <v>368</v>
      </c>
      <c r="BG713" t="s">
        <v>202</v>
      </c>
      <c r="BH713" t="s">
        <v>202</v>
      </c>
      <c r="BM713" s="7" t="s">
        <v>496</v>
      </c>
      <c r="BO713" t="s">
        <v>202</v>
      </c>
      <c r="BP713" t="s">
        <v>202</v>
      </c>
      <c r="BS713" t="s">
        <v>205</v>
      </c>
    </row>
    <row r="714" spans="1:71" x14ac:dyDescent="0.2">
      <c r="A714" s="4">
        <v>43007.642361111109</v>
      </c>
      <c r="B714" s="4">
        <v>43007.65902777778</v>
      </c>
      <c r="C714" t="s">
        <v>65</v>
      </c>
      <c r="D714" t="s">
        <v>507</v>
      </c>
      <c r="E714">
        <v>100</v>
      </c>
      <c r="F714">
        <v>1444</v>
      </c>
      <c r="G714" t="b">
        <v>1</v>
      </c>
      <c r="H714" s="1">
        <v>43007.65902777778</v>
      </c>
      <c r="I714" t="s">
        <v>508</v>
      </c>
      <c r="N714">
        <v>43.089797969999999</v>
      </c>
      <c r="O714">
        <v>-73.500297549999999</v>
      </c>
      <c r="P714" t="s">
        <v>179</v>
      </c>
      <c r="Q714" t="s">
        <v>180</v>
      </c>
      <c r="R714" t="s">
        <v>181</v>
      </c>
      <c r="S714" t="s">
        <v>182</v>
      </c>
      <c r="T714" t="s">
        <v>250</v>
      </c>
      <c r="U714" t="s">
        <v>389</v>
      </c>
      <c r="V714" t="s">
        <v>302</v>
      </c>
      <c r="W714">
        <v>47</v>
      </c>
      <c r="X714" t="s">
        <v>186</v>
      </c>
      <c r="Y714" t="s">
        <v>195</v>
      </c>
      <c r="Z714">
        <v>45</v>
      </c>
      <c r="AA714" t="s">
        <v>196</v>
      </c>
      <c r="AB714" t="s">
        <v>197</v>
      </c>
      <c r="AC714" t="s">
        <v>198</v>
      </c>
      <c r="AD714" t="s">
        <v>199</v>
      </c>
      <c r="AE714" t="s">
        <v>200</v>
      </c>
      <c r="AF714">
        <v>12871</v>
      </c>
      <c r="AS714">
        <v>0</v>
      </c>
      <c r="AT714">
        <v>0</v>
      </c>
      <c r="AU714">
        <v>988.02200000000005</v>
      </c>
      <c r="AV714">
        <v>0</v>
      </c>
      <c r="BA714" t="s">
        <v>201</v>
      </c>
      <c r="BB714">
        <v>4</v>
      </c>
      <c r="BC714" t="s">
        <v>238</v>
      </c>
      <c r="BD714" t="s">
        <v>238</v>
      </c>
      <c r="BE714" s="3">
        <v>280000</v>
      </c>
      <c r="BF714" t="s">
        <v>509</v>
      </c>
      <c r="BG714" t="s">
        <v>202</v>
      </c>
      <c r="BH714" t="s">
        <v>202</v>
      </c>
      <c r="BM714" s="7" t="s">
        <v>510</v>
      </c>
      <c r="BO714" t="s">
        <v>202</v>
      </c>
      <c r="BP714" t="s">
        <v>202</v>
      </c>
      <c r="BS714" t="s">
        <v>205</v>
      </c>
    </row>
    <row r="715" spans="1:71" x14ac:dyDescent="0.2">
      <c r="A715" s="4">
        <v>43007.659722222219</v>
      </c>
      <c r="B715" s="4">
        <v>43007.674305555556</v>
      </c>
      <c r="C715" t="s">
        <v>65</v>
      </c>
      <c r="D715" t="s">
        <v>518</v>
      </c>
      <c r="E715">
        <v>100</v>
      </c>
      <c r="F715">
        <v>1267</v>
      </c>
      <c r="G715" t="b">
        <v>1</v>
      </c>
      <c r="H715" s="1">
        <v>43007.674305555556</v>
      </c>
      <c r="I715" t="s">
        <v>519</v>
      </c>
      <c r="N715">
        <v>37.830703739999997</v>
      </c>
      <c r="O715">
        <v>-81.969902039999994</v>
      </c>
      <c r="P715" t="s">
        <v>179</v>
      </c>
      <c r="Q715" t="s">
        <v>180</v>
      </c>
      <c r="R715" t="s">
        <v>181</v>
      </c>
      <c r="S715" t="s">
        <v>208</v>
      </c>
      <c r="T715">
        <v>55</v>
      </c>
      <c r="U715" t="s">
        <v>184</v>
      </c>
      <c r="V715" t="s">
        <v>194</v>
      </c>
      <c r="W715">
        <v>47</v>
      </c>
      <c r="X715" t="s">
        <v>186</v>
      </c>
      <c r="Y715" t="s">
        <v>216</v>
      </c>
      <c r="Z715">
        <v>34</v>
      </c>
      <c r="AA715" t="s">
        <v>196</v>
      </c>
      <c r="AB715" t="s">
        <v>197</v>
      </c>
      <c r="AC715" t="s">
        <v>290</v>
      </c>
      <c r="AD715" t="s">
        <v>199</v>
      </c>
      <c r="AE715" t="s">
        <v>229</v>
      </c>
      <c r="AF715">
        <v>41240</v>
      </c>
      <c r="AS715">
        <v>0</v>
      </c>
      <c r="AT715">
        <v>0</v>
      </c>
      <c r="AU715">
        <v>987.85900000000004</v>
      </c>
      <c r="AV715">
        <v>0</v>
      </c>
      <c r="BA715" t="s">
        <v>201</v>
      </c>
      <c r="BB715">
        <v>4</v>
      </c>
      <c r="BC715" t="s">
        <v>238</v>
      </c>
      <c r="BD715" t="s">
        <v>238</v>
      </c>
      <c r="BE715" s="3">
        <v>150000</v>
      </c>
      <c r="BF715" t="s">
        <v>520</v>
      </c>
      <c r="BG715" t="s">
        <v>202</v>
      </c>
      <c r="BH715" t="s">
        <v>202</v>
      </c>
      <c r="BM715" s="7" t="s">
        <v>521</v>
      </c>
      <c r="BN715" s="3" t="s">
        <v>225</v>
      </c>
      <c r="BO715" t="s">
        <v>202</v>
      </c>
      <c r="BP715" t="s">
        <v>202</v>
      </c>
      <c r="BS715" t="s">
        <v>205</v>
      </c>
    </row>
    <row r="716" spans="1:71" x14ac:dyDescent="0.2">
      <c r="A716" s="4">
        <v>43007.732638888891</v>
      </c>
      <c r="B716" s="4">
        <v>43007.745833333334</v>
      </c>
      <c r="C716" t="s">
        <v>65</v>
      </c>
      <c r="D716" t="s">
        <v>554</v>
      </c>
      <c r="E716">
        <v>100</v>
      </c>
      <c r="F716">
        <v>1121</v>
      </c>
      <c r="G716" t="b">
        <v>1</v>
      </c>
      <c r="H716" s="1">
        <v>43007.745833333334</v>
      </c>
      <c r="I716" t="s">
        <v>555</v>
      </c>
      <c r="N716">
        <v>41.907196040000002</v>
      </c>
      <c r="O716">
        <v>-72.47280121</v>
      </c>
      <c r="P716" t="s">
        <v>179</v>
      </c>
      <c r="Q716" t="s">
        <v>180</v>
      </c>
      <c r="R716" t="s">
        <v>181</v>
      </c>
      <c r="S716" t="s">
        <v>182</v>
      </c>
      <c r="T716" t="s">
        <v>183</v>
      </c>
      <c r="U716" t="s">
        <v>184</v>
      </c>
      <c r="V716" t="s">
        <v>556</v>
      </c>
      <c r="W716">
        <v>47</v>
      </c>
      <c r="X716" t="s">
        <v>186</v>
      </c>
      <c r="Y716" t="s">
        <v>195</v>
      </c>
      <c r="Z716">
        <v>40</v>
      </c>
      <c r="AA716" t="s">
        <v>196</v>
      </c>
      <c r="AB716" t="s">
        <v>197</v>
      </c>
      <c r="AC716" t="s">
        <v>245</v>
      </c>
      <c r="AD716" t="s">
        <v>329</v>
      </c>
      <c r="AE716" t="s">
        <v>303</v>
      </c>
      <c r="AF716">
        <v>6066</v>
      </c>
      <c r="AS716">
        <v>465.95</v>
      </c>
      <c r="AT716">
        <v>989.87300000000005</v>
      </c>
      <c r="AU716">
        <v>993.04499999999996</v>
      </c>
      <c r="AV716">
        <v>4</v>
      </c>
      <c r="BA716" t="s">
        <v>201</v>
      </c>
      <c r="BB716">
        <v>4</v>
      </c>
      <c r="BC716" t="s">
        <v>238</v>
      </c>
      <c r="BD716" t="s">
        <v>238</v>
      </c>
      <c r="BE716" s="3">
        <v>180000</v>
      </c>
      <c r="BF716" t="s">
        <v>557</v>
      </c>
      <c r="BG716" t="s">
        <v>202</v>
      </c>
      <c r="BH716" t="s">
        <v>202</v>
      </c>
      <c r="BM716" s="7" t="s">
        <v>558</v>
      </c>
      <c r="BN716" s="3" t="s">
        <v>204</v>
      </c>
      <c r="BO716" t="s">
        <v>202</v>
      </c>
      <c r="BP716" t="s">
        <v>202</v>
      </c>
      <c r="BS716" t="s">
        <v>205</v>
      </c>
    </row>
    <row r="717" spans="1:71" x14ac:dyDescent="0.2">
      <c r="A717" s="4">
        <v>43007.793749999997</v>
      </c>
      <c r="B717" s="4">
        <v>43007.810416666667</v>
      </c>
      <c r="C717" t="s">
        <v>65</v>
      </c>
      <c r="D717" t="s">
        <v>588</v>
      </c>
      <c r="E717">
        <v>100</v>
      </c>
      <c r="F717">
        <v>1406</v>
      </c>
      <c r="G717" t="b">
        <v>1</v>
      </c>
      <c r="H717" s="1">
        <v>43007.810416666667</v>
      </c>
      <c r="I717" t="s">
        <v>589</v>
      </c>
      <c r="N717">
        <v>39.942199709999997</v>
      </c>
      <c r="O717">
        <v>-82.974296570000007</v>
      </c>
      <c r="P717" t="s">
        <v>179</v>
      </c>
      <c r="Q717" t="s">
        <v>180</v>
      </c>
      <c r="R717" t="s">
        <v>181</v>
      </c>
      <c r="S717" t="s">
        <v>208</v>
      </c>
      <c r="T717">
        <v>55</v>
      </c>
      <c r="U717" t="s">
        <v>281</v>
      </c>
      <c r="V717" t="s">
        <v>221</v>
      </c>
      <c r="W717">
        <v>47</v>
      </c>
      <c r="X717" t="s">
        <v>186</v>
      </c>
      <c r="Y717" t="s">
        <v>195</v>
      </c>
      <c r="Z717">
        <v>64</v>
      </c>
      <c r="AA717" t="s">
        <v>196</v>
      </c>
      <c r="AB717" t="s">
        <v>197</v>
      </c>
      <c r="AC717" t="s">
        <v>258</v>
      </c>
      <c r="AD717" t="s">
        <v>199</v>
      </c>
      <c r="AE717" t="s">
        <v>303</v>
      </c>
      <c r="AF717">
        <v>43205</v>
      </c>
      <c r="AS717">
        <v>85.287999999999997</v>
      </c>
      <c r="AT717">
        <v>136.38200000000001</v>
      </c>
      <c r="AU717">
        <v>1029.4459999999999</v>
      </c>
      <c r="AV717">
        <v>3</v>
      </c>
      <c r="BA717" t="s">
        <v>201</v>
      </c>
      <c r="BB717">
        <v>4</v>
      </c>
      <c r="BC717" t="s">
        <v>238</v>
      </c>
      <c r="BD717" t="s">
        <v>238</v>
      </c>
      <c r="BE717" s="3">
        <v>280000</v>
      </c>
      <c r="BF717" t="s">
        <v>590</v>
      </c>
      <c r="BG717" t="s">
        <v>202</v>
      </c>
      <c r="BH717" t="s">
        <v>202</v>
      </c>
      <c r="BM717" s="7" t="s">
        <v>591</v>
      </c>
      <c r="BN717" s="3" t="s">
        <v>204</v>
      </c>
      <c r="BO717" t="s">
        <v>202</v>
      </c>
      <c r="BP717" t="s">
        <v>202</v>
      </c>
      <c r="BS717" t="s">
        <v>205</v>
      </c>
    </row>
    <row r="718" spans="1:71" x14ac:dyDescent="0.2">
      <c r="A718" s="4">
        <v>43007.85833333333</v>
      </c>
      <c r="B718" s="4">
        <v>43007.872916666667</v>
      </c>
      <c r="C718" t="s">
        <v>65</v>
      </c>
      <c r="D718" t="s">
        <v>602</v>
      </c>
      <c r="E718">
        <v>100</v>
      </c>
      <c r="F718">
        <v>1269</v>
      </c>
      <c r="G718" t="b">
        <v>1</v>
      </c>
      <c r="H718" s="1">
        <v>43007.872916666667</v>
      </c>
      <c r="I718" t="s">
        <v>603</v>
      </c>
      <c r="N718">
        <v>38.762893679999998</v>
      </c>
      <c r="O718">
        <v>-104.8479004</v>
      </c>
      <c r="P718" t="s">
        <v>179</v>
      </c>
      <c r="Q718" t="s">
        <v>180</v>
      </c>
      <c r="R718" t="s">
        <v>181</v>
      </c>
      <c r="S718" t="s">
        <v>604</v>
      </c>
      <c r="T718" t="s">
        <v>605</v>
      </c>
      <c r="U718" t="s">
        <v>251</v>
      </c>
      <c r="V718" t="s">
        <v>606</v>
      </c>
      <c r="W718">
        <v>47</v>
      </c>
      <c r="X718" t="s">
        <v>186</v>
      </c>
      <c r="Y718" t="s">
        <v>195</v>
      </c>
      <c r="Z718">
        <v>52</v>
      </c>
      <c r="AA718" t="s">
        <v>269</v>
      </c>
      <c r="AB718" t="s">
        <v>197</v>
      </c>
      <c r="AC718" t="s">
        <v>245</v>
      </c>
      <c r="AD718" t="s">
        <v>329</v>
      </c>
      <c r="AE718" t="s">
        <v>229</v>
      </c>
      <c r="AF718">
        <v>80906</v>
      </c>
      <c r="AS718">
        <v>0</v>
      </c>
      <c r="AT718">
        <v>0</v>
      </c>
      <c r="AU718">
        <v>1035.489</v>
      </c>
      <c r="AV718">
        <v>0</v>
      </c>
      <c r="BA718" t="s">
        <v>201</v>
      </c>
      <c r="BB718">
        <v>4</v>
      </c>
      <c r="BC718" t="s">
        <v>238</v>
      </c>
      <c r="BD718" t="s">
        <v>238</v>
      </c>
      <c r="BE718" s="3">
        <v>100000</v>
      </c>
      <c r="BF718" t="s">
        <v>484</v>
      </c>
      <c r="BG718" t="s">
        <v>202</v>
      </c>
      <c r="BH718" t="s">
        <v>202</v>
      </c>
      <c r="BM718" s="7" t="s">
        <v>607</v>
      </c>
      <c r="BN718" s="3" t="s">
        <v>204</v>
      </c>
      <c r="BO718" t="s">
        <v>202</v>
      </c>
      <c r="BP718" t="s">
        <v>202</v>
      </c>
      <c r="BS718" t="s">
        <v>205</v>
      </c>
    </row>
    <row r="719" spans="1:71" x14ac:dyDescent="0.2">
      <c r="A719" s="4">
        <v>43008.493055555555</v>
      </c>
      <c r="B719" s="4">
        <v>43008.507638888892</v>
      </c>
      <c r="C719" t="s">
        <v>65</v>
      </c>
      <c r="D719" t="s">
        <v>656</v>
      </c>
      <c r="E719">
        <v>100</v>
      </c>
      <c r="F719">
        <v>1276</v>
      </c>
      <c r="G719" t="b">
        <v>1</v>
      </c>
      <c r="H719" s="1">
        <v>43008.507638888892</v>
      </c>
      <c r="I719" t="s">
        <v>657</v>
      </c>
      <c r="N719">
        <v>33.856597899999997</v>
      </c>
      <c r="O719">
        <v>-79.460998540000006</v>
      </c>
      <c r="P719" t="s">
        <v>179</v>
      </c>
      <c r="Q719" t="s">
        <v>180</v>
      </c>
      <c r="R719" t="s">
        <v>181</v>
      </c>
      <c r="S719" t="s">
        <v>182</v>
      </c>
      <c r="T719" t="s">
        <v>183</v>
      </c>
      <c r="U719" t="s">
        <v>184</v>
      </c>
      <c r="V719" t="s">
        <v>221</v>
      </c>
      <c r="W719">
        <v>47</v>
      </c>
      <c r="X719" t="s">
        <v>186</v>
      </c>
      <c r="Y719" t="s">
        <v>195</v>
      </c>
      <c r="Z719">
        <v>42</v>
      </c>
      <c r="AA719" t="s">
        <v>196</v>
      </c>
      <c r="AB719" t="s">
        <v>197</v>
      </c>
      <c r="AC719" t="s">
        <v>290</v>
      </c>
      <c r="AD719" t="s">
        <v>329</v>
      </c>
      <c r="AE719" t="s">
        <v>200</v>
      </c>
      <c r="AF719">
        <v>29069</v>
      </c>
      <c r="AS719">
        <v>0</v>
      </c>
      <c r="AT719">
        <v>0</v>
      </c>
      <c r="AU719">
        <v>991.49900000000002</v>
      </c>
      <c r="AV719">
        <v>0</v>
      </c>
      <c r="BA719" t="s">
        <v>201</v>
      </c>
      <c r="BB719">
        <v>4</v>
      </c>
      <c r="BC719" t="s">
        <v>238</v>
      </c>
      <c r="BD719" t="s">
        <v>238</v>
      </c>
      <c r="BE719" s="3">
        <v>280000</v>
      </c>
      <c r="BF719" t="s">
        <v>310</v>
      </c>
      <c r="BG719" t="s">
        <v>202</v>
      </c>
      <c r="BH719" t="s">
        <v>202</v>
      </c>
      <c r="BM719" s="7" t="s">
        <v>658</v>
      </c>
      <c r="BN719" s="3" t="s">
        <v>204</v>
      </c>
      <c r="BO719" t="s">
        <v>202</v>
      </c>
      <c r="BP719" t="s">
        <v>202</v>
      </c>
      <c r="BS719" t="s">
        <v>205</v>
      </c>
    </row>
    <row r="720" spans="1:71" x14ac:dyDescent="0.2">
      <c r="A720" s="4">
        <v>43008.492361111108</v>
      </c>
      <c r="B720" s="4">
        <v>43008.508333333331</v>
      </c>
      <c r="C720" t="s">
        <v>65</v>
      </c>
      <c r="D720" t="s">
        <v>659</v>
      </c>
      <c r="E720">
        <v>100</v>
      </c>
      <c r="F720">
        <v>1325</v>
      </c>
      <c r="G720" t="b">
        <v>1</v>
      </c>
      <c r="H720" s="1">
        <v>43008.508333333331</v>
      </c>
      <c r="I720" t="s">
        <v>660</v>
      </c>
      <c r="N720">
        <v>39.147201539999998</v>
      </c>
      <c r="O720">
        <v>-94.573501590000006</v>
      </c>
      <c r="P720" t="s">
        <v>179</v>
      </c>
      <c r="Q720" t="s">
        <v>180</v>
      </c>
      <c r="R720" t="s">
        <v>181</v>
      </c>
      <c r="S720" t="s">
        <v>182</v>
      </c>
      <c r="T720" t="s">
        <v>183</v>
      </c>
      <c r="U720" t="s">
        <v>193</v>
      </c>
      <c r="V720" t="s">
        <v>328</v>
      </c>
      <c r="W720">
        <v>47</v>
      </c>
      <c r="X720" t="s">
        <v>186</v>
      </c>
      <c r="Y720" t="s">
        <v>195</v>
      </c>
      <c r="Z720">
        <v>42</v>
      </c>
      <c r="AA720" t="s">
        <v>196</v>
      </c>
      <c r="AB720" t="s">
        <v>197</v>
      </c>
      <c r="AC720" t="s">
        <v>198</v>
      </c>
      <c r="AD720" t="s">
        <v>234</v>
      </c>
      <c r="AE720" t="s">
        <v>211</v>
      </c>
      <c r="AF720">
        <v>64117</v>
      </c>
      <c r="AS720">
        <v>0.54700000000000004</v>
      </c>
      <c r="AT720">
        <v>18.059000000000001</v>
      </c>
      <c r="AU720">
        <v>1154.05</v>
      </c>
      <c r="AV720">
        <v>3</v>
      </c>
      <c r="BA720" t="s">
        <v>201</v>
      </c>
      <c r="BB720">
        <v>4</v>
      </c>
      <c r="BC720" t="s">
        <v>238</v>
      </c>
      <c r="BD720" t="s">
        <v>238</v>
      </c>
      <c r="BE720" s="3">
        <v>180000</v>
      </c>
      <c r="BF720" t="s">
        <v>661</v>
      </c>
      <c r="BG720" t="s">
        <v>202</v>
      </c>
      <c r="BH720" t="s">
        <v>202</v>
      </c>
      <c r="BM720" s="7" t="s">
        <v>662</v>
      </c>
      <c r="BN720" s="3" t="s">
        <v>204</v>
      </c>
      <c r="BO720" t="s">
        <v>202</v>
      </c>
      <c r="BP720" t="s">
        <v>202</v>
      </c>
      <c r="BS720" t="s">
        <v>205</v>
      </c>
    </row>
    <row r="721" spans="1:71" x14ac:dyDescent="0.2">
      <c r="A721" s="4">
        <v>43008.495138888888</v>
      </c>
      <c r="B721" s="4">
        <v>43008.509722222225</v>
      </c>
      <c r="C721" t="s">
        <v>65</v>
      </c>
      <c r="D721" t="s">
        <v>674</v>
      </c>
      <c r="E721">
        <v>100</v>
      </c>
      <c r="F721">
        <v>1250</v>
      </c>
      <c r="G721" t="b">
        <v>1</v>
      </c>
      <c r="H721" s="1">
        <v>43008.509722222225</v>
      </c>
      <c r="I721" t="s">
        <v>675</v>
      </c>
      <c r="N721">
        <v>35.989898680000003</v>
      </c>
      <c r="O721">
        <v>-79.698402400000006</v>
      </c>
      <c r="P721" t="s">
        <v>179</v>
      </c>
      <c r="Q721" t="s">
        <v>180</v>
      </c>
      <c r="R721" t="s">
        <v>181</v>
      </c>
      <c r="S721" t="s">
        <v>182</v>
      </c>
      <c r="T721" t="s">
        <v>676</v>
      </c>
      <c r="U721" t="s">
        <v>251</v>
      </c>
      <c r="V721" t="s">
        <v>194</v>
      </c>
      <c r="W721">
        <v>47</v>
      </c>
      <c r="X721" t="s">
        <v>186</v>
      </c>
      <c r="Y721" t="s">
        <v>216</v>
      </c>
      <c r="Z721">
        <v>38</v>
      </c>
      <c r="AA721" t="s">
        <v>196</v>
      </c>
      <c r="AB721" t="s">
        <v>197</v>
      </c>
      <c r="AC721" t="s">
        <v>198</v>
      </c>
      <c r="AD721" t="s">
        <v>199</v>
      </c>
      <c r="AE721" t="s">
        <v>211</v>
      </c>
      <c r="AF721">
        <v>27406</v>
      </c>
      <c r="AS721">
        <v>0</v>
      </c>
      <c r="AT721">
        <v>0</v>
      </c>
      <c r="AU721">
        <v>995.12800000000004</v>
      </c>
      <c r="AV721">
        <v>0</v>
      </c>
      <c r="BA721" t="s">
        <v>201</v>
      </c>
      <c r="BB721">
        <v>4</v>
      </c>
      <c r="BC721" t="s">
        <v>238</v>
      </c>
      <c r="BD721" t="s">
        <v>238</v>
      </c>
      <c r="BE721" s="3">
        <v>180000</v>
      </c>
      <c r="BF721" t="s">
        <v>557</v>
      </c>
      <c r="BG721" t="s">
        <v>202</v>
      </c>
      <c r="BH721" t="s">
        <v>202</v>
      </c>
      <c r="BM721" s="7" t="s">
        <v>677</v>
      </c>
      <c r="BN721" s="3" t="s">
        <v>204</v>
      </c>
      <c r="BO721" t="s">
        <v>202</v>
      </c>
      <c r="BP721" t="s">
        <v>202</v>
      </c>
      <c r="BS721" t="s">
        <v>205</v>
      </c>
    </row>
    <row r="722" spans="1:71" x14ac:dyDescent="0.2">
      <c r="A722" s="4">
        <v>43008.552777777775</v>
      </c>
      <c r="B722" s="4">
        <v>43008.567361111112</v>
      </c>
      <c r="C722" t="s">
        <v>65</v>
      </c>
      <c r="D722" t="s">
        <v>737</v>
      </c>
      <c r="E722">
        <v>100</v>
      </c>
      <c r="F722">
        <v>1288</v>
      </c>
      <c r="G722" t="b">
        <v>1</v>
      </c>
      <c r="H722" s="1">
        <v>43008.567361111112</v>
      </c>
      <c r="I722" t="s">
        <v>738</v>
      </c>
      <c r="N722">
        <v>34.613006589999998</v>
      </c>
      <c r="O722">
        <v>-82.949203490000002</v>
      </c>
      <c r="P722" t="s">
        <v>179</v>
      </c>
      <c r="Q722" t="s">
        <v>180</v>
      </c>
      <c r="R722" t="s">
        <v>181</v>
      </c>
      <c r="S722" t="s">
        <v>182</v>
      </c>
      <c r="T722" t="s">
        <v>183</v>
      </c>
      <c r="U722" t="s">
        <v>184</v>
      </c>
      <c r="V722" t="s">
        <v>265</v>
      </c>
      <c r="W722">
        <v>47</v>
      </c>
      <c r="X722" t="s">
        <v>186</v>
      </c>
      <c r="Y722" t="s">
        <v>195</v>
      </c>
      <c r="Z722">
        <v>41</v>
      </c>
      <c r="AA722" t="s">
        <v>196</v>
      </c>
      <c r="AB722" t="s">
        <v>197</v>
      </c>
      <c r="AC722" t="s">
        <v>198</v>
      </c>
      <c r="AD722" t="s">
        <v>199</v>
      </c>
      <c r="AE722" t="s">
        <v>223</v>
      </c>
      <c r="AF722">
        <v>29672</v>
      </c>
      <c r="AS722">
        <v>0</v>
      </c>
      <c r="AT722">
        <v>0</v>
      </c>
      <c r="AU722">
        <v>988.95799999999997</v>
      </c>
      <c r="AV722">
        <v>0</v>
      </c>
      <c r="BA722" t="s">
        <v>201</v>
      </c>
      <c r="BB722">
        <v>4</v>
      </c>
      <c r="BC722" t="s">
        <v>238</v>
      </c>
      <c r="BD722" t="s">
        <v>238</v>
      </c>
      <c r="BE722" s="3">
        <v>180000</v>
      </c>
      <c r="BF722" t="s">
        <v>477</v>
      </c>
      <c r="BG722" t="s">
        <v>202</v>
      </c>
      <c r="BH722" t="s">
        <v>202</v>
      </c>
      <c r="BM722" s="7" t="s">
        <v>739</v>
      </c>
      <c r="BO722" t="s">
        <v>202</v>
      </c>
      <c r="BP722" t="s">
        <v>202</v>
      </c>
      <c r="BS722" t="s">
        <v>205</v>
      </c>
    </row>
    <row r="723" spans="1:71" x14ac:dyDescent="0.2">
      <c r="A723" s="4">
        <v>43008.580555555556</v>
      </c>
      <c r="B723" s="4">
        <v>43008.595138888886</v>
      </c>
      <c r="C723" t="s">
        <v>65</v>
      </c>
      <c r="D723" t="s">
        <v>748</v>
      </c>
      <c r="E723">
        <v>100</v>
      </c>
      <c r="F723">
        <v>1244</v>
      </c>
      <c r="G723" t="b">
        <v>1</v>
      </c>
      <c r="H723" s="1">
        <v>43008.595138888886</v>
      </c>
      <c r="I723" t="s">
        <v>749</v>
      </c>
      <c r="N723">
        <v>39.94560242</v>
      </c>
      <c r="O723">
        <v>-74.555801389999999</v>
      </c>
      <c r="P723" t="s">
        <v>179</v>
      </c>
      <c r="Q723" t="s">
        <v>180</v>
      </c>
      <c r="R723" t="s">
        <v>181</v>
      </c>
      <c r="S723" t="s">
        <v>182</v>
      </c>
      <c r="T723" t="s">
        <v>183</v>
      </c>
      <c r="U723" t="s">
        <v>184</v>
      </c>
      <c r="V723" t="s">
        <v>185</v>
      </c>
      <c r="W723">
        <v>47</v>
      </c>
      <c r="X723" t="s">
        <v>186</v>
      </c>
      <c r="Y723" t="s">
        <v>195</v>
      </c>
      <c r="Z723">
        <v>34</v>
      </c>
      <c r="AA723" t="s">
        <v>196</v>
      </c>
      <c r="AB723" t="s">
        <v>197</v>
      </c>
      <c r="AC723" t="s">
        <v>258</v>
      </c>
      <c r="AD723" t="s">
        <v>217</v>
      </c>
      <c r="AE723" t="s">
        <v>229</v>
      </c>
      <c r="AF723">
        <v>8015</v>
      </c>
      <c r="AS723">
        <v>0</v>
      </c>
      <c r="AT723">
        <v>0</v>
      </c>
      <c r="AU723">
        <v>1011.242</v>
      </c>
      <c r="AV723">
        <v>0</v>
      </c>
      <c r="BA723" t="s">
        <v>201</v>
      </c>
      <c r="BB723">
        <v>4</v>
      </c>
      <c r="BC723" t="s">
        <v>238</v>
      </c>
      <c r="BD723" t="s">
        <v>238</v>
      </c>
      <c r="BE723" s="3">
        <v>280000</v>
      </c>
      <c r="BF723" t="s">
        <v>356</v>
      </c>
      <c r="BG723" t="s">
        <v>202</v>
      </c>
      <c r="BH723" t="s">
        <v>202</v>
      </c>
      <c r="BM723" s="7" t="s">
        <v>750</v>
      </c>
      <c r="BN723" s="3" t="s">
        <v>204</v>
      </c>
      <c r="BO723" t="s">
        <v>238</v>
      </c>
      <c r="BP723" t="s">
        <v>202</v>
      </c>
      <c r="BS723" t="s">
        <v>205</v>
      </c>
    </row>
    <row r="724" spans="1:71" x14ac:dyDescent="0.2">
      <c r="A724" s="4">
        <v>43008.731249999997</v>
      </c>
      <c r="B724" s="4">
        <v>43008.751388888886</v>
      </c>
      <c r="C724" t="s">
        <v>65</v>
      </c>
      <c r="D724" t="s">
        <v>814</v>
      </c>
      <c r="E724">
        <v>100</v>
      </c>
      <c r="F724">
        <v>1714</v>
      </c>
      <c r="G724" t="b">
        <v>1</v>
      </c>
      <c r="H724" s="1">
        <v>43008.751388888886</v>
      </c>
      <c r="I724" t="s">
        <v>815</v>
      </c>
      <c r="N724">
        <v>40.698104860000001</v>
      </c>
      <c r="O724">
        <v>-73.957099909999997</v>
      </c>
      <c r="P724" t="s">
        <v>179</v>
      </c>
      <c r="Q724" t="s">
        <v>180</v>
      </c>
      <c r="R724" t="s">
        <v>181</v>
      </c>
      <c r="S724" t="s">
        <v>182</v>
      </c>
      <c r="T724" t="s">
        <v>183</v>
      </c>
      <c r="U724" t="s">
        <v>184</v>
      </c>
      <c r="V724" t="s">
        <v>302</v>
      </c>
      <c r="W724">
        <v>47</v>
      </c>
      <c r="X724" t="s">
        <v>186</v>
      </c>
      <c r="Y724" t="s">
        <v>216</v>
      </c>
      <c r="Z724">
        <v>55</v>
      </c>
      <c r="AA724" t="s">
        <v>196</v>
      </c>
      <c r="AB724" t="s">
        <v>816</v>
      </c>
      <c r="AC724" t="s">
        <v>290</v>
      </c>
      <c r="AD724" t="s">
        <v>222</v>
      </c>
      <c r="AE724" t="s">
        <v>200</v>
      </c>
      <c r="AF724">
        <v>11249</v>
      </c>
      <c r="AS724">
        <v>0</v>
      </c>
      <c r="AT724">
        <v>0</v>
      </c>
      <c r="AU724">
        <v>482.005</v>
      </c>
      <c r="AV724">
        <v>0</v>
      </c>
      <c r="BA724" t="s">
        <v>201</v>
      </c>
      <c r="BB724">
        <v>4</v>
      </c>
      <c r="BC724" t="s">
        <v>238</v>
      </c>
      <c r="BD724" t="s">
        <v>238</v>
      </c>
      <c r="BE724" s="3">
        <v>280000</v>
      </c>
      <c r="BF724" t="s">
        <v>817</v>
      </c>
      <c r="BG724" t="s">
        <v>202</v>
      </c>
      <c r="BH724" t="s">
        <v>202</v>
      </c>
      <c r="BM724" s="7" t="s">
        <v>818</v>
      </c>
      <c r="BN724" s="3" t="s">
        <v>204</v>
      </c>
      <c r="BO724" t="s">
        <v>202</v>
      </c>
      <c r="BP724" t="s">
        <v>202</v>
      </c>
      <c r="BS724" t="s">
        <v>205</v>
      </c>
    </row>
    <row r="725" spans="1:71" x14ac:dyDescent="0.2">
      <c r="A725" s="4">
        <v>43009.268750000003</v>
      </c>
      <c r="B725" s="4">
        <v>43009.283333333333</v>
      </c>
      <c r="C725" t="s">
        <v>65</v>
      </c>
      <c r="D725" t="s">
        <v>893</v>
      </c>
      <c r="E725">
        <v>100</v>
      </c>
      <c r="F725">
        <v>1283</v>
      </c>
      <c r="G725" t="b">
        <v>1</v>
      </c>
      <c r="H725" s="1">
        <v>43009.283333333333</v>
      </c>
      <c r="I725" t="s">
        <v>894</v>
      </c>
      <c r="N725">
        <v>40.167999270000003</v>
      </c>
      <c r="O725">
        <v>-76.609298710000004</v>
      </c>
      <c r="P725" t="s">
        <v>179</v>
      </c>
      <c r="Q725" t="s">
        <v>180</v>
      </c>
      <c r="R725" t="s">
        <v>181</v>
      </c>
      <c r="S725" t="s">
        <v>182</v>
      </c>
      <c r="T725" t="s">
        <v>183</v>
      </c>
      <c r="U725" t="s">
        <v>184</v>
      </c>
      <c r="V725" t="s">
        <v>185</v>
      </c>
      <c r="W725">
        <v>47</v>
      </c>
      <c r="X725" t="s">
        <v>186</v>
      </c>
      <c r="Y725" t="s">
        <v>195</v>
      </c>
      <c r="Z725">
        <v>39</v>
      </c>
      <c r="AA725" t="s">
        <v>196</v>
      </c>
      <c r="AB725" t="s">
        <v>197</v>
      </c>
      <c r="AC725" t="s">
        <v>198</v>
      </c>
      <c r="AD725" t="s">
        <v>217</v>
      </c>
      <c r="AE725" t="s">
        <v>303</v>
      </c>
      <c r="AF725">
        <v>17547</v>
      </c>
      <c r="AS725">
        <v>991.24699999999996</v>
      </c>
      <c r="AT725">
        <v>991.24699999999996</v>
      </c>
      <c r="AU725">
        <v>992.47199999999998</v>
      </c>
      <c r="AV725">
        <v>1</v>
      </c>
      <c r="BA725" t="s">
        <v>201</v>
      </c>
      <c r="BB725">
        <v>4</v>
      </c>
      <c r="BC725" t="s">
        <v>238</v>
      </c>
      <c r="BD725" t="s">
        <v>238</v>
      </c>
      <c r="BE725" s="3">
        <v>50000</v>
      </c>
      <c r="BF725" t="s">
        <v>438</v>
      </c>
      <c r="BG725" t="s">
        <v>202</v>
      </c>
      <c r="BH725" t="s">
        <v>202</v>
      </c>
      <c r="BM725" s="7" t="s">
        <v>895</v>
      </c>
      <c r="BN725" s="3" t="s">
        <v>204</v>
      </c>
      <c r="BO725" t="s">
        <v>202</v>
      </c>
      <c r="BP725" t="s">
        <v>202</v>
      </c>
      <c r="BS725" t="s">
        <v>205</v>
      </c>
    </row>
    <row r="726" spans="1:71" x14ac:dyDescent="0.2">
      <c r="A726" s="4">
        <v>43009.59097222222</v>
      </c>
      <c r="B726" s="4">
        <v>43009.611111111109</v>
      </c>
      <c r="C726" t="s">
        <v>65</v>
      </c>
      <c r="D726" t="s">
        <v>956</v>
      </c>
      <c r="E726">
        <v>100</v>
      </c>
      <c r="F726">
        <v>1755</v>
      </c>
      <c r="G726" t="b">
        <v>1</v>
      </c>
      <c r="H726" s="1">
        <v>43009.611111111109</v>
      </c>
      <c r="I726" t="s">
        <v>957</v>
      </c>
      <c r="N726">
        <v>35.42390442</v>
      </c>
      <c r="O726">
        <v>-84.668098450000002</v>
      </c>
      <c r="P726" t="s">
        <v>179</v>
      </c>
      <c r="Q726" t="s">
        <v>180</v>
      </c>
      <c r="R726" t="s">
        <v>181</v>
      </c>
      <c r="S726" t="s">
        <v>208</v>
      </c>
      <c r="T726">
        <v>55</v>
      </c>
      <c r="U726" t="s">
        <v>281</v>
      </c>
      <c r="V726" t="s">
        <v>302</v>
      </c>
      <c r="W726">
        <v>47</v>
      </c>
      <c r="X726" t="s">
        <v>186</v>
      </c>
      <c r="Y726" t="s">
        <v>216</v>
      </c>
      <c r="Z726">
        <v>26</v>
      </c>
      <c r="AA726" t="s">
        <v>196</v>
      </c>
      <c r="AB726" t="s">
        <v>197</v>
      </c>
      <c r="AC726" t="s">
        <v>198</v>
      </c>
      <c r="AD726" t="s">
        <v>234</v>
      </c>
      <c r="AE726" t="s">
        <v>200</v>
      </c>
      <c r="AF726">
        <v>37303</v>
      </c>
      <c r="AS726">
        <v>31.251000000000001</v>
      </c>
      <c r="AT726">
        <v>31.251000000000001</v>
      </c>
      <c r="AU726">
        <v>985.58600000000001</v>
      </c>
      <c r="AV726">
        <v>1</v>
      </c>
      <c r="BA726" t="s">
        <v>201</v>
      </c>
      <c r="BB726">
        <v>4</v>
      </c>
      <c r="BC726" t="s">
        <v>238</v>
      </c>
      <c r="BD726" t="s">
        <v>238</v>
      </c>
      <c r="BE726" s="3">
        <v>150000</v>
      </c>
      <c r="BF726" t="s">
        <v>934</v>
      </c>
      <c r="BG726" t="s">
        <v>202</v>
      </c>
      <c r="BH726" t="s">
        <v>202</v>
      </c>
      <c r="BM726" s="7" t="s">
        <v>958</v>
      </c>
      <c r="BN726" s="3" t="s">
        <v>204</v>
      </c>
      <c r="BO726" t="s">
        <v>238</v>
      </c>
      <c r="BP726" t="s">
        <v>202</v>
      </c>
    </row>
    <row r="727" spans="1:71" x14ac:dyDescent="0.2">
      <c r="A727" s="4">
        <v>43009.692361111112</v>
      </c>
      <c r="B727" s="4">
        <v>43009.709722222222</v>
      </c>
      <c r="C727" t="s">
        <v>65</v>
      </c>
      <c r="D727" t="s">
        <v>970</v>
      </c>
      <c r="E727">
        <v>100</v>
      </c>
      <c r="F727">
        <v>1489</v>
      </c>
      <c r="G727" t="b">
        <v>1</v>
      </c>
      <c r="H727" s="1">
        <v>43009.709722222222</v>
      </c>
      <c r="I727" t="s">
        <v>971</v>
      </c>
      <c r="N727">
        <v>37.549697879999997</v>
      </c>
      <c r="O727">
        <v>-121.9620972</v>
      </c>
      <c r="P727" t="s">
        <v>179</v>
      </c>
      <c r="Q727" t="s">
        <v>180</v>
      </c>
      <c r="R727" t="s">
        <v>181</v>
      </c>
      <c r="S727" t="s">
        <v>182</v>
      </c>
      <c r="T727" t="s">
        <v>972</v>
      </c>
      <c r="U727" t="s">
        <v>281</v>
      </c>
      <c r="V727" t="s">
        <v>185</v>
      </c>
      <c r="W727">
        <v>47</v>
      </c>
      <c r="X727" t="s">
        <v>186</v>
      </c>
      <c r="Y727" t="s">
        <v>216</v>
      </c>
      <c r="Z727">
        <v>46</v>
      </c>
      <c r="AA727" t="s">
        <v>233</v>
      </c>
      <c r="AB727" t="s">
        <v>197</v>
      </c>
      <c r="AC727" t="s">
        <v>210</v>
      </c>
      <c r="AD727" t="s">
        <v>217</v>
      </c>
      <c r="AE727" t="s">
        <v>229</v>
      </c>
      <c r="AF727">
        <v>31312</v>
      </c>
      <c r="AS727">
        <v>24.166</v>
      </c>
      <c r="AT727">
        <v>24.166</v>
      </c>
      <c r="AU727">
        <v>1000.354</v>
      </c>
      <c r="AV727">
        <v>1</v>
      </c>
      <c r="BA727" t="s">
        <v>201</v>
      </c>
      <c r="BB727">
        <v>4</v>
      </c>
      <c r="BC727" t="s">
        <v>238</v>
      </c>
      <c r="BD727" t="s">
        <v>238</v>
      </c>
      <c r="BE727" s="3">
        <v>80000</v>
      </c>
      <c r="BF727" t="s">
        <v>973</v>
      </c>
      <c r="BG727" t="s">
        <v>202</v>
      </c>
      <c r="BH727" t="s">
        <v>202</v>
      </c>
      <c r="BM727" s="7" t="s">
        <v>974</v>
      </c>
      <c r="BN727" s="3" t="s">
        <v>204</v>
      </c>
      <c r="BO727" t="s">
        <v>202</v>
      </c>
      <c r="BP727" t="s">
        <v>202</v>
      </c>
    </row>
    <row r="728" spans="1:71" x14ac:dyDescent="0.2">
      <c r="A728" s="4">
        <v>43009.749305555553</v>
      </c>
      <c r="B728" s="4">
        <v>43009.763194444444</v>
      </c>
      <c r="C728" t="s">
        <v>65</v>
      </c>
      <c r="D728" t="s">
        <v>978</v>
      </c>
      <c r="E728">
        <v>100</v>
      </c>
      <c r="F728">
        <v>1149</v>
      </c>
      <c r="G728" t="b">
        <v>1</v>
      </c>
      <c r="H728" s="1">
        <v>43009.763194444444</v>
      </c>
      <c r="I728" t="s">
        <v>979</v>
      </c>
      <c r="N728">
        <v>38.726196289999997</v>
      </c>
      <c r="O728">
        <v>-90.388999940000005</v>
      </c>
      <c r="P728" t="s">
        <v>179</v>
      </c>
      <c r="Q728" t="s">
        <v>180</v>
      </c>
      <c r="R728" t="s">
        <v>181</v>
      </c>
      <c r="S728" t="s">
        <v>182</v>
      </c>
      <c r="T728" t="s">
        <v>183</v>
      </c>
      <c r="U728" t="s">
        <v>314</v>
      </c>
      <c r="V728" t="s">
        <v>194</v>
      </c>
      <c r="W728">
        <v>47</v>
      </c>
      <c r="X728" t="s">
        <v>186</v>
      </c>
      <c r="Y728" t="s">
        <v>216</v>
      </c>
      <c r="Z728">
        <v>30</v>
      </c>
      <c r="AA728" t="s">
        <v>196</v>
      </c>
      <c r="AB728" t="s">
        <v>197</v>
      </c>
      <c r="AC728" t="s">
        <v>258</v>
      </c>
      <c r="AD728" t="s">
        <v>234</v>
      </c>
      <c r="AE728" t="s">
        <v>200</v>
      </c>
      <c r="AF728">
        <v>62948</v>
      </c>
      <c r="AS728">
        <v>943.66800000000001</v>
      </c>
      <c r="AT728">
        <v>943.66800000000001</v>
      </c>
      <c r="AU728">
        <v>990.95600000000002</v>
      </c>
      <c r="AV728">
        <v>1</v>
      </c>
      <c r="BA728" t="s">
        <v>201</v>
      </c>
      <c r="BB728">
        <v>4</v>
      </c>
      <c r="BC728" t="s">
        <v>238</v>
      </c>
      <c r="BD728" t="s">
        <v>238</v>
      </c>
      <c r="BE728" s="3">
        <v>280000</v>
      </c>
      <c r="BF728" t="s">
        <v>406</v>
      </c>
      <c r="BG728" t="s">
        <v>202</v>
      </c>
      <c r="BH728" t="s">
        <v>202</v>
      </c>
      <c r="BM728" s="7" t="s">
        <v>980</v>
      </c>
      <c r="BN728" s="3" t="s">
        <v>204</v>
      </c>
      <c r="BO728" t="s">
        <v>202</v>
      </c>
      <c r="BP728" t="s">
        <v>202</v>
      </c>
    </row>
    <row r="729" spans="1:71" x14ac:dyDescent="0.2">
      <c r="A729" s="4">
        <v>43010.318055555559</v>
      </c>
      <c r="B729" s="4">
        <v>43010.331944444442</v>
      </c>
      <c r="C729" t="s">
        <v>65</v>
      </c>
      <c r="D729" t="s">
        <v>1094</v>
      </c>
      <c r="E729">
        <v>100</v>
      </c>
      <c r="F729">
        <v>1183</v>
      </c>
      <c r="G729" t="b">
        <v>1</v>
      </c>
      <c r="H729" s="1">
        <v>43010.331944444442</v>
      </c>
      <c r="I729" t="s">
        <v>1095</v>
      </c>
      <c r="N729">
        <v>35.050796509999998</v>
      </c>
      <c r="O729">
        <v>-80.818603519999996</v>
      </c>
      <c r="P729" t="s">
        <v>179</v>
      </c>
      <c r="Q729" t="s">
        <v>180</v>
      </c>
      <c r="R729" t="s">
        <v>181</v>
      </c>
      <c r="S729" t="s">
        <v>182</v>
      </c>
      <c r="T729" t="s">
        <v>183</v>
      </c>
      <c r="U729" t="s">
        <v>184</v>
      </c>
      <c r="V729" t="s">
        <v>185</v>
      </c>
      <c r="W729">
        <v>47</v>
      </c>
      <c r="X729" t="s">
        <v>186</v>
      </c>
      <c r="Y729" t="s">
        <v>216</v>
      </c>
      <c r="Z729">
        <v>24</v>
      </c>
      <c r="AA729" t="s">
        <v>196</v>
      </c>
      <c r="AB729" t="s">
        <v>197</v>
      </c>
      <c r="AC729" t="s">
        <v>290</v>
      </c>
      <c r="AD729" t="s">
        <v>199</v>
      </c>
      <c r="AE729" t="s">
        <v>200</v>
      </c>
      <c r="AF729">
        <v>28277</v>
      </c>
      <c r="AS729">
        <v>22.96</v>
      </c>
      <c r="AT729">
        <v>1006.7670000000001</v>
      </c>
      <c r="AU729">
        <v>1048.5360000000001</v>
      </c>
      <c r="AV729">
        <v>2</v>
      </c>
      <c r="BA729" t="s">
        <v>201</v>
      </c>
      <c r="BB729">
        <v>4</v>
      </c>
      <c r="BC729" t="s">
        <v>238</v>
      </c>
      <c r="BD729" t="s">
        <v>238</v>
      </c>
      <c r="BE729" s="3">
        <v>80000</v>
      </c>
      <c r="BF729" t="s">
        <v>286</v>
      </c>
      <c r="BG729" t="s">
        <v>202</v>
      </c>
      <c r="BH729" t="s">
        <v>202</v>
      </c>
      <c r="BM729" s="7" t="s">
        <v>1096</v>
      </c>
      <c r="BN729" s="3" t="s">
        <v>204</v>
      </c>
      <c r="BO729" t="s">
        <v>202</v>
      </c>
      <c r="BP729" t="s">
        <v>202</v>
      </c>
    </row>
    <row r="730" spans="1:71" x14ac:dyDescent="0.2">
      <c r="A730" s="4">
        <v>43010.345138888886</v>
      </c>
      <c r="B730" s="4">
        <v>43010.361111111109</v>
      </c>
      <c r="C730" t="s">
        <v>65</v>
      </c>
      <c r="D730" t="s">
        <v>1122</v>
      </c>
      <c r="E730">
        <v>100</v>
      </c>
      <c r="F730">
        <v>1365</v>
      </c>
      <c r="G730" t="b">
        <v>1</v>
      </c>
      <c r="H730" s="1">
        <v>43010.361111111109</v>
      </c>
      <c r="I730" t="s">
        <v>1123</v>
      </c>
      <c r="N730">
        <v>40.69439697</v>
      </c>
      <c r="O730">
        <v>-73.99060059</v>
      </c>
      <c r="P730" t="s">
        <v>179</v>
      </c>
      <c r="Q730" t="s">
        <v>180</v>
      </c>
      <c r="R730" t="s">
        <v>181</v>
      </c>
      <c r="S730" t="s">
        <v>182</v>
      </c>
      <c r="T730" t="s">
        <v>183</v>
      </c>
      <c r="U730" t="s">
        <v>281</v>
      </c>
      <c r="V730" t="s">
        <v>302</v>
      </c>
      <c r="W730">
        <v>47</v>
      </c>
      <c r="X730" t="s">
        <v>186</v>
      </c>
      <c r="Y730" t="s">
        <v>216</v>
      </c>
      <c r="Z730">
        <v>35</v>
      </c>
      <c r="AA730" t="s">
        <v>269</v>
      </c>
      <c r="AB730" t="s">
        <v>197</v>
      </c>
      <c r="AC730" t="s">
        <v>210</v>
      </c>
      <c r="AD730" t="s">
        <v>483</v>
      </c>
      <c r="AE730" t="s">
        <v>200</v>
      </c>
      <c r="AF730">
        <v>11223</v>
      </c>
      <c r="AS730">
        <v>0</v>
      </c>
      <c r="AT730">
        <v>0</v>
      </c>
      <c r="AU730">
        <v>985.99900000000002</v>
      </c>
      <c r="AV730">
        <v>0</v>
      </c>
      <c r="BA730" t="s">
        <v>201</v>
      </c>
      <c r="BB730">
        <v>4</v>
      </c>
      <c r="BC730" t="s">
        <v>238</v>
      </c>
      <c r="BD730" t="s">
        <v>238</v>
      </c>
      <c r="BE730" s="3">
        <v>100000</v>
      </c>
      <c r="BF730">
        <v>100000</v>
      </c>
      <c r="BG730" t="s">
        <v>202</v>
      </c>
      <c r="BH730" t="s">
        <v>202</v>
      </c>
      <c r="BM730" s="7" t="s">
        <v>1124</v>
      </c>
      <c r="BO730" t="s">
        <v>202</v>
      </c>
      <c r="BP730" t="s">
        <v>202</v>
      </c>
    </row>
    <row r="731" spans="1:71" x14ac:dyDescent="0.2">
      <c r="A731" s="4">
        <v>43010.461111111108</v>
      </c>
      <c r="B731" s="4">
        <v>43010.475694444445</v>
      </c>
      <c r="C731" t="s">
        <v>65</v>
      </c>
      <c r="D731" t="s">
        <v>1183</v>
      </c>
      <c r="E731">
        <v>100</v>
      </c>
      <c r="F731">
        <v>1290</v>
      </c>
      <c r="G731" t="b">
        <v>1</v>
      </c>
      <c r="H731" s="1">
        <v>43010.475694444445</v>
      </c>
      <c r="I731" t="s">
        <v>1184</v>
      </c>
      <c r="N731">
        <v>36.145996089999997</v>
      </c>
      <c r="O731">
        <v>-80.324302669999994</v>
      </c>
      <c r="P731" t="s">
        <v>179</v>
      </c>
      <c r="Q731" t="s">
        <v>180</v>
      </c>
      <c r="R731" t="s">
        <v>181</v>
      </c>
      <c r="S731" t="s">
        <v>182</v>
      </c>
      <c r="T731" t="s">
        <v>183</v>
      </c>
      <c r="U731" t="s">
        <v>281</v>
      </c>
      <c r="V731" t="s">
        <v>1185</v>
      </c>
      <c r="W731">
        <v>47</v>
      </c>
      <c r="X731" t="s">
        <v>186</v>
      </c>
      <c r="Y731" t="s">
        <v>216</v>
      </c>
      <c r="Z731">
        <v>35</v>
      </c>
      <c r="AA731" t="s">
        <v>196</v>
      </c>
      <c r="AB731" t="s">
        <v>197</v>
      </c>
      <c r="AC731" t="s">
        <v>210</v>
      </c>
      <c r="AD731" t="s">
        <v>217</v>
      </c>
      <c r="AE731" t="s">
        <v>211</v>
      </c>
      <c r="AF731">
        <v>27106</v>
      </c>
      <c r="AS731">
        <v>56.125999999999998</v>
      </c>
      <c r="AT731">
        <v>56.125999999999998</v>
      </c>
      <c r="AU731">
        <v>989.63099999999997</v>
      </c>
      <c r="AV731">
        <v>1</v>
      </c>
      <c r="BA731" t="s">
        <v>201</v>
      </c>
      <c r="BB731">
        <v>4</v>
      </c>
      <c r="BC731" t="s">
        <v>238</v>
      </c>
      <c r="BD731" t="s">
        <v>238</v>
      </c>
      <c r="BE731" s="3">
        <v>280000</v>
      </c>
      <c r="BF731" t="s">
        <v>356</v>
      </c>
      <c r="BG731" t="s">
        <v>202</v>
      </c>
      <c r="BH731" t="s">
        <v>202</v>
      </c>
      <c r="BM731" s="7" t="s">
        <v>1186</v>
      </c>
      <c r="BO731" t="s">
        <v>202</v>
      </c>
      <c r="BP731" t="s">
        <v>202</v>
      </c>
    </row>
    <row r="732" spans="1:71" x14ac:dyDescent="0.2">
      <c r="A732" s="4">
        <v>43010.506944444445</v>
      </c>
      <c r="B732" s="4">
        <v>43010.522222222222</v>
      </c>
      <c r="C732" t="s">
        <v>65</v>
      </c>
      <c r="D732" t="s">
        <v>1199</v>
      </c>
      <c r="E732">
        <v>100</v>
      </c>
      <c r="F732">
        <v>1294</v>
      </c>
      <c r="G732" t="b">
        <v>1</v>
      </c>
      <c r="H732" s="1">
        <v>43010.522222222222</v>
      </c>
      <c r="I732" t="s">
        <v>1200</v>
      </c>
      <c r="N732">
        <v>42.06809998</v>
      </c>
      <c r="O732">
        <v>-88.509498600000001</v>
      </c>
      <c r="P732" t="s">
        <v>179</v>
      </c>
      <c r="Q732" t="s">
        <v>180</v>
      </c>
      <c r="R732" t="s">
        <v>181</v>
      </c>
      <c r="S732" t="s">
        <v>182</v>
      </c>
      <c r="T732" t="s">
        <v>183</v>
      </c>
      <c r="U732" t="s">
        <v>184</v>
      </c>
      <c r="V732" t="s">
        <v>194</v>
      </c>
      <c r="W732">
        <v>47</v>
      </c>
      <c r="X732" t="s">
        <v>186</v>
      </c>
      <c r="Y732" t="s">
        <v>216</v>
      </c>
      <c r="Z732">
        <v>32</v>
      </c>
      <c r="AA732" t="s">
        <v>196</v>
      </c>
      <c r="AB732" t="s">
        <v>197</v>
      </c>
      <c r="AC732" t="s">
        <v>210</v>
      </c>
      <c r="AD732" t="s">
        <v>217</v>
      </c>
      <c r="AE732" t="s">
        <v>303</v>
      </c>
      <c r="AF732">
        <v>60118</v>
      </c>
      <c r="AS732">
        <v>425.67700000000002</v>
      </c>
      <c r="AT732">
        <v>989.40200000000004</v>
      </c>
      <c r="AU732">
        <v>990.005</v>
      </c>
      <c r="AV732">
        <v>3</v>
      </c>
      <c r="BA732" t="s">
        <v>201</v>
      </c>
      <c r="BB732">
        <v>4</v>
      </c>
      <c r="BC732" t="s">
        <v>238</v>
      </c>
      <c r="BD732" t="s">
        <v>238</v>
      </c>
      <c r="BE732" s="3">
        <v>100000</v>
      </c>
      <c r="BF732" t="s">
        <v>532</v>
      </c>
      <c r="BG732" t="s">
        <v>202</v>
      </c>
      <c r="BH732" t="s">
        <v>202</v>
      </c>
      <c r="BM732" s="7" t="s">
        <v>1201</v>
      </c>
      <c r="BO732" t="s">
        <v>202</v>
      </c>
      <c r="BP732" t="s">
        <v>202</v>
      </c>
    </row>
    <row r="733" spans="1:71" x14ac:dyDescent="0.2">
      <c r="A733" s="4">
        <v>43010.581944444442</v>
      </c>
      <c r="B733" s="4">
        <v>43010.601388888892</v>
      </c>
      <c r="C733" t="s">
        <v>65</v>
      </c>
      <c r="D733" t="s">
        <v>1225</v>
      </c>
      <c r="E733">
        <v>100</v>
      </c>
      <c r="F733">
        <v>1652</v>
      </c>
      <c r="G733" t="b">
        <v>1</v>
      </c>
      <c r="H733" s="1">
        <v>43010.601388888892</v>
      </c>
      <c r="I733" t="s">
        <v>1226</v>
      </c>
      <c r="N733">
        <v>40.905807500000002</v>
      </c>
      <c r="O733">
        <v>-74.117301940000004</v>
      </c>
      <c r="P733" t="s">
        <v>179</v>
      </c>
      <c r="Q733" t="s">
        <v>180</v>
      </c>
      <c r="R733" t="s">
        <v>181</v>
      </c>
      <c r="S733" t="s">
        <v>182</v>
      </c>
      <c r="T733" t="s">
        <v>183</v>
      </c>
      <c r="U733" t="s">
        <v>184</v>
      </c>
      <c r="V733" t="s">
        <v>209</v>
      </c>
      <c r="W733">
        <v>47</v>
      </c>
      <c r="X733" t="s">
        <v>186</v>
      </c>
      <c r="Y733" t="s">
        <v>216</v>
      </c>
      <c r="Z733">
        <v>28</v>
      </c>
      <c r="AA733" t="s">
        <v>196</v>
      </c>
      <c r="AB733" t="s">
        <v>197</v>
      </c>
      <c r="AC733" t="s">
        <v>210</v>
      </c>
      <c r="AD733" t="s">
        <v>234</v>
      </c>
      <c r="AE733" t="s">
        <v>229</v>
      </c>
      <c r="AF733">
        <v>7060</v>
      </c>
      <c r="AS733">
        <v>0</v>
      </c>
      <c r="AT733">
        <v>0</v>
      </c>
      <c r="AU733">
        <v>1484.963</v>
      </c>
      <c r="AV733">
        <v>0</v>
      </c>
      <c r="BA733" t="s">
        <v>201</v>
      </c>
      <c r="BB733">
        <v>4</v>
      </c>
      <c r="BC733" t="s">
        <v>238</v>
      </c>
      <c r="BD733" t="s">
        <v>238</v>
      </c>
      <c r="BE733" s="3">
        <v>250000</v>
      </c>
      <c r="BF733" t="s">
        <v>1227</v>
      </c>
      <c r="BG733" t="s">
        <v>202</v>
      </c>
      <c r="BH733" t="s">
        <v>202</v>
      </c>
      <c r="BM733" s="7" t="s">
        <v>1228</v>
      </c>
      <c r="BN733" s="3" t="s">
        <v>204</v>
      </c>
      <c r="BO733" t="s">
        <v>202</v>
      </c>
      <c r="BP733" t="s">
        <v>202</v>
      </c>
    </row>
    <row r="734" spans="1:71" x14ac:dyDescent="0.2">
      <c r="A734" s="4">
        <v>43011.206944444442</v>
      </c>
      <c r="B734" s="4">
        <v>43011.224305555559</v>
      </c>
      <c r="C734" t="s">
        <v>65</v>
      </c>
      <c r="D734" t="s">
        <v>1271</v>
      </c>
      <c r="E734">
        <v>100</v>
      </c>
      <c r="F734">
        <v>1482</v>
      </c>
      <c r="G734" t="b">
        <v>1</v>
      </c>
      <c r="H734" s="1">
        <v>43011.224305555559</v>
      </c>
      <c r="I734" t="s">
        <v>1272</v>
      </c>
      <c r="N734">
        <v>37.90109253</v>
      </c>
      <c r="O734">
        <v>-121.3995056</v>
      </c>
      <c r="P734" t="s">
        <v>179</v>
      </c>
      <c r="Q734" t="s">
        <v>180</v>
      </c>
      <c r="R734" t="s">
        <v>181</v>
      </c>
      <c r="S734" t="s">
        <v>182</v>
      </c>
      <c r="T734" t="s">
        <v>183</v>
      </c>
      <c r="U734" t="s">
        <v>184</v>
      </c>
      <c r="V734" t="s">
        <v>1273</v>
      </c>
      <c r="W734">
        <v>47</v>
      </c>
      <c r="X734" t="s">
        <v>186</v>
      </c>
      <c r="Y734" t="s">
        <v>216</v>
      </c>
      <c r="Z734">
        <v>34</v>
      </c>
      <c r="AA734" t="s">
        <v>196</v>
      </c>
      <c r="AB734" t="s">
        <v>197</v>
      </c>
      <c r="AC734" t="s">
        <v>210</v>
      </c>
      <c r="AD734" t="s">
        <v>217</v>
      </c>
      <c r="AE734" t="s">
        <v>229</v>
      </c>
      <c r="AF734">
        <v>95204</v>
      </c>
      <c r="AS734">
        <v>0</v>
      </c>
      <c r="AT734">
        <v>0</v>
      </c>
      <c r="AU734">
        <v>988.85</v>
      </c>
      <c r="AV734">
        <v>0</v>
      </c>
      <c r="BA734" t="s">
        <v>201</v>
      </c>
      <c r="BB734">
        <v>4</v>
      </c>
      <c r="BC734" t="s">
        <v>238</v>
      </c>
      <c r="BD734" t="s">
        <v>238</v>
      </c>
      <c r="BE734" s="3">
        <v>280000</v>
      </c>
      <c r="BF734" t="s">
        <v>624</v>
      </c>
      <c r="BG734" t="s">
        <v>202</v>
      </c>
      <c r="BH734" t="s">
        <v>202</v>
      </c>
      <c r="BM734" s="7" t="s">
        <v>1274</v>
      </c>
      <c r="BN734" s="3" t="s">
        <v>204</v>
      </c>
      <c r="BO734" t="s">
        <v>202</v>
      </c>
      <c r="BP734" t="s">
        <v>202</v>
      </c>
    </row>
    <row r="735" spans="1:71" x14ac:dyDescent="0.2">
      <c r="A735" s="4">
        <v>43011.3125</v>
      </c>
      <c r="B735" s="4">
        <v>43011.331250000003</v>
      </c>
      <c r="C735" t="s">
        <v>65</v>
      </c>
      <c r="D735" t="s">
        <v>1325</v>
      </c>
      <c r="E735">
        <v>100</v>
      </c>
      <c r="F735">
        <v>1622</v>
      </c>
      <c r="G735" t="b">
        <v>1</v>
      </c>
      <c r="H735" s="1">
        <v>43011.331250000003</v>
      </c>
      <c r="I735" t="s">
        <v>1326</v>
      </c>
      <c r="N735">
        <v>39.954803470000002</v>
      </c>
      <c r="O735">
        <v>-82.769302370000005</v>
      </c>
      <c r="P735" t="s">
        <v>179</v>
      </c>
      <c r="Q735" t="s">
        <v>180</v>
      </c>
      <c r="R735" t="s">
        <v>181</v>
      </c>
      <c r="S735" t="s">
        <v>182</v>
      </c>
      <c r="T735" t="s">
        <v>183</v>
      </c>
      <c r="U735" t="s">
        <v>184</v>
      </c>
      <c r="V735" t="s">
        <v>194</v>
      </c>
      <c r="W735">
        <v>47</v>
      </c>
      <c r="X735" t="s">
        <v>186</v>
      </c>
      <c r="Y735" t="s">
        <v>216</v>
      </c>
      <c r="Z735">
        <v>43</v>
      </c>
      <c r="AA735" t="s">
        <v>196</v>
      </c>
      <c r="AB735" t="s">
        <v>197</v>
      </c>
      <c r="AC735" t="s">
        <v>210</v>
      </c>
      <c r="AD735" t="s">
        <v>329</v>
      </c>
      <c r="AE735" t="s">
        <v>200</v>
      </c>
      <c r="AF735">
        <v>43004</v>
      </c>
      <c r="AS735">
        <v>0</v>
      </c>
      <c r="AT735">
        <v>0</v>
      </c>
      <c r="AU735">
        <v>521.80999999999995</v>
      </c>
      <c r="AV735">
        <v>0</v>
      </c>
      <c r="BA735" t="s">
        <v>201</v>
      </c>
      <c r="BB735">
        <v>4</v>
      </c>
      <c r="BC735" t="s">
        <v>238</v>
      </c>
      <c r="BD735" t="s">
        <v>238</v>
      </c>
      <c r="BE735" s="3">
        <v>80000</v>
      </c>
      <c r="BF735" t="s">
        <v>286</v>
      </c>
      <c r="BG735" t="s">
        <v>202</v>
      </c>
      <c r="BH735" t="s">
        <v>202</v>
      </c>
      <c r="BM735" s="7" t="s">
        <v>1327</v>
      </c>
      <c r="BN735" s="3" t="s">
        <v>204</v>
      </c>
      <c r="BO735" t="s">
        <v>202</v>
      </c>
      <c r="BP735" t="s">
        <v>202</v>
      </c>
    </row>
    <row r="736" spans="1:71" x14ac:dyDescent="0.2">
      <c r="A736" s="4">
        <v>43011.318749999999</v>
      </c>
      <c r="B736" s="4">
        <v>43011.333333333336</v>
      </c>
      <c r="C736" t="s">
        <v>65</v>
      </c>
      <c r="D736" t="s">
        <v>1334</v>
      </c>
      <c r="E736">
        <v>100</v>
      </c>
      <c r="F736">
        <v>1238</v>
      </c>
      <c r="G736" t="b">
        <v>1</v>
      </c>
      <c r="H736" s="1">
        <v>43011.333333333336</v>
      </c>
      <c r="I736" t="s">
        <v>1335</v>
      </c>
      <c r="N736">
        <v>32.987792970000001</v>
      </c>
      <c r="O736">
        <v>-80.005699160000006</v>
      </c>
      <c r="P736" t="s">
        <v>179</v>
      </c>
      <c r="Q736" t="s">
        <v>180</v>
      </c>
      <c r="R736" t="s">
        <v>181</v>
      </c>
      <c r="S736" t="s">
        <v>182</v>
      </c>
      <c r="T736" t="s">
        <v>183</v>
      </c>
      <c r="U736" t="s">
        <v>184</v>
      </c>
      <c r="V736" t="s">
        <v>302</v>
      </c>
      <c r="W736">
        <v>47</v>
      </c>
      <c r="X736" t="s">
        <v>186</v>
      </c>
      <c r="Y736" t="s">
        <v>216</v>
      </c>
      <c r="Z736">
        <v>40</v>
      </c>
      <c r="AA736" t="s">
        <v>233</v>
      </c>
      <c r="AB736" t="s">
        <v>197</v>
      </c>
      <c r="AC736" t="s">
        <v>210</v>
      </c>
      <c r="AD736" t="s">
        <v>217</v>
      </c>
      <c r="AE736" t="s">
        <v>229</v>
      </c>
      <c r="AF736">
        <v>29410</v>
      </c>
      <c r="AS736">
        <v>0</v>
      </c>
      <c r="AT736">
        <v>0</v>
      </c>
      <c r="AU736">
        <v>991.13499999999999</v>
      </c>
      <c r="AV736">
        <v>0</v>
      </c>
      <c r="BA736" t="s">
        <v>201</v>
      </c>
      <c r="BB736">
        <v>4</v>
      </c>
      <c r="BC736" t="s">
        <v>238</v>
      </c>
      <c r="BD736" t="s">
        <v>238</v>
      </c>
      <c r="BE736" s="3">
        <v>105000</v>
      </c>
      <c r="BF736" t="s">
        <v>1336</v>
      </c>
      <c r="BG736" t="s">
        <v>202</v>
      </c>
      <c r="BH736" t="s">
        <v>202</v>
      </c>
      <c r="BM736" s="7" t="s">
        <v>1337</v>
      </c>
      <c r="BN736" s="3" t="s">
        <v>204</v>
      </c>
      <c r="BO736" t="s">
        <v>202</v>
      </c>
      <c r="BP736" t="s">
        <v>202</v>
      </c>
    </row>
    <row r="737" spans="1:69" x14ac:dyDescent="0.2">
      <c r="A737" s="4">
        <v>43011.433333333334</v>
      </c>
      <c r="B737" s="4">
        <v>43011.456250000003</v>
      </c>
      <c r="C737" t="s">
        <v>65</v>
      </c>
      <c r="D737" t="s">
        <v>1382</v>
      </c>
      <c r="E737">
        <v>100</v>
      </c>
      <c r="F737">
        <v>1980</v>
      </c>
      <c r="G737" t="b">
        <v>1</v>
      </c>
      <c r="H737" s="1">
        <v>43011.456250000003</v>
      </c>
      <c r="I737" t="s">
        <v>1383</v>
      </c>
      <c r="N737">
        <v>41.910598749999998</v>
      </c>
      <c r="O737">
        <v>-91.714202880000002</v>
      </c>
      <c r="P737" t="s">
        <v>179</v>
      </c>
      <c r="Q737" t="s">
        <v>180</v>
      </c>
      <c r="R737" t="s">
        <v>181</v>
      </c>
      <c r="S737" t="s">
        <v>182</v>
      </c>
      <c r="T737" t="s">
        <v>380</v>
      </c>
      <c r="U737" t="s">
        <v>184</v>
      </c>
      <c r="V737" t="s">
        <v>185</v>
      </c>
      <c r="W737">
        <v>47</v>
      </c>
      <c r="X737" t="s">
        <v>186</v>
      </c>
      <c r="Y737" t="s">
        <v>216</v>
      </c>
      <c r="Z737">
        <v>59</v>
      </c>
      <c r="AA737" t="s">
        <v>233</v>
      </c>
      <c r="AB737" t="s">
        <v>197</v>
      </c>
      <c r="AC737" t="s">
        <v>210</v>
      </c>
      <c r="AD737" t="s">
        <v>217</v>
      </c>
      <c r="AE737" t="s">
        <v>229</v>
      </c>
      <c r="AF737">
        <v>52403</v>
      </c>
      <c r="AS737">
        <v>28.088000000000001</v>
      </c>
      <c r="AT737">
        <v>28.088000000000001</v>
      </c>
      <c r="AU737">
        <v>1068.127</v>
      </c>
      <c r="AV737">
        <v>1</v>
      </c>
      <c r="BA737" t="s">
        <v>201</v>
      </c>
      <c r="BB737">
        <v>4</v>
      </c>
      <c r="BC737" t="s">
        <v>238</v>
      </c>
      <c r="BD737" t="s">
        <v>238</v>
      </c>
      <c r="BE737" s="3">
        <v>180000</v>
      </c>
      <c r="BF737" t="s">
        <v>557</v>
      </c>
      <c r="BG737" t="s">
        <v>202</v>
      </c>
      <c r="BH737" t="s">
        <v>202</v>
      </c>
      <c r="BM737" s="7" t="s">
        <v>1384</v>
      </c>
      <c r="BN737" s="3" t="s">
        <v>204</v>
      </c>
      <c r="BO737" t="s">
        <v>202</v>
      </c>
      <c r="BP737" t="s">
        <v>202</v>
      </c>
    </row>
    <row r="738" spans="1:69" x14ac:dyDescent="0.2">
      <c r="A738" s="4">
        <v>43011.540972222225</v>
      </c>
      <c r="B738" s="4">
        <v>43011.559027777781</v>
      </c>
      <c r="C738" t="s">
        <v>65</v>
      </c>
      <c r="D738" t="s">
        <v>1403</v>
      </c>
      <c r="E738">
        <v>100</v>
      </c>
      <c r="F738">
        <v>1565</v>
      </c>
      <c r="G738" t="b">
        <v>1</v>
      </c>
      <c r="H738" s="1">
        <v>43011.559027777781</v>
      </c>
      <c r="I738" t="s">
        <v>1404</v>
      </c>
      <c r="N738">
        <v>38.41999817</v>
      </c>
      <c r="O738">
        <v>-81.75559998</v>
      </c>
      <c r="P738" t="s">
        <v>179</v>
      </c>
      <c r="Q738" t="s">
        <v>180</v>
      </c>
      <c r="R738" t="s">
        <v>181</v>
      </c>
      <c r="S738" t="s">
        <v>208</v>
      </c>
      <c r="T738">
        <v>55</v>
      </c>
      <c r="U738" t="s">
        <v>184</v>
      </c>
      <c r="V738" t="s">
        <v>185</v>
      </c>
      <c r="W738">
        <v>47</v>
      </c>
      <c r="X738" t="s">
        <v>186</v>
      </c>
      <c r="Y738" t="s">
        <v>195</v>
      </c>
      <c r="Z738">
        <v>59</v>
      </c>
      <c r="AA738" t="s">
        <v>196</v>
      </c>
      <c r="AB738" t="s">
        <v>197</v>
      </c>
      <c r="AC738" t="s">
        <v>290</v>
      </c>
      <c r="AD738" t="s">
        <v>217</v>
      </c>
      <c r="AE738" t="s">
        <v>211</v>
      </c>
      <c r="AF738">
        <v>25070</v>
      </c>
      <c r="AS738">
        <v>998.63599999999997</v>
      </c>
      <c r="AT738">
        <v>998.63599999999997</v>
      </c>
      <c r="AU738">
        <v>1000.355</v>
      </c>
      <c r="AV738">
        <v>1</v>
      </c>
      <c r="BA738" t="s">
        <v>201</v>
      </c>
      <c r="BB738">
        <v>4</v>
      </c>
      <c r="BC738" t="s">
        <v>238</v>
      </c>
      <c r="BD738" t="s">
        <v>238</v>
      </c>
      <c r="BE738" s="3">
        <v>180000</v>
      </c>
      <c r="BF738" t="s">
        <v>1405</v>
      </c>
      <c r="BG738" t="s">
        <v>202</v>
      </c>
      <c r="BH738" t="s">
        <v>202</v>
      </c>
      <c r="BM738" s="7" t="s">
        <v>1406</v>
      </c>
      <c r="BN738" s="3" t="s">
        <v>204</v>
      </c>
      <c r="BO738" t="s">
        <v>202</v>
      </c>
      <c r="BP738" t="s">
        <v>202</v>
      </c>
    </row>
    <row r="739" spans="1:69" x14ac:dyDescent="0.2">
      <c r="A739" s="4">
        <v>43012.370833333334</v>
      </c>
      <c r="B739" s="4">
        <v>43012.385416666664</v>
      </c>
      <c r="C739" t="s">
        <v>65</v>
      </c>
      <c r="D739" t="s">
        <v>1459</v>
      </c>
      <c r="E739">
        <v>100</v>
      </c>
      <c r="F739">
        <v>1227</v>
      </c>
      <c r="G739" t="b">
        <v>1</v>
      </c>
      <c r="H739" s="1">
        <v>43012.385416666664</v>
      </c>
      <c r="I739" t="s">
        <v>1460</v>
      </c>
      <c r="N739">
        <v>39.758300779999999</v>
      </c>
      <c r="O739">
        <v>-75.499900819999993</v>
      </c>
      <c r="P739" t="s">
        <v>179</v>
      </c>
      <c r="Q739" t="s">
        <v>180</v>
      </c>
      <c r="R739" t="s">
        <v>181</v>
      </c>
      <c r="S739" t="s">
        <v>182</v>
      </c>
      <c r="T739" t="s">
        <v>183</v>
      </c>
      <c r="U739" t="s">
        <v>193</v>
      </c>
      <c r="V739" t="s">
        <v>185</v>
      </c>
      <c r="W739">
        <v>47</v>
      </c>
      <c r="X739" t="s">
        <v>186</v>
      </c>
      <c r="Y739" t="s">
        <v>216</v>
      </c>
      <c r="Z739">
        <v>28</v>
      </c>
      <c r="AA739" t="s">
        <v>196</v>
      </c>
      <c r="AB739" t="s">
        <v>197</v>
      </c>
      <c r="AC739" t="s">
        <v>198</v>
      </c>
      <c r="AD739" t="s">
        <v>222</v>
      </c>
      <c r="AE739" t="s">
        <v>229</v>
      </c>
      <c r="AF739">
        <v>56187</v>
      </c>
      <c r="AS739">
        <v>21.2</v>
      </c>
      <c r="AT739">
        <v>21.2</v>
      </c>
      <c r="AU739">
        <v>988.96900000000005</v>
      </c>
      <c r="AV739">
        <v>1</v>
      </c>
      <c r="BA739" t="s">
        <v>201</v>
      </c>
      <c r="BB739">
        <v>4</v>
      </c>
      <c r="BC739" t="s">
        <v>238</v>
      </c>
      <c r="BD739" t="s">
        <v>238</v>
      </c>
      <c r="BE739" s="3">
        <v>280000</v>
      </c>
      <c r="BF739" t="s">
        <v>356</v>
      </c>
      <c r="BG739" t="s">
        <v>202</v>
      </c>
      <c r="BH739" t="s">
        <v>202</v>
      </c>
      <c r="BM739" s="7" t="s">
        <v>1461</v>
      </c>
      <c r="BN739" s="3" t="s">
        <v>225</v>
      </c>
      <c r="BO739" t="s">
        <v>238</v>
      </c>
      <c r="BP739" t="s">
        <v>202</v>
      </c>
    </row>
    <row r="740" spans="1:69" x14ac:dyDescent="0.2">
      <c r="A740" s="4">
        <v>43012.664583333331</v>
      </c>
      <c r="B740" s="4">
        <v>43012.679166666669</v>
      </c>
      <c r="C740" t="s">
        <v>65</v>
      </c>
      <c r="D740" t="s">
        <v>1496</v>
      </c>
      <c r="E740">
        <v>100</v>
      </c>
      <c r="F740">
        <v>1273</v>
      </c>
      <c r="G740" t="b">
        <v>1</v>
      </c>
      <c r="H740" s="1">
        <v>43012.679166666669</v>
      </c>
      <c r="I740" t="s">
        <v>1497</v>
      </c>
      <c r="N740">
        <v>30.364807129999999</v>
      </c>
      <c r="O740">
        <v>-88.542999269999996</v>
      </c>
      <c r="P740" t="s">
        <v>179</v>
      </c>
      <c r="Q740" t="s">
        <v>180</v>
      </c>
      <c r="R740" t="s">
        <v>181</v>
      </c>
      <c r="S740" t="s">
        <v>182</v>
      </c>
      <c r="T740" t="s">
        <v>183</v>
      </c>
      <c r="U740" t="s">
        <v>184</v>
      </c>
      <c r="V740" t="s">
        <v>1498</v>
      </c>
      <c r="W740">
        <v>47</v>
      </c>
      <c r="X740" t="s">
        <v>186</v>
      </c>
      <c r="Y740" t="s">
        <v>195</v>
      </c>
      <c r="Z740">
        <v>35</v>
      </c>
      <c r="AA740" t="s">
        <v>196</v>
      </c>
      <c r="AB740" t="s">
        <v>197</v>
      </c>
      <c r="AC740" t="s">
        <v>210</v>
      </c>
      <c r="AD740" t="s">
        <v>234</v>
      </c>
      <c r="AE740" t="s">
        <v>303</v>
      </c>
      <c r="AF740">
        <v>33916</v>
      </c>
      <c r="AS740">
        <v>356.20499999999998</v>
      </c>
      <c r="AT740">
        <v>356.20499999999998</v>
      </c>
      <c r="AU740">
        <v>1023.914</v>
      </c>
      <c r="AV740">
        <v>1</v>
      </c>
      <c r="BA740" t="s">
        <v>201</v>
      </c>
      <c r="BB740">
        <v>4</v>
      </c>
      <c r="BC740" t="s">
        <v>238</v>
      </c>
      <c r="BD740" t="s">
        <v>238</v>
      </c>
      <c r="BE740" s="3">
        <v>225000</v>
      </c>
      <c r="BF740" t="s">
        <v>1499</v>
      </c>
      <c r="BG740" t="s">
        <v>202</v>
      </c>
      <c r="BH740" t="s">
        <v>202</v>
      </c>
      <c r="BM740" s="7" t="s">
        <v>1500</v>
      </c>
      <c r="BO740" t="s">
        <v>202</v>
      </c>
      <c r="BP740" t="s">
        <v>202</v>
      </c>
    </row>
    <row r="741" spans="1:69" x14ac:dyDescent="0.2">
      <c r="A741" s="4">
        <v>43013.34097222222</v>
      </c>
      <c r="B741" s="4">
        <v>43013.36041666667</v>
      </c>
      <c r="C741" t="s">
        <v>65</v>
      </c>
      <c r="D741" t="s">
        <v>1513</v>
      </c>
      <c r="E741">
        <v>100</v>
      </c>
      <c r="F741">
        <v>1644</v>
      </c>
      <c r="G741" t="b">
        <v>1</v>
      </c>
      <c r="H741" s="1">
        <v>43013.36041666667</v>
      </c>
      <c r="I741" t="s">
        <v>1514</v>
      </c>
      <c r="N741">
        <v>34.020401</v>
      </c>
      <c r="O741">
        <v>-84.244499210000001</v>
      </c>
      <c r="P741" t="s">
        <v>179</v>
      </c>
      <c r="Q741" t="s">
        <v>180</v>
      </c>
      <c r="R741" t="s">
        <v>181</v>
      </c>
      <c r="S741" t="s">
        <v>182</v>
      </c>
      <c r="T741" t="s">
        <v>183</v>
      </c>
      <c r="U741" t="s">
        <v>184</v>
      </c>
      <c r="V741" t="s">
        <v>265</v>
      </c>
      <c r="W741">
        <v>47</v>
      </c>
      <c r="X741" t="s">
        <v>186</v>
      </c>
      <c r="Y741" t="s">
        <v>216</v>
      </c>
      <c r="Z741">
        <v>25</v>
      </c>
      <c r="AA741" t="s">
        <v>196</v>
      </c>
      <c r="AB741" t="s">
        <v>197</v>
      </c>
      <c r="AC741" t="s">
        <v>210</v>
      </c>
      <c r="AD741" t="s">
        <v>217</v>
      </c>
      <c r="AE741" t="s">
        <v>229</v>
      </c>
      <c r="AF741">
        <v>30004</v>
      </c>
      <c r="AS741">
        <v>0</v>
      </c>
      <c r="AT741">
        <v>0</v>
      </c>
      <c r="AU741">
        <v>1021.178</v>
      </c>
      <c r="AV741">
        <v>0</v>
      </c>
      <c r="BA741" t="s">
        <v>201</v>
      </c>
      <c r="BB741">
        <v>4</v>
      </c>
      <c r="BC741" t="s">
        <v>238</v>
      </c>
      <c r="BD741" t="s">
        <v>238</v>
      </c>
      <c r="BE741" s="3">
        <v>100000</v>
      </c>
      <c r="BF741" t="s">
        <v>351</v>
      </c>
      <c r="BG741" t="s">
        <v>202</v>
      </c>
      <c r="BH741" t="s">
        <v>202</v>
      </c>
      <c r="BM741" s="7" t="s">
        <v>1515</v>
      </c>
      <c r="BN741" s="3" t="s">
        <v>204</v>
      </c>
      <c r="BO741" t="s">
        <v>202</v>
      </c>
      <c r="BP741" t="s">
        <v>202</v>
      </c>
    </row>
    <row r="742" spans="1:69" x14ac:dyDescent="0.2">
      <c r="A742" s="4">
        <v>43013.355555555558</v>
      </c>
      <c r="B742" s="4">
        <v>43013.37222222222</v>
      </c>
      <c r="C742" t="s">
        <v>65</v>
      </c>
      <c r="D742" t="s">
        <v>1519</v>
      </c>
      <c r="E742">
        <v>100</v>
      </c>
      <c r="F742">
        <v>1432</v>
      </c>
      <c r="G742" t="b">
        <v>1</v>
      </c>
      <c r="H742" s="1">
        <v>43013.37222222222</v>
      </c>
      <c r="I742" t="s">
        <v>1520</v>
      </c>
      <c r="N742">
        <v>40.443893430000003</v>
      </c>
      <c r="O742">
        <v>-79.956100460000002</v>
      </c>
      <c r="P742" t="s">
        <v>179</v>
      </c>
      <c r="Q742" t="s">
        <v>180</v>
      </c>
      <c r="R742" t="s">
        <v>181</v>
      </c>
      <c r="S742" t="s">
        <v>208</v>
      </c>
      <c r="T742">
        <v>56</v>
      </c>
      <c r="U742" t="s">
        <v>184</v>
      </c>
      <c r="V742" t="s">
        <v>1521</v>
      </c>
      <c r="W742">
        <v>47</v>
      </c>
      <c r="X742" t="s">
        <v>186</v>
      </c>
      <c r="Y742" t="s">
        <v>216</v>
      </c>
      <c r="Z742">
        <v>24</v>
      </c>
      <c r="AA742" t="s">
        <v>196</v>
      </c>
      <c r="AB742" t="s">
        <v>197</v>
      </c>
      <c r="AC742" t="s">
        <v>290</v>
      </c>
      <c r="AD742" t="s">
        <v>234</v>
      </c>
      <c r="AE742" t="s">
        <v>200</v>
      </c>
      <c r="AF742">
        <v>15217</v>
      </c>
      <c r="AS742">
        <v>9.9369999999999994</v>
      </c>
      <c r="AT742">
        <v>9.9369999999999994</v>
      </c>
      <c r="AU742">
        <v>1001.173</v>
      </c>
      <c r="AV742">
        <v>1</v>
      </c>
      <c r="BA742" t="s">
        <v>201</v>
      </c>
      <c r="BB742">
        <v>4</v>
      </c>
      <c r="BC742" t="s">
        <v>238</v>
      </c>
      <c r="BD742" t="s">
        <v>238</v>
      </c>
      <c r="BE742" s="3">
        <v>180000</v>
      </c>
      <c r="BF742" t="s">
        <v>315</v>
      </c>
      <c r="BG742" t="s">
        <v>202</v>
      </c>
      <c r="BH742" t="s">
        <v>202</v>
      </c>
      <c r="BM742" s="7" t="s">
        <v>1522</v>
      </c>
      <c r="BO742" t="s">
        <v>202</v>
      </c>
      <c r="BP742" t="s">
        <v>202</v>
      </c>
    </row>
    <row r="743" spans="1:69" x14ac:dyDescent="0.2">
      <c r="A743" s="4">
        <v>43013.723611111112</v>
      </c>
      <c r="B743" s="4">
        <v>43013.737500000003</v>
      </c>
      <c r="C743" t="s">
        <v>65</v>
      </c>
      <c r="D743" t="s">
        <v>1631</v>
      </c>
      <c r="E743">
        <v>100</v>
      </c>
      <c r="F743">
        <v>1181</v>
      </c>
      <c r="G743" t="b">
        <v>1</v>
      </c>
      <c r="H743" s="1">
        <v>43013.737500000003</v>
      </c>
      <c r="I743" t="s">
        <v>1632</v>
      </c>
      <c r="N743">
        <v>27.753097530000002</v>
      </c>
      <c r="O743">
        <v>-82.722396849999996</v>
      </c>
      <c r="P743" t="s">
        <v>179</v>
      </c>
      <c r="Q743" t="s">
        <v>180</v>
      </c>
      <c r="R743" t="s">
        <v>181</v>
      </c>
      <c r="S743" t="s">
        <v>182</v>
      </c>
      <c r="T743" t="s">
        <v>183</v>
      </c>
      <c r="U743" t="s">
        <v>184</v>
      </c>
      <c r="V743" t="s">
        <v>1633</v>
      </c>
      <c r="W743">
        <v>47</v>
      </c>
      <c r="X743" t="s">
        <v>186</v>
      </c>
      <c r="Y743" t="s">
        <v>216</v>
      </c>
      <c r="Z743">
        <v>32</v>
      </c>
      <c r="AA743" t="s">
        <v>196</v>
      </c>
      <c r="AB743" t="s">
        <v>197</v>
      </c>
      <c r="AC743" t="s">
        <v>198</v>
      </c>
      <c r="AD743" t="s">
        <v>217</v>
      </c>
      <c r="AE743" t="s">
        <v>223</v>
      </c>
      <c r="AF743">
        <v>33709</v>
      </c>
      <c r="AS743">
        <v>0</v>
      </c>
      <c r="AT743">
        <v>0</v>
      </c>
      <c r="AU743">
        <v>983.38499999999999</v>
      </c>
      <c r="AV743">
        <v>0</v>
      </c>
      <c r="BA743" t="s">
        <v>201</v>
      </c>
      <c r="BB743">
        <v>4</v>
      </c>
      <c r="BC743" t="s">
        <v>238</v>
      </c>
      <c r="BD743" t="s">
        <v>238</v>
      </c>
      <c r="BE743" s="3">
        <v>280000</v>
      </c>
      <c r="BF743" t="s">
        <v>356</v>
      </c>
      <c r="BG743" t="s">
        <v>202</v>
      </c>
      <c r="BH743" t="s">
        <v>202</v>
      </c>
      <c r="BM743" s="7" t="s">
        <v>1634</v>
      </c>
      <c r="BN743" s="3" t="s">
        <v>204</v>
      </c>
      <c r="BO743" t="s">
        <v>238</v>
      </c>
      <c r="BP743" t="s">
        <v>238</v>
      </c>
      <c r="BQ743" t="s">
        <v>1635</v>
      </c>
    </row>
    <row r="744" spans="1:69" x14ac:dyDescent="0.2">
      <c r="A744" s="4">
        <v>43013.722916666666</v>
      </c>
      <c r="B744" s="4">
        <v>43013.737500000003</v>
      </c>
      <c r="C744" t="s">
        <v>65</v>
      </c>
      <c r="D744" t="s">
        <v>1642</v>
      </c>
      <c r="E744">
        <v>100</v>
      </c>
      <c r="F744">
        <v>1241</v>
      </c>
      <c r="G744" t="b">
        <v>1</v>
      </c>
      <c r="H744" s="1">
        <v>43013.737500000003</v>
      </c>
      <c r="I744" t="s">
        <v>1643</v>
      </c>
      <c r="N744">
        <v>41.970306399999998</v>
      </c>
      <c r="O744">
        <v>-80.3125</v>
      </c>
      <c r="P744" t="s">
        <v>179</v>
      </c>
      <c r="Q744" t="s">
        <v>180</v>
      </c>
      <c r="R744" t="s">
        <v>181</v>
      </c>
      <c r="S744" t="s">
        <v>182</v>
      </c>
      <c r="T744" t="s">
        <v>183</v>
      </c>
      <c r="U744" t="s">
        <v>184</v>
      </c>
      <c r="V744" t="s">
        <v>185</v>
      </c>
      <c r="W744">
        <v>47</v>
      </c>
      <c r="X744" t="s">
        <v>186</v>
      </c>
      <c r="Y744" t="s">
        <v>195</v>
      </c>
      <c r="Z744">
        <v>32</v>
      </c>
      <c r="AA744" t="s">
        <v>196</v>
      </c>
      <c r="AB744" t="s">
        <v>197</v>
      </c>
      <c r="AC744" t="s">
        <v>245</v>
      </c>
      <c r="AD744" t="s">
        <v>217</v>
      </c>
      <c r="AE744" t="s">
        <v>211</v>
      </c>
      <c r="AF744">
        <v>16417</v>
      </c>
      <c r="AS744">
        <v>167.8</v>
      </c>
      <c r="AT744">
        <v>178.762</v>
      </c>
      <c r="AU744">
        <v>988.33399999999995</v>
      </c>
      <c r="AV744">
        <v>2</v>
      </c>
      <c r="BA744" t="s">
        <v>201</v>
      </c>
      <c r="BB744">
        <v>4</v>
      </c>
      <c r="BC744" t="s">
        <v>238</v>
      </c>
      <c r="BD744" t="s">
        <v>238</v>
      </c>
      <c r="BE744" s="3">
        <v>280000</v>
      </c>
      <c r="BF744" t="s">
        <v>356</v>
      </c>
      <c r="BG744" t="s">
        <v>202</v>
      </c>
      <c r="BH744" t="s">
        <v>202</v>
      </c>
      <c r="BM744" s="7" t="s">
        <v>1644</v>
      </c>
      <c r="BN744" s="3" t="s">
        <v>204</v>
      </c>
      <c r="BO744" t="s">
        <v>202</v>
      </c>
      <c r="BP744" t="s">
        <v>202</v>
      </c>
    </row>
    <row r="745" spans="1:69" x14ac:dyDescent="0.2">
      <c r="A745" s="4">
        <v>43013.722916666666</v>
      </c>
      <c r="B745" s="4">
        <v>43013.737500000003</v>
      </c>
      <c r="C745" t="s">
        <v>65</v>
      </c>
      <c r="D745" t="s">
        <v>1648</v>
      </c>
      <c r="E745">
        <v>100</v>
      </c>
      <c r="F745">
        <v>1264</v>
      </c>
      <c r="G745" t="b">
        <v>1</v>
      </c>
      <c r="H745" s="1">
        <v>43013.737500000003</v>
      </c>
      <c r="I745" t="s">
        <v>1649</v>
      </c>
      <c r="N745">
        <v>42.401901250000002</v>
      </c>
      <c r="O745">
        <v>-71.119300839999994</v>
      </c>
      <c r="P745" t="s">
        <v>179</v>
      </c>
      <c r="Q745" t="s">
        <v>180</v>
      </c>
      <c r="R745" t="s">
        <v>181</v>
      </c>
      <c r="S745" t="s">
        <v>182</v>
      </c>
      <c r="T745" t="s">
        <v>183</v>
      </c>
      <c r="U745" t="s">
        <v>193</v>
      </c>
      <c r="V745" t="s">
        <v>185</v>
      </c>
      <c r="W745">
        <v>47</v>
      </c>
      <c r="X745" t="s">
        <v>186</v>
      </c>
      <c r="Y745" t="s">
        <v>216</v>
      </c>
      <c r="Z745">
        <v>26</v>
      </c>
      <c r="AA745" t="s">
        <v>196</v>
      </c>
      <c r="AB745" t="s">
        <v>197</v>
      </c>
      <c r="AC745" t="s">
        <v>210</v>
      </c>
      <c r="AD745" t="s">
        <v>234</v>
      </c>
      <c r="AE745" t="s">
        <v>211</v>
      </c>
      <c r="AF745">
        <v>2143</v>
      </c>
      <c r="AS745">
        <v>69.116</v>
      </c>
      <c r="AT745">
        <v>69.116</v>
      </c>
      <c r="AU745">
        <v>1075.778</v>
      </c>
      <c r="AV745">
        <v>1</v>
      </c>
      <c r="BA745" t="s">
        <v>201</v>
      </c>
      <c r="BB745">
        <v>4</v>
      </c>
      <c r="BC745" t="s">
        <v>238</v>
      </c>
      <c r="BD745" t="s">
        <v>238</v>
      </c>
      <c r="BE745" s="3">
        <v>280000</v>
      </c>
      <c r="BF745" t="s">
        <v>1650</v>
      </c>
      <c r="BG745" t="s">
        <v>202</v>
      </c>
      <c r="BH745" t="s">
        <v>202</v>
      </c>
      <c r="BM745" s="7" t="s">
        <v>1651</v>
      </c>
      <c r="BN745" s="3" t="s">
        <v>204</v>
      </c>
      <c r="BO745" t="s">
        <v>238</v>
      </c>
      <c r="BP745" t="s">
        <v>202</v>
      </c>
    </row>
    <row r="746" spans="1:69" x14ac:dyDescent="0.2">
      <c r="A746" s="4">
        <v>43013.723611111112</v>
      </c>
      <c r="B746" s="4">
        <v>43013.738194444442</v>
      </c>
      <c r="C746" t="s">
        <v>65</v>
      </c>
      <c r="D746" t="s">
        <v>1693</v>
      </c>
      <c r="E746">
        <v>100</v>
      </c>
      <c r="F746">
        <v>1259</v>
      </c>
      <c r="G746" t="b">
        <v>1</v>
      </c>
      <c r="H746" s="1">
        <v>43013.738194444442</v>
      </c>
      <c r="I746" t="s">
        <v>1694</v>
      </c>
      <c r="N746">
        <v>40.73080444</v>
      </c>
      <c r="O746">
        <v>-73.997497559999999</v>
      </c>
      <c r="P746" t="s">
        <v>179</v>
      </c>
      <c r="Q746" t="s">
        <v>180</v>
      </c>
      <c r="R746" t="s">
        <v>181</v>
      </c>
      <c r="S746" t="s">
        <v>182</v>
      </c>
      <c r="T746" t="s">
        <v>183</v>
      </c>
      <c r="U746" t="s">
        <v>184</v>
      </c>
      <c r="V746" t="s">
        <v>185</v>
      </c>
      <c r="W746">
        <v>47</v>
      </c>
      <c r="X746" t="s">
        <v>186</v>
      </c>
      <c r="Y746" t="s">
        <v>216</v>
      </c>
      <c r="Z746">
        <v>29</v>
      </c>
      <c r="AA746" t="s">
        <v>196</v>
      </c>
      <c r="AB746" t="s">
        <v>816</v>
      </c>
      <c r="AC746" t="s">
        <v>290</v>
      </c>
      <c r="AD746" t="s">
        <v>199</v>
      </c>
      <c r="AE746" t="s">
        <v>229</v>
      </c>
      <c r="AF746">
        <v>12308</v>
      </c>
      <c r="AS746">
        <v>1019.957</v>
      </c>
      <c r="AT746">
        <v>1019.957</v>
      </c>
      <c r="AU746">
        <v>1031.5329999999999</v>
      </c>
      <c r="AV746">
        <v>1</v>
      </c>
      <c r="BA746" t="s">
        <v>201</v>
      </c>
      <c r="BB746">
        <v>4</v>
      </c>
      <c r="BC746" t="s">
        <v>238</v>
      </c>
      <c r="BD746" t="s">
        <v>238</v>
      </c>
      <c r="BE746" s="3">
        <v>280000</v>
      </c>
      <c r="BF746" t="s">
        <v>624</v>
      </c>
      <c r="BG746" t="s">
        <v>202</v>
      </c>
      <c r="BH746" t="s">
        <v>202</v>
      </c>
      <c r="BM746" s="7" t="s">
        <v>1695</v>
      </c>
      <c r="BN746" s="3" t="s">
        <v>204</v>
      </c>
      <c r="BO746" t="s">
        <v>238</v>
      </c>
      <c r="BP746" t="s">
        <v>238</v>
      </c>
      <c r="BQ746" t="s">
        <v>1696</v>
      </c>
    </row>
    <row r="747" spans="1:69" x14ac:dyDescent="0.2">
      <c r="A747" s="4">
        <v>43013.723611111112</v>
      </c>
      <c r="B747" s="4">
        <v>43013.738194444442</v>
      </c>
      <c r="C747" t="s">
        <v>65</v>
      </c>
      <c r="D747" t="s">
        <v>1731</v>
      </c>
      <c r="E747">
        <v>100</v>
      </c>
      <c r="F747">
        <v>1281</v>
      </c>
      <c r="G747" t="b">
        <v>1</v>
      </c>
      <c r="H747" s="1">
        <v>43013.738194444442</v>
      </c>
      <c r="I747" t="s">
        <v>1732</v>
      </c>
      <c r="N747">
        <v>33.522506710000002</v>
      </c>
      <c r="O747">
        <v>-86.768302919999996</v>
      </c>
      <c r="P747" t="s">
        <v>179</v>
      </c>
      <c r="Q747" t="s">
        <v>180</v>
      </c>
      <c r="R747" t="s">
        <v>181</v>
      </c>
      <c r="S747" t="s">
        <v>182</v>
      </c>
      <c r="T747" t="s">
        <v>183</v>
      </c>
      <c r="U747" t="s">
        <v>184</v>
      </c>
      <c r="V747" t="s">
        <v>265</v>
      </c>
      <c r="W747">
        <v>47</v>
      </c>
      <c r="X747" t="s">
        <v>186</v>
      </c>
      <c r="Y747" t="s">
        <v>195</v>
      </c>
      <c r="Z747">
        <v>70</v>
      </c>
      <c r="AA747" t="s">
        <v>196</v>
      </c>
      <c r="AB747" t="s">
        <v>197</v>
      </c>
      <c r="AC747" t="s">
        <v>210</v>
      </c>
      <c r="AD747" t="s">
        <v>199</v>
      </c>
      <c r="AE747" t="s">
        <v>200</v>
      </c>
      <c r="AF747">
        <v>35205</v>
      </c>
      <c r="AS747">
        <v>9.5340000000000007</v>
      </c>
      <c r="AT747">
        <v>78.165000000000006</v>
      </c>
      <c r="AU747">
        <v>1005.748</v>
      </c>
      <c r="AV747">
        <v>4</v>
      </c>
      <c r="BA747" t="s">
        <v>201</v>
      </c>
      <c r="BB747">
        <v>4</v>
      </c>
      <c r="BC747" t="s">
        <v>238</v>
      </c>
      <c r="BD747" t="s">
        <v>238</v>
      </c>
      <c r="BE747" s="3">
        <v>280000</v>
      </c>
      <c r="BF747" t="s">
        <v>1733</v>
      </c>
      <c r="BG747" t="s">
        <v>202</v>
      </c>
      <c r="BH747" t="s">
        <v>202</v>
      </c>
      <c r="BM747" s="7" t="s">
        <v>1734</v>
      </c>
      <c r="BN747" s="3" t="s">
        <v>204</v>
      </c>
      <c r="BO747" t="s">
        <v>202</v>
      </c>
      <c r="BP747" t="s">
        <v>202</v>
      </c>
    </row>
    <row r="748" spans="1:69" x14ac:dyDescent="0.2">
      <c r="A748" s="4">
        <v>43013.726388888892</v>
      </c>
      <c r="B748" s="4">
        <v>43013.738888888889</v>
      </c>
      <c r="C748" t="s">
        <v>65</v>
      </c>
      <c r="D748" t="s">
        <v>1758</v>
      </c>
      <c r="E748">
        <v>100</v>
      </c>
      <c r="F748">
        <v>1073</v>
      </c>
      <c r="G748" t="b">
        <v>1</v>
      </c>
      <c r="H748" s="1">
        <v>43013.738888888889</v>
      </c>
      <c r="I748" t="s">
        <v>1759</v>
      </c>
      <c r="N748">
        <v>42.658004759999997</v>
      </c>
      <c r="O748">
        <v>-83.184303279999995</v>
      </c>
      <c r="P748" t="s">
        <v>179</v>
      </c>
      <c r="Q748" t="s">
        <v>180</v>
      </c>
      <c r="R748" t="s">
        <v>181</v>
      </c>
      <c r="S748" t="s">
        <v>182</v>
      </c>
      <c r="T748" t="s">
        <v>183</v>
      </c>
      <c r="U748" t="s">
        <v>184</v>
      </c>
      <c r="V748" t="s">
        <v>302</v>
      </c>
      <c r="W748">
        <v>47</v>
      </c>
      <c r="X748" t="s">
        <v>186</v>
      </c>
      <c r="Y748" t="s">
        <v>195</v>
      </c>
      <c r="Z748">
        <v>45</v>
      </c>
      <c r="AA748" t="s">
        <v>269</v>
      </c>
      <c r="AB748" t="s">
        <v>197</v>
      </c>
      <c r="AC748" t="s">
        <v>210</v>
      </c>
      <c r="AD748" t="s">
        <v>329</v>
      </c>
      <c r="AE748" t="s">
        <v>211</v>
      </c>
      <c r="AF748">
        <v>48309</v>
      </c>
      <c r="AS748">
        <v>0</v>
      </c>
      <c r="AT748">
        <v>0</v>
      </c>
      <c r="AU748">
        <v>798.12599999999998</v>
      </c>
      <c r="AV748">
        <v>0</v>
      </c>
      <c r="BA748" t="s">
        <v>201</v>
      </c>
      <c r="BB748">
        <v>4</v>
      </c>
      <c r="BC748" t="s">
        <v>238</v>
      </c>
      <c r="BD748" t="s">
        <v>238</v>
      </c>
      <c r="BE748" s="3">
        <v>315000</v>
      </c>
      <c r="BF748" t="s">
        <v>1760</v>
      </c>
      <c r="BG748" t="s">
        <v>202</v>
      </c>
      <c r="BH748" t="s">
        <v>202</v>
      </c>
      <c r="BM748" s="7" t="s">
        <v>1761</v>
      </c>
      <c r="BN748" s="3" t="s">
        <v>204</v>
      </c>
      <c r="BO748" t="s">
        <v>238</v>
      </c>
      <c r="BP748" t="s">
        <v>238</v>
      </c>
      <c r="BQ748" t="s">
        <v>1762</v>
      </c>
    </row>
    <row r="749" spans="1:69" x14ac:dyDescent="0.2">
      <c r="A749" s="4">
        <v>43013.722916666666</v>
      </c>
      <c r="B749" s="4">
        <v>43013.738888888889</v>
      </c>
      <c r="C749" t="s">
        <v>65</v>
      </c>
      <c r="D749" t="s">
        <v>1774</v>
      </c>
      <c r="E749">
        <v>100</v>
      </c>
      <c r="F749">
        <v>1378</v>
      </c>
      <c r="G749" t="b">
        <v>1</v>
      </c>
      <c r="H749" s="1">
        <v>43013.738888888889</v>
      </c>
      <c r="I749" t="s">
        <v>1775</v>
      </c>
      <c r="N749">
        <v>32.309906009999999</v>
      </c>
      <c r="O749">
        <v>-80.921096800000001</v>
      </c>
      <c r="P749" t="s">
        <v>179</v>
      </c>
      <c r="Q749" t="s">
        <v>180</v>
      </c>
      <c r="R749" t="s">
        <v>181</v>
      </c>
      <c r="S749" t="s">
        <v>720</v>
      </c>
      <c r="T749">
        <v>10</v>
      </c>
      <c r="U749" t="s">
        <v>721</v>
      </c>
      <c r="V749" t="s">
        <v>722</v>
      </c>
      <c r="W749">
        <v>47</v>
      </c>
      <c r="X749" t="s">
        <v>186</v>
      </c>
      <c r="Y749" t="s">
        <v>195</v>
      </c>
      <c r="Z749">
        <v>65</v>
      </c>
      <c r="AA749" t="s">
        <v>196</v>
      </c>
      <c r="AB749" t="s">
        <v>197</v>
      </c>
      <c r="AC749" t="s">
        <v>290</v>
      </c>
      <c r="AD749" t="s">
        <v>329</v>
      </c>
      <c r="AE749" t="s">
        <v>211</v>
      </c>
      <c r="AF749">
        <v>29909</v>
      </c>
      <c r="AS749">
        <v>5.2140000000000004</v>
      </c>
      <c r="AT749">
        <v>997.51900000000001</v>
      </c>
      <c r="AU749">
        <v>998.71100000000001</v>
      </c>
      <c r="AV749">
        <v>31</v>
      </c>
      <c r="BA749" t="s">
        <v>201</v>
      </c>
      <c r="BB749">
        <v>4</v>
      </c>
      <c r="BC749" t="s">
        <v>238</v>
      </c>
      <c r="BD749" t="s">
        <v>238</v>
      </c>
      <c r="BE749" s="3">
        <v>280000</v>
      </c>
      <c r="BF749" t="s">
        <v>1776</v>
      </c>
      <c r="BG749" t="s">
        <v>202</v>
      </c>
      <c r="BH749" t="s">
        <v>202</v>
      </c>
      <c r="BM749" s="7" t="s">
        <v>1777</v>
      </c>
      <c r="BN749" s="3" t="s">
        <v>204</v>
      </c>
      <c r="BO749" t="s">
        <v>238</v>
      </c>
      <c r="BP749" t="s">
        <v>202</v>
      </c>
    </row>
    <row r="750" spans="1:69" x14ac:dyDescent="0.2">
      <c r="A750" s="4">
        <v>43013.723611111112</v>
      </c>
      <c r="B750" s="4">
        <v>43013.739583333336</v>
      </c>
      <c r="C750" t="s">
        <v>65</v>
      </c>
      <c r="D750" t="s">
        <v>1811</v>
      </c>
      <c r="E750">
        <v>100</v>
      </c>
      <c r="F750">
        <v>1408</v>
      </c>
      <c r="G750" t="b">
        <v>1</v>
      </c>
      <c r="H750" s="1">
        <v>43013.739583333336</v>
      </c>
      <c r="I750" t="s">
        <v>1812</v>
      </c>
      <c r="N750">
        <v>42.749496460000003</v>
      </c>
      <c r="O750">
        <v>-73.595100400000007</v>
      </c>
      <c r="P750" t="s">
        <v>179</v>
      </c>
      <c r="Q750" t="s">
        <v>180</v>
      </c>
      <c r="R750" t="s">
        <v>181</v>
      </c>
      <c r="S750" t="s">
        <v>182</v>
      </c>
      <c r="T750" t="s">
        <v>183</v>
      </c>
      <c r="U750" t="s">
        <v>184</v>
      </c>
      <c r="V750" t="s">
        <v>185</v>
      </c>
      <c r="W750">
        <v>47</v>
      </c>
      <c r="X750" t="s">
        <v>186</v>
      </c>
      <c r="Y750" t="s">
        <v>216</v>
      </c>
      <c r="Z750">
        <v>63</v>
      </c>
      <c r="AA750" t="s">
        <v>196</v>
      </c>
      <c r="AB750" t="s">
        <v>197</v>
      </c>
      <c r="AC750" t="s">
        <v>290</v>
      </c>
      <c r="AD750" t="s">
        <v>217</v>
      </c>
      <c r="AE750" t="s">
        <v>303</v>
      </c>
      <c r="AF750">
        <v>12180</v>
      </c>
      <c r="AS750">
        <v>0</v>
      </c>
      <c r="AT750">
        <v>0</v>
      </c>
      <c r="AU750">
        <v>1005.482</v>
      </c>
      <c r="AV750">
        <v>0</v>
      </c>
      <c r="BA750" t="s">
        <v>201</v>
      </c>
      <c r="BB750">
        <v>4</v>
      </c>
      <c r="BC750" t="s">
        <v>238</v>
      </c>
      <c r="BD750" t="s">
        <v>238</v>
      </c>
      <c r="BE750" s="3">
        <v>150000</v>
      </c>
      <c r="BF750" t="s">
        <v>1813</v>
      </c>
      <c r="BG750" t="s">
        <v>202</v>
      </c>
      <c r="BH750" t="s">
        <v>202</v>
      </c>
      <c r="BM750" s="7" t="s">
        <v>1814</v>
      </c>
      <c r="BN750" s="3" t="s">
        <v>204</v>
      </c>
      <c r="BO750" t="s">
        <v>238</v>
      </c>
      <c r="BP750" t="s">
        <v>202</v>
      </c>
    </row>
    <row r="751" spans="1:69" x14ac:dyDescent="0.2">
      <c r="A751" s="4">
        <v>43013.724305555559</v>
      </c>
      <c r="B751" s="4">
        <v>43013.740277777775</v>
      </c>
      <c r="C751" t="s">
        <v>65</v>
      </c>
      <c r="D751" t="s">
        <v>1836</v>
      </c>
      <c r="E751">
        <v>100</v>
      </c>
      <c r="F751">
        <v>1380</v>
      </c>
      <c r="G751" t="b">
        <v>1</v>
      </c>
      <c r="H751" s="1">
        <v>43013.740277777775</v>
      </c>
      <c r="I751" t="s">
        <v>1837</v>
      </c>
      <c r="N751">
        <v>42.52160645</v>
      </c>
      <c r="O751">
        <v>-83.163299559999999</v>
      </c>
      <c r="P751" t="s">
        <v>179</v>
      </c>
      <c r="Q751" t="s">
        <v>180</v>
      </c>
      <c r="R751" t="s">
        <v>181</v>
      </c>
      <c r="S751" t="s">
        <v>182</v>
      </c>
      <c r="T751" t="s">
        <v>183</v>
      </c>
      <c r="U751" t="s">
        <v>281</v>
      </c>
      <c r="V751" t="s">
        <v>185</v>
      </c>
      <c r="W751">
        <v>47</v>
      </c>
      <c r="X751" t="s">
        <v>186</v>
      </c>
      <c r="Y751" t="s">
        <v>195</v>
      </c>
      <c r="Z751">
        <v>53</v>
      </c>
      <c r="AA751" t="s">
        <v>196</v>
      </c>
      <c r="AB751" t="s">
        <v>197</v>
      </c>
      <c r="AC751" t="s">
        <v>245</v>
      </c>
      <c r="AD751" t="s">
        <v>217</v>
      </c>
      <c r="AE751" t="s">
        <v>211</v>
      </c>
      <c r="AF751">
        <v>48030</v>
      </c>
      <c r="AS751">
        <v>34.159999999999997</v>
      </c>
      <c r="AT751">
        <v>34.159999999999997</v>
      </c>
      <c r="AU751">
        <v>1005.591</v>
      </c>
      <c r="AV751">
        <v>1</v>
      </c>
      <c r="BA751" t="s">
        <v>201</v>
      </c>
      <c r="BB751">
        <v>4</v>
      </c>
      <c r="BC751" t="s">
        <v>238</v>
      </c>
      <c r="BD751" t="s">
        <v>238</v>
      </c>
      <c r="BE751" s="3">
        <v>200000</v>
      </c>
      <c r="BF751" t="s">
        <v>306</v>
      </c>
      <c r="BG751" t="s">
        <v>202</v>
      </c>
      <c r="BH751" t="s">
        <v>202</v>
      </c>
      <c r="BM751" s="7" t="s">
        <v>1838</v>
      </c>
      <c r="BN751" s="3" t="s">
        <v>204</v>
      </c>
      <c r="BO751" t="s">
        <v>202</v>
      </c>
      <c r="BP751" t="s">
        <v>202</v>
      </c>
    </row>
    <row r="752" spans="1:69" x14ac:dyDescent="0.2">
      <c r="A752" s="4">
        <v>43013.723611111112</v>
      </c>
      <c r="B752" s="4">
        <v>43013.740277777775</v>
      </c>
      <c r="C752" t="s">
        <v>65</v>
      </c>
      <c r="D752" t="s">
        <v>1849</v>
      </c>
      <c r="E752">
        <v>100</v>
      </c>
      <c r="F752">
        <v>1456</v>
      </c>
      <c r="G752" t="b">
        <v>1</v>
      </c>
      <c r="H752" s="1">
        <v>43013.740277777775</v>
      </c>
      <c r="I752" t="s">
        <v>1850</v>
      </c>
      <c r="N752">
        <v>30.53819275</v>
      </c>
      <c r="O752">
        <v>-87.212303160000005</v>
      </c>
      <c r="P752" t="s">
        <v>179</v>
      </c>
      <c r="Q752" t="s">
        <v>180</v>
      </c>
      <c r="R752" t="s">
        <v>181</v>
      </c>
      <c r="S752" t="s">
        <v>182</v>
      </c>
      <c r="T752" t="s">
        <v>183</v>
      </c>
      <c r="U752" t="s">
        <v>184</v>
      </c>
      <c r="V752" t="s">
        <v>265</v>
      </c>
      <c r="W752">
        <v>47</v>
      </c>
      <c r="X752" t="s">
        <v>186</v>
      </c>
      <c r="Y752" t="s">
        <v>195</v>
      </c>
      <c r="Z752">
        <v>36</v>
      </c>
      <c r="AA752" t="s">
        <v>243</v>
      </c>
      <c r="AB752" t="s">
        <v>467</v>
      </c>
      <c r="AC752" t="s">
        <v>245</v>
      </c>
      <c r="AD752" t="s">
        <v>199</v>
      </c>
      <c r="AE752" t="s">
        <v>229</v>
      </c>
      <c r="AF752">
        <v>32514</v>
      </c>
      <c r="AS752">
        <v>0</v>
      </c>
      <c r="AT752">
        <v>0</v>
      </c>
      <c r="AU752">
        <v>1111.277</v>
      </c>
      <c r="AV752">
        <v>0</v>
      </c>
      <c r="BA752" t="s">
        <v>201</v>
      </c>
      <c r="BB752">
        <v>4</v>
      </c>
      <c r="BC752" t="s">
        <v>238</v>
      </c>
      <c r="BD752" t="s">
        <v>238</v>
      </c>
      <c r="BE752" s="3">
        <v>90000</v>
      </c>
      <c r="BF752" t="s">
        <v>1851</v>
      </c>
      <c r="BG752" t="s">
        <v>202</v>
      </c>
      <c r="BH752" t="s">
        <v>202</v>
      </c>
      <c r="BM752" s="7" t="s">
        <v>1852</v>
      </c>
      <c r="BN752" s="3" t="s">
        <v>204</v>
      </c>
      <c r="BO752" t="s">
        <v>238</v>
      </c>
      <c r="BP752" t="s">
        <v>202</v>
      </c>
    </row>
    <row r="753" spans="1:69" x14ac:dyDescent="0.2">
      <c r="A753" s="4">
        <v>43013.724305555559</v>
      </c>
      <c r="B753" s="4">
        <v>43013.740277777775</v>
      </c>
      <c r="C753" t="s">
        <v>65</v>
      </c>
      <c r="D753" t="s">
        <v>1856</v>
      </c>
      <c r="E753">
        <v>100</v>
      </c>
      <c r="F753">
        <v>1379</v>
      </c>
      <c r="G753" t="b">
        <v>1</v>
      </c>
      <c r="H753" s="1">
        <v>43013.740277777775</v>
      </c>
      <c r="I753" t="s">
        <v>1857</v>
      </c>
      <c r="N753">
        <v>28.20399475</v>
      </c>
      <c r="O753">
        <v>-81.495101930000004</v>
      </c>
      <c r="P753" t="s">
        <v>179</v>
      </c>
      <c r="Q753" t="s">
        <v>180</v>
      </c>
      <c r="R753" t="s">
        <v>181</v>
      </c>
      <c r="S753" t="s">
        <v>182</v>
      </c>
      <c r="T753" t="s">
        <v>183</v>
      </c>
      <c r="U753" t="s">
        <v>184</v>
      </c>
      <c r="V753" t="s">
        <v>265</v>
      </c>
      <c r="W753">
        <v>47</v>
      </c>
      <c r="X753" t="s">
        <v>186</v>
      </c>
      <c r="Y753" t="s">
        <v>216</v>
      </c>
      <c r="Z753">
        <v>39</v>
      </c>
      <c r="AA753" t="s">
        <v>243</v>
      </c>
      <c r="AB753" t="s">
        <v>197</v>
      </c>
      <c r="AC753" t="s">
        <v>290</v>
      </c>
      <c r="AD753" t="s">
        <v>234</v>
      </c>
      <c r="AE753" t="s">
        <v>303</v>
      </c>
      <c r="AF753">
        <v>34758</v>
      </c>
      <c r="AS753">
        <v>8.1229999999999993</v>
      </c>
      <c r="AT753">
        <v>25.459</v>
      </c>
      <c r="AU753">
        <v>986.45899999999995</v>
      </c>
      <c r="AV753">
        <v>2</v>
      </c>
      <c r="BA753" t="s">
        <v>201</v>
      </c>
      <c r="BB753">
        <v>4</v>
      </c>
      <c r="BC753" t="s">
        <v>238</v>
      </c>
      <c r="BD753" t="s">
        <v>238</v>
      </c>
      <c r="BE753" s="3">
        <v>100000</v>
      </c>
      <c r="BF753" t="s">
        <v>532</v>
      </c>
      <c r="BG753" t="s">
        <v>202</v>
      </c>
      <c r="BH753" t="s">
        <v>202</v>
      </c>
      <c r="BM753" s="7" t="s">
        <v>1858</v>
      </c>
      <c r="BN753" s="3" t="s">
        <v>225</v>
      </c>
      <c r="BO753" t="s">
        <v>238</v>
      </c>
      <c r="BP753" t="s">
        <v>238</v>
      </c>
      <c r="BQ753" t="s">
        <v>1859</v>
      </c>
    </row>
    <row r="754" spans="1:69" x14ac:dyDescent="0.2">
      <c r="A754" s="4">
        <v>43013.726388888892</v>
      </c>
      <c r="B754" s="4">
        <v>43013.740972222222</v>
      </c>
      <c r="C754" t="s">
        <v>65</v>
      </c>
      <c r="D754" t="s">
        <v>1901</v>
      </c>
      <c r="E754">
        <v>100</v>
      </c>
      <c r="F754">
        <v>1302</v>
      </c>
      <c r="G754" t="b">
        <v>1</v>
      </c>
      <c r="H754" s="1">
        <v>43013.740972222222</v>
      </c>
      <c r="I754" t="s">
        <v>1902</v>
      </c>
      <c r="N754">
        <v>33.352798460000002</v>
      </c>
      <c r="O754">
        <v>-111.7890015</v>
      </c>
      <c r="P754" t="s">
        <v>179</v>
      </c>
      <c r="Q754" t="s">
        <v>180</v>
      </c>
      <c r="R754" t="s">
        <v>181</v>
      </c>
      <c r="S754" t="s">
        <v>182</v>
      </c>
      <c r="T754" t="s">
        <v>188</v>
      </c>
      <c r="U754" t="s">
        <v>189</v>
      </c>
      <c r="V754" t="s">
        <v>857</v>
      </c>
      <c r="W754">
        <v>47</v>
      </c>
      <c r="X754" t="s">
        <v>186</v>
      </c>
      <c r="Y754" t="s">
        <v>195</v>
      </c>
      <c r="Z754">
        <v>28</v>
      </c>
      <c r="AA754" t="s">
        <v>196</v>
      </c>
      <c r="AB754" t="s">
        <v>197</v>
      </c>
      <c r="AC754" t="s">
        <v>210</v>
      </c>
      <c r="AD754" t="s">
        <v>217</v>
      </c>
      <c r="AE754" t="s">
        <v>229</v>
      </c>
      <c r="AF754">
        <v>85234</v>
      </c>
      <c r="AS754">
        <v>0</v>
      </c>
      <c r="AT754">
        <v>0</v>
      </c>
      <c r="AU754">
        <v>975.99699999999996</v>
      </c>
      <c r="AV754">
        <v>0</v>
      </c>
      <c r="BA754" t="s">
        <v>201</v>
      </c>
      <c r="BB754">
        <v>4</v>
      </c>
      <c r="BC754" t="s">
        <v>238</v>
      </c>
      <c r="BD754" t="s">
        <v>238</v>
      </c>
      <c r="BE754" s="3">
        <v>150000</v>
      </c>
      <c r="BF754" t="s">
        <v>1116</v>
      </c>
      <c r="BG754" t="s">
        <v>202</v>
      </c>
      <c r="BH754" t="s">
        <v>202</v>
      </c>
      <c r="BM754" s="7" t="s">
        <v>1903</v>
      </c>
      <c r="BN754" s="3" t="s">
        <v>204</v>
      </c>
      <c r="BO754" t="s">
        <v>202</v>
      </c>
      <c r="BP754" t="s">
        <v>202</v>
      </c>
    </row>
    <row r="755" spans="1:69" x14ac:dyDescent="0.2">
      <c r="A755" s="4">
        <v>43013.724305555559</v>
      </c>
      <c r="B755" s="4">
        <v>43013.741666666669</v>
      </c>
      <c r="C755" t="s">
        <v>65</v>
      </c>
      <c r="D755" t="s">
        <v>1958</v>
      </c>
      <c r="E755">
        <v>100</v>
      </c>
      <c r="F755">
        <v>1498</v>
      </c>
      <c r="G755" t="b">
        <v>1</v>
      </c>
      <c r="H755" s="1">
        <v>43013.741666666669</v>
      </c>
      <c r="I755" t="s">
        <v>1959</v>
      </c>
      <c r="N755">
        <v>42.781600949999998</v>
      </c>
      <c r="O755">
        <v>-83.274803160000005</v>
      </c>
      <c r="P755" t="s">
        <v>179</v>
      </c>
      <c r="Q755" t="s">
        <v>180</v>
      </c>
      <c r="R755" t="s">
        <v>181</v>
      </c>
      <c r="S755" t="s">
        <v>182</v>
      </c>
      <c r="T755" t="s">
        <v>183</v>
      </c>
      <c r="U755" t="s">
        <v>184</v>
      </c>
      <c r="V755" t="s">
        <v>360</v>
      </c>
      <c r="W755">
        <v>47</v>
      </c>
      <c r="X755" t="s">
        <v>186</v>
      </c>
      <c r="Y755" t="s">
        <v>195</v>
      </c>
      <c r="Z755">
        <v>64</v>
      </c>
      <c r="AA755" t="s">
        <v>196</v>
      </c>
      <c r="AB755" t="s">
        <v>197</v>
      </c>
      <c r="AC755" t="s">
        <v>198</v>
      </c>
      <c r="AD755" t="s">
        <v>217</v>
      </c>
      <c r="AE755" t="s">
        <v>229</v>
      </c>
      <c r="AF755">
        <v>48362</v>
      </c>
      <c r="AS755">
        <v>0</v>
      </c>
      <c r="AT755">
        <v>0</v>
      </c>
      <c r="AU755">
        <v>994.15599999999995</v>
      </c>
      <c r="AV755">
        <v>0</v>
      </c>
      <c r="BA755" t="s">
        <v>201</v>
      </c>
      <c r="BB755">
        <v>4</v>
      </c>
      <c r="BC755" t="s">
        <v>238</v>
      </c>
      <c r="BD755" t="s">
        <v>238</v>
      </c>
      <c r="BE755" s="3">
        <v>180000</v>
      </c>
      <c r="BF755" t="s">
        <v>315</v>
      </c>
      <c r="BG755" t="s">
        <v>202</v>
      </c>
      <c r="BH755" t="s">
        <v>202</v>
      </c>
      <c r="BM755" s="7" t="s">
        <v>1960</v>
      </c>
      <c r="BN755" s="3" t="s">
        <v>204</v>
      </c>
      <c r="BO755" t="s">
        <v>202</v>
      </c>
      <c r="BP755" t="s">
        <v>202</v>
      </c>
    </row>
    <row r="756" spans="1:69" x14ac:dyDescent="0.2">
      <c r="A756" s="4">
        <v>43013.729166666664</v>
      </c>
      <c r="B756" s="4">
        <v>43013.743055555555</v>
      </c>
      <c r="C756" t="s">
        <v>65</v>
      </c>
      <c r="D756" t="s">
        <v>2034</v>
      </c>
      <c r="E756">
        <v>100</v>
      </c>
      <c r="F756">
        <v>1180</v>
      </c>
      <c r="G756" t="b">
        <v>1</v>
      </c>
      <c r="H756" s="1">
        <v>43013.743055555555</v>
      </c>
      <c r="I756" t="s">
        <v>2035</v>
      </c>
      <c r="N756">
        <v>42.50959778</v>
      </c>
      <c r="O756">
        <v>-82.936096190000001</v>
      </c>
      <c r="P756" t="s">
        <v>179</v>
      </c>
      <c r="Q756" t="s">
        <v>180</v>
      </c>
      <c r="R756" t="s">
        <v>181</v>
      </c>
      <c r="S756" t="s">
        <v>182</v>
      </c>
      <c r="T756" t="s">
        <v>183</v>
      </c>
      <c r="U756" t="s">
        <v>184</v>
      </c>
      <c r="V756" t="s">
        <v>481</v>
      </c>
      <c r="W756">
        <v>47</v>
      </c>
      <c r="X756" t="s">
        <v>186</v>
      </c>
      <c r="Y756" t="s">
        <v>195</v>
      </c>
      <c r="Z756">
        <v>61</v>
      </c>
      <c r="AA756" t="s">
        <v>196</v>
      </c>
      <c r="AB756" t="s">
        <v>197</v>
      </c>
      <c r="AC756" t="s">
        <v>245</v>
      </c>
      <c r="AD756" t="s">
        <v>217</v>
      </c>
      <c r="AE756" t="s">
        <v>211</v>
      </c>
      <c r="AF756">
        <v>48236</v>
      </c>
      <c r="AS756">
        <v>0</v>
      </c>
      <c r="AT756">
        <v>0</v>
      </c>
      <c r="AU756">
        <v>989.5</v>
      </c>
      <c r="AV756">
        <v>0</v>
      </c>
      <c r="BA756" t="s">
        <v>201</v>
      </c>
      <c r="BB756">
        <v>4</v>
      </c>
      <c r="BC756" t="s">
        <v>238</v>
      </c>
      <c r="BD756" t="s">
        <v>238</v>
      </c>
      <c r="BE756" s="3">
        <v>280000</v>
      </c>
      <c r="BF756" t="s">
        <v>2036</v>
      </c>
      <c r="BG756" t="s">
        <v>202</v>
      </c>
      <c r="BH756" t="s">
        <v>202</v>
      </c>
      <c r="BM756" s="7" t="s">
        <v>2037</v>
      </c>
      <c r="BN756" s="3" t="s">
        <v>204</v>
      </c>
      <c r="BO756" t="s">
        <v>202</v>
      </c>
      <c r="BP756" t="s">
        <v>202</v>
      </c>
    </row>
    <row r="757" spans="1:69" x14ac:dyDescent="0.2">
      <c r="A757" s="4">
        <v>43013.727777777778</v>
      </c>
      <c r="B757" s="4">
        <v>43013.743055555555</v>
      </c>
      <c r="C757" t="s">
        <v>65</v>
      </c>
      <c r="D757" t="s">
        <v>2047</v>
      </c>
      <c r="E757">
        <v>100</v>
      </c>
      <c r="F757">
        <v>1304</v>
      </c>
      <c r="G757" t="b">
        <v>1</v>
      </c>
      <c r="H757" s="1">
        <v>43013.743055555555</v>
      </c>
      <c r="I757" t="s">
        <v>2048</v>
      </c>
      <c r="N757">
        <v>43.127105710000002</v>
      </c>
      <c r="O757">
        <v>-79.021202090000003</v>
      </c>
      <c r="P757" t="s">
        <v>179</v>
      </c>
      <c r="Q757" t="s">
        <v>180</v>
      </c>
      <c r="R757" t="s">
        <v>181</v>
      </c>
      <c r="S757" t="s">
        <v>182</v>
      </c>
      <c r="T757" t="s">
        <v>355</v>
      </c>
      <c r="U757" t="s">
        <v>251</v>
      </c>
      <c r="V757" t="s">
        <v>252</v>
      </c>
      <c r="W757">
        <v>47</v>
      </c>
      <c r="X757" t="s">
        <v>186</v>
      </c>
      <c r="Y757" t="s">
        <v>216</v>
      </c>
      <c r="Z757">
        <v>25</v>
      </c>
      <c r="AA757" t="s">
        <v>196</v>
      </c>
      <c r="AB757" t="s">
        <v>197</v>
      </c>
      <c r="AC757" t="s">
        <v>210</v>
      </c>
      <c r="AD757" t="s">
        <v>199</v>
      </c>
      <c r="AE757" t="s">
        <v>229</v>
      </c>
      <c r="AF757">
        <v>14131</v>
      </c>
      <c r="AS757">
        <v>106.545</v>
      </c>
      <c r="AT757">
        <v>106.545</v>
      </c>
      <c r="AU757">
        <v>1022.533</v>
      </c>
      <c r="AV757">
        <v>1</v>
      </c>
      <c r="BA757" t="s">
        <v>201</v>
      </c>
      <c r="BB757">
        <v>4</v>
      </c>
      <c r="BC757" t="s">
        <v>238</v>
      </c>
      <c r="BD757" t="s">
        <v>238</v>
      </c>
      <c r="BE757" s="3">
        <v>300000</v>
      </c>
      <c r="BF757" t="s">
        <v>385</v>
      </c>
      <c r="BG757" t="s">
        <v>202</v>
      </c>
      <c r="BH757" t="s">
        <v>202</v>
      </c>
      <c r="BM757" s="7" t="s">
        <v>2049</v>
      </c>
      <c r="BN757" s="3" t="s">
        <v>204</v>
      </c>
      <c r="BO757" t="s">
        <v>238</v>
      </c>
      <c r="BP757" t="s">
        <v>202</v>
      </c>
    </row>
    <row r="758" spans="1:69" x14ac:dyDescent="0.2">
      <c r="A758" s="4">
        <v>43013.724999999999</v>
      </c>
      <c r="B758" s="4">
        <v>43013.743750000001</v>
      </c>
      <c r="C758" t="s">
        <v>65</v>
      </c>
      <c r="D758" t="s">
        <v>2078</v>
      </c>
      <c r="E758">
        <v>100</v>
      </c>
      <c r="F758">
        <v>1575</v>
      </c>
      <c r="G758" t="b">
        <v>1</v>
      </c>
      <c r="H758" s="1">
        <v>43013.743750000001</v>
      </c>
      <c r="I758" t="s">
        <v>2079</v>
      </c>
      <c r="N758">
        <v>34.850097660000003</v>
      </c>
      <c r="O758">
        <v>-92.326400759999999</v>
      </c>
      <c r="P758" t="s">
        <v>179</v>
      </c>
      <c r="Q758" t="s">
        <v>180</v>
      </c>
      <c r="R758" t="s">
        <v>181</v>
      </c>
      <c r="S758" t="s">
        <v>182</v>
      </c>
      <c r="T758" t="s">
        <v>183</v>
      </c>
      <c r="U758" t="s">
        <v>184</v>
      </c>
      <c r="V758" t="s">
        <v>185</v>
      </c>
      <c r="W758">
        <v>47</v>
      </c>
      <c r="X758" t="s">
        <v>186</v>
      </c>
      <c r="Y758" t="s">
        <v>195</v>
      </c>
      <c r="Z758">
        <v>49</v>
      </c>
      <c r="AA758" t="s">
        <v>196</v>
      </c>
      <c r="AB758" t="s">
        <v>197</v>
      </c>
      <c r="AC758" t="s">
        <v>290</v>
      </c>
      <c r="AD758" t="s">
        <v>217</v>
      </c>
      <c r="AE758" t="s">
        <v>211</v>
      </c>
      <c r="AF758">
        <v>72117</v>
      </c>
      <c r="AS758">
        <v>0</v>
      </c>
      <c r="AT758">
        <v>0</v>
      </c>
      <c r="AU758">
        <v>1001.686</v>
      </c>
      <c r="AV758">
        <v>0</v>
      </c>
      <c r="BA758" t="s">
        <v>201</v>
      </c>
      <c r="BB758">
        <v>4</v>
      </c>
      <c r="BC758" t="s">
        <v>238</v>
      </c>
      <c r="BD758" t="s">
        <v>238</v>
      </c>
      <c r="BE758" s="3">
        <v>180000</v>
      </c>
      <c r="BF758" t="s">
        <v>557</v>
      </c>
      <c r="BG758" t="s">
        <v>202</v>
      </c>
      <c r="BH758" t="s">
        <v>202</v>
      </c>
      <c r="BM758" s="7" t="s">
        <v>2080</v>
      </c>
      <c r="BN758" s="3" t="s">
        <v>204</v>
      </c>
      <c r="BO758" t="s">
        <v>202</v>
      </c>
      <c r="BP758" t="s">
        <v>202</v>
      </c>
    </row>
    <row r="759" spans="1:69" x14ac:dyDescent="0.2">
      <c r="A759" s="4">
        <v>43013.728472222225</v>
      </c>
      <c r="B759" s="4">
        <v>43013.743750000001</v>
      </c>
      <c r="C759" t="s">
        <v>65</v>
      </c>
      <c r="D759" t="s">
        <v>2087</v>
      </c>
      <c r="E759">
        <v>100</v>
      </c>
      <c r="F759">
        <v>1310</v>
      </c>
      <c r="G759" t="b">
        <v>1</v>
      </c>
      <c r="H759" s="1">
        <v>43013.743750000001</v>
      </c>
      <c r="I759" t="s">
        <v>2088</v>
      </c>
      <c r="N759">
        <v>33.94140625</v>
      </c>
      <c r="O759">
        <v>-117.95550540000001</v>
      </c>
      <c r="P759" t="s">
        <v>179</v>
      </c>
      <c r="Q759" t="s">
        <v>180</v>
      </c>
      <c r="R759" t="s">
        <v>181</v>
      </c>
      <c r="S759" t="s">
        <v>182</v>
      </c>
      <c r="T759" t="s">
        <v>183</v>
      </c>
      <c r="U759" t="s">
        <v>184</v>
      </c>
      <c r="V759" t="s">
        <v>2089</v>
      </c>
      <c r="W759">
        <v>47</v>
      </c>
      <c r="X759" t="s">
        <v>186</v>
      </c>
      <c r="Y759" t="s">
        <v>195</v>
      </c>
      <c r="Z759">
        <v>34</v>
      </c>
      <c r="AA759" t="s">
        <v>269</v>
      </c>
      <c r="AB759" t="s">
        <v>197</v>
      </c>
      <c r="AC759" t="s">
        <v>245</v>
      </c>
      <c r="AD759" t="s">
        <v>329</v>
      </c>
      <c r="AE759" t="s">
        <v>229</v>
      </c>
      <c r="AF759">
        <v>92833</v>
      </c>
      <c r="AS759">
        <v>0</v>
      </c>
      <c r="AT759">
        <v>0</v>
      </c>
      <c r="AU759">
        <v>986.96699999999998</v>
      </c>
      <c r="AV759">
        <v>0</v>
      </c>
      <c r="BA759" t="s">
        <v>201</v>
      </c>
      <c r="BB759">
        <v>4</v>
      </c>
      <c r="BC759" t="s">
        <v>238</v>
      </c>
      <c r="BD759" t="s">
        <v>238</v>
      </c>
      <c r="BE759" s="3">
        <v>100000</v>
      </c>
      <c r="BF759" t="s">
        <v>532</v>
      </c>
      <c r="BG759" t="s">
        <v>202</v>
      </c>
      <c r="BH759" t="s">
        <v>202</v>
      </c>
      <c r="BM759" s="7" t="s">
        <v>2090</v>
      </c>
      <c r="BN759" s="3" t="s">
        <v>225</v>
      </c>
      <c r="BO759" t="s">
        <v>202</v>
      </c>
      <c r="BP759" t="s">
        <v>202</v>
      </c>
    </row>
    <row r="760" spans="1:69" x14ac:dyDescent="0.2">
      <c r="A760" s="4">
        <v>43013.730555555558</v>
      </c>
      <c r="B760" s="4">
        <v>43013.743750000001</v>
      </c>
      <c r="C760" t="s">
        <v>65</v>
      </c>
      <c r="D760" t="s">
        <v>2127</v>
      </c>
      <c r="E760">
        <v>100</v>
      </c>
      <c r="F760">
        <v>1190</v>
      </c>
      <c r="G760" t="b">
        <v>1</v>
      </c>
      <c r="H760" s="1">
        <v>43013.743750000001</v>
      </c>
      <c r="I760" t="s">
        <v>2128</v>
      </c>
      <c r="N760">
        <v>33.926895139999999</v>
      </c>
      <c r="O760">
        <v>-117.86119840000001</v>
      </c>
      <c r="P760" t="s">
        <v>179</v>
      </c>
      <c r="Q760" t="s">
        <v>180</v>
      </c>
      <c r="R760" t="s">
        <v>181</v>
      </c>
      <c r="S760" t="s">
        <v>182</v>
      </c>
      <c r="T760" t="s">
        <v>183</v>
      </c>
      <c r="U760" t="s">
        <v>193</v>
      </c>
      <c r="V760" t="s">
        <v>265</v>
      </c>
      <c r="W760">
        <v>47</v>
      </c>
      <c r="X760" t="s">
        <v>186</v>
      </c>
      <c r="Y760" t="s">
        <v>216</v>
      </c>
      <c r="Z760">
        <v>47</v>
      </c>
      <c r="AA760" t="s">
        <v>196</v>
      </c>
      <c r="AB760" t="s">
        <v>197</v>
      </c>
      <c r="AC760" t="s">
        <v>210</v>
      </c>
      <c r="AD760" t="s">
        <v>234</v>
      </c>
      <c r="AE760" t="s">
        <v>229</v>
      </c>
      <c r="AF760">
        <v>92822</v>
      </c>
      <c r="AS760">
        <v>770.18799999999999</v>
      </c>
      <c r="AT760">
        <v>770.18799999999999</v>
      </c>
      <c r="AU760">
        <v>987.23199999999997</v>
      </c>
      <c r="AV760">
        <v>1</v>
      </c>
      <c r="BA760" t="s">
        <v>201</v>
      </c>
      <c r="BB760">
        <v>4</v>
      </c>
      <c r="BC760" t="s">
        <v>238</v>
      </c>
      <c r="BD760" t="s">
        <v>238</v>
      </c>
      <c r="BE760" s="3">
        <v>160000</v>
      </c>
      <c r="BF760" t="s">
        <v>2129</v>
      </c>
      <c r="BG760" t="s">
        <v>202</v>
      </c>
      <c r="BH760" t="s">
        <v>202</v>
      </c>
      <c r="BM760" s="7" t="s">
        <v>2130</v>
      </c>
      <c r="BN760" s="3" t="s">
        <v>204</v>
      </c>
      <c r="BO760" t="s">
        <v>238</v>
      </c>
      <c r="BP760" t="s">
        <v>202</v>
      </c>
    </row>
    <row r="761" spans="1:69" x14ac:dyDescent="0.2">
      <c r="A761" s="4">
        <v>43013.724999999999</v>
      </c>
      <c r="B761" s="4">
        <v>43013.745138888888</v>
      </c>
      <c r="C761" t="s">
        <v>65</v>
      </c>
      <c r="D761" t="s">
        <v>2194</v>
      </c>
      <c r="E761">
        <v>100</v>
      </c>
      <c r="F761">
        <v>1717</v>
      </c>
      <c r="G761" t="b">
        <v>1</v>
      </c>
      <c r="H761" s="1">
        <v>43013.745138888888</v>
      </c>
      <c r="I761" t="s">
        <v>2195</v>
      </c>
      <c r="N761">
        <v>26.19760132</v>
      </c>
      <c r="O761">
        <v>-97.740501399999999</v>
      </c>
      <c r="P761" t="s">
        <v>179</v>
      </c>
      <c r="Q761" t="s">
        <v>180</v>
      </c>
      <c r="R761" t="s">
        <v>181</v>
      </c>
      <c r="S761" t="s">
        <v>182</v>
      </c>
      <c r="T761" t="s">
        <v>183</v>
      </c>
      <c r="U761" t="s">
        <v>184</v>
      </c>
      <c r="V761" t="s">
        <v>185</v>
      </c>
      <c r="W761">
        <v>47</v>
      </c>
      <c r="X761" t="s">
        <v>186</v>
      </c>
      <c r="Y761" t="s">
        <v>216</v>
      </c>
      <c r="Z761">
        <v>24</v>
      </c>
      <c r="AA761" t="s">
        <v>243</v>
      </c>
      <c r="AB761" t="s">
        <v>244</v>
      </c>
      <c r="AC761" t="s">
        <v>290</v>
      </c>
      <c r="AD761" t="s">
        <v>222</v>
      </c>
      <c r="AE761" t="s">
        <v>200</v>
      </c>
      <c r="AF761">
        <v>78550</v>
      </c>
      <c r="AS761">
        <v>231.75800000000001</v>
      </c>
      <c r="AT761">
        <v>231.75800000000001</v>
      </c>
      <c r="AU761">
        <v>1201.4880000000001</v>
      </c>
      <c r="AV761">
        <v>1</v>
      </c>
      <c r="BA761" t="s">
        <v>201</v>
      </c>
      <c r="BB761">
        <v>4</v>
      </c>
      <c r="BC761" t="s">
        <v>238</v>
      </c>
      <c r="BD761" t="s">
        <v>238</v>
      </c>
      <c r="BE761" s="3">
        <v>200000</v>
      </c>
      <c r="BF761" t="s">
        <v>620</v>
      </c>
      <c r="BG761" t="s">
        <v>202</v>
      </c>
      <c r="BH761" t="s">
        <v>202</v>
      </c>
      <c r="BM761" s="7" t="s">
        <v>2196</v>
      </c>
      <c r="BO761" t="s">
        <v>202</v>
      </c>
      <c r="BP761" t="s">
        <v>202</v>
      </c>
    </row>
    <row r="762" spans="1:69" x14ac:dyDescent="0.2">
      <c r="A762" s="4">
        <v>43013.729166666664</v>
      </c>
      <c r="B762" s="4">
        <v>43013.745833333334</v>
      </c>
      <c r="C762" t="s">
        <v>65</v>
      </c>
      <c r="D762" t="s">
        <v>2291</v>
      </c>
      <c r="E762">
        <v>100</v>
      </c>
      <c r="F762">
        <v>1452</v>
      </c>
      <c r="G762" t="b">
        <v>1</v>
      </c>
      <c r="H762" s="1">
        <v>43013.745833333334</v>
      </c>
      <c r="I762" t="s">
        <v>2292</v>
      </c>
      <c r="N762">
        <v>45.44700623</v>
      </c>
      <c r="O762">
        <v>-122.7667999</v>
      </c>
      <c r="P762" t="s">
        <v>179</v>
      </c>
      <c r="Q762" t="s">
        <v>180</v>
      </c>
      <c r="R762" t="s">
        <v>181</v>
      </c>
      <c r="S762" t="s">
        <v>182</v>
      </c>
      <c r="T762" t="s">
        <v>183</v>
      </c>
      <c r="U762" t="s">
        <v>184</v>
      </c>
      <c r="V762" t="s">
        <v>194</v>
      </c>
      <c r="W762">
        <v>47</v>
      </c>
      <c r="X762" t="s">
        <v>186</v>
      </c>
      <c r="Y762" t="s">
        <v>216</v>
      </c>
      <c r="Z762">
        <v>73</v>
      </c>
      <c r="AA762" t="s">
        <v>196</v>
      </c>
      <c r="AB762" t="s">
        <v>197</v>
      </c>
      <c r="AC762" t="s">
        <v>210</v>
      </c>
      <c r="AD762" t="s">
        <v>217</v>
      </c>
      <c r="AE762" t="s">
        <v>200</v>
      </c>
      <c r="AF762">
        <v>97223</v>
      </c>
      <c r="AS762">
        <v>0</v>
      </c>
      <c r="AT762">
        <v>0</v>
      </c>
      <c r="AU762">
        <v>994.529</v>
      </c>
      <c r="AV762">
        <v>0</v>
      </c>
      <c r="BA762" t="s">
        <v>201</v>
      </c>
      <c r="BB762">
        <v>4</v>
      </c>
      <c r="BC762" t="s">
        <v>238</v>
      </c>
      <c r="BD762" t="s">
        <v>238</v>
      </c>
      <c r="BE762" s="3">
        <v>100000</v>
      </c>
      <c r="BF762" t="s">
        <v>484</v>
      </c>
      <c r="BG762" t="s">
        <v>202</v>
      </c>
      <c r="BH762" t="s">
        <v>202</v>
      </c>
      <c r="BM762" s="7" t="s">
        <v>2293</v>
      </c>
      <c r="BN762" s="3" t="s">
        <v>204</v>
      </c>
      <c r="BO762" t="s">
        <v>202</v>
      </c>
      <c r="BP762" t="s">
        <v>202</v>
      </c>
    </row>
    <row r="763" spans="1:69" x14ac:dyDescent="0.2">
      <c r="A763" s="4">
        <v>43013.73333333333</v>
      </c>
      <c r="B763" s="4">
        <v>43013.746527777781</v>
      </c>
      <c r="C763" t="s">
        <v>65</v>
      </c>
      <c r="D763" t="s">
        <v>2310</v>
      </c>
      <c r="E763">
        <v>100</v>
      </c>
      <c r="F763">
        <v>1129</v>
      </c>
      <c r="G763" t="b">
        <v>1</v>
      </c>
      <c r="H763" s="1">
        <v>43013.746527777781</v>
      </c>
      <c r="I763" t="s">
        <v>2311</v>
      </c>
      <c r="N763">
        <v>34.148406979999997</v>
      </c>
      <c r="O763">
        <v>-77.861999510000004</v>
      </c>
      <c r="P763" t="s">
        <v>179</v>
      </c>
      <c r="Q763" t="s">
        <v>180</v>
      </c>
      <c r="R763" t="s">
        <v>181</v>
      </c>
      <c r="S763" t="s">
        <v>182</v>
      </c>
      <c r="T763" t="s">
        <v>183</v>
      </c>
      <c r="U763" t="s">
        <v>184</v>
      </c>
      <c r="V763" t="s">
        <v>265</v>
      </c>
      <c r="W763">
        <v>47</v>
      </c>
      <c r="X763" t="s">
        <v>186</v>
      </c>
      <c r="Y763" t="s">
        <v>195</v>
      </c>
      <c r="Z763">
        <v>34</v>
      </c>
      <c r="AA763" t="s">
        <v>196</v>
      </c>
      <c r="AB763" t="s">
        <v>197</v>
      </c>
      <c r="AC763" t="s">
        <v>210</v>
      </c>
      <c r="AD763" t="s">
        <v>234</v>
      </c>
      <c r="AE763" t="s">
        <v>200</v>
      </c>
      <c r="AF763">
        <v>28409</v>
      </c>
      <c r="AS763">
        <v>0</v>
      </c>
      <c r="AT763">
        <v>0</v>
      </c>
      <c r="AU763">
        <v>973.70399999999995</v>
      </c>
      <c r="AV763">
        <v>0</v>
      </c>
      <c r="BA763" t="s">
        <v>201</v>
      </c>
      <c r="BB763">
        <v>4</v>
      </c>
      <c r="BC763" t="s">
        <v>238</v>
      </c>
      <c r="BD763" t="s">
        <v>238</v>
      </c>
      <c r="BE763" s="3">
        <v>120000</v>
      </c>
      <c r="BF763" t="s">
        <v>2125</v>
      </c>
      <c r="BG763" t="s">
        <v>202</v>
      </c>
      <c r="BH763" t="s">
        <v>202</v>
      </c>
      <c r="BM763" s="7" t="s">
        <v>2312</v>
      </c>
      <c r="BN763" s="3" t="s">
        <v>204</v>
      </c>
      <c r="BO763" t="s">
        <v>238</v>
      </c>
      <c r="BP763" t="s">
        <v>202</v>
      </c>
    </row>
    <row r="764" spans="1:69" x14ac:dyDescent="0.2">
      <c r="A764" s="4">
        <v>43013.73333333333</v>
      </c>
      <c r="B764" s="4">
        <v>43013.74722222222</v>
      </c>
      <c r="C764" t="s">
        <v>65</v>
      </c>
      <c r="D764" t="s">
        <v>2362</v>
      </c>
      <c r="E764">
        <v>100</v>
      </c>
      <c r="F764">
        <v>1241</v>
      </c>
      <c r="G764" t="b">
        <v>1</v>
      </c>
      <c r="H764" s="1">
        <v>43013.74722222222</v>
      </c>
      <c r="I764" t="s">
        <v>2363</v>
      </c>
      <c r="N764">
        <v>32.891601559999998</v>
      </c>
      <c r="O764">
        <v>-96.568397520000005</v>
      </c>
      <c r="P764" t="s">
        <v>179</v>
      </c>
      <c r="Q764" t="s">
        <v>180</v>
      </c>
      <c r="R764" t="s">
        <v>181</v>
      </c>
      <c r="S764" t="s">
        <v>182</v>
      </c>
      <c r="T764" t="s">
        <v>183</v>
      </c>
      <c r="U764" t="s">
        <v>251</v>
      </c>
      <c r="V764" t="s">
        <v>215</v>
      </c>
      <c r="W764">
        <v>47</v>
      </c>
      <c r="X764" t="s">
        <v>186</v>
      </c>
      <c r="Y764" t="s">
        <v>195</v>
      </c>
      <c r="Z764">
        <v>28</v>
      </c>
      <c r="AA764" t="s">
        <v>196</v>
      </c>
      <c r="AB764" t="s">
        <v>197</v>
      </c>
      <c r="AC764" t="s">
        <v>258</v>
      </c>
      <c r="AD764" t="s">
        <v>217</v>
      </c>
      <c r="AE764" t="s">
        <v>303</v>
      </c>
      <c r="AF764">
        <v>75088</v>
      </c>
      <c r="AS764">
        <v>0</v>
      </c>
      <c r="AT764">
        <v>0</v>
      </c>
      <c r="AU764">
        <v>987.91</v>
      </c>
      <c r="AV764">
        <v>0</v>
      </c>
      <c r="BA764" t="s">
        <v>201</v>
      </c>
      <c r="BB764">
        <v>4</v>
      </c>
      <c r="BC764" t="s">
        <v>238</v>
      </c>
      <c r="BD764" t="s">
        <v>238</v>
      </c>
      <c r="BE764" s="3">
        <v>150000</v>
      </c>
      <c r="BF764" t="s">
        <v>1116</v>
      </c>
      <c r="BG764" t="s">
        <v>202</v>
      </c>
      <c r="BH764" t="s">
        <v>202</v>
      </c>
      <c r="BM764" s="7" t="s">
        <v>2364</v>
      </c>
      <c r="BN764" s="3" t="s">
        <v>204</v>
      </c>
      <c r="BO764" t="s">
        <v>238</v>
      </c>
      <c r="BP764" t="s">
        <v>202</v>
      </c>
    </row>
    <row r="765" spans="1:69" x14ac:dyDescent="0.2">
      <c r="A765" s="4">
        <v>43013.730555555558</v>
      </c>
      <c r="B765" s="4">
        <v>43013.747916666667</v>
      </c>
      <c r="C765" t="s">
        <v>65</v>
      </c>
      <c r="D765" t="s">
        <v>2390</v>
      </c>
      <c r="E765">
        <v>100</v>
      </c>
      <c r="F765">
        <v>1496</v>
      </c>
      <c r="G765" t="b">
        <v>1</v>
      </c>
      <c r="H765" s="1">
        <v>43013.747916666667</v>
      </c>
      <c r="I765" t="s">
        <v>2391</v>
      </c>
      <c r="N765">
        <v>37.751007080000001</v>
      </c>
      <c r="O765">
        <v>-97.821998600000001</v>
      </c>
      <c r="P765" t="s">
        <v>179</v>
      </c>
      <c r="Q765" t="s">
        <v>180</v>
      </c>
      <c r="R765" t="s">
        <v>181</v>
      </c>
      <c r="S765" t="s">
        <v>2392</v>
      </c>
      <c r="T765" t="s">
        <v>2393</v>
      </c>
      <c r="U765" t="s">
        <v>1970</v>
      </c>
      <c r="V765" t="s">
        <v>2394</v>
      </c>
      <c r="W765">
        <v>47</v>
      </c>
      <c r="X765" t="s">
        <v>186</v>
      </c>
      <c r="Y765" t="s">
        <v>195</v>
      </c>
      <c r="Z765">
        <v>30</v>
      </c>
      <c r="AA765" t="s">
        <v>233</v>
      </c>
      <c r="AB765" t="s">
        <v>197</v>
      </c>
      <c r="AC765" t="s">
        <v>258</v>
      </c>
      <c r="AD765" t="s">
        <v>234</v>
      </c>
      <c r="AE765" t="s">
        <v>211</v>
      </c>
      <c r="AF765">
        <v>29502</v>
      </c>
      <c r="AS765">
        <v>0</v>
      </c>
      <c r="AT765">
        <v>0</v>
      </c>
      <c r="AU765">
        <v>991.13199999999995</v>
      </c>
      <c r="AV765">
        <v>0</v>
      </c>
      <c r="BA765" t="s">
        <v>201</v>
      </c>
      <c r="BB765">
        <v>4</v>
      </c>
      <c r="BC765" t="s">
        <v>238</v>
      </c>
      <c r="BD765" t="s">
        <v>238</v>
      </c>
      <c r="BE765" s="3">
        <v>100000</v>
      </c>
      <c r="BF765" t="s">
        <v>687</v>
      </c>
      <c r="BG765" t="s">
        <v>202</v>
      </c>
      <c r="BH765" t="s">
        <v>202</v>
      </c>
      <c r="BM765" s="7" t="s">
        <v>2395</v>
      </c>
      <c r="BN765" s="3" t="s">
        <v>204</v>
      </c>
      <c r="BO765" t="s">
        <v>238</v>
      </c>
      <c r="BP765" t="s">
        <v>202</v>
      </c>
    </row>
    <row r="766" spans="1:69" x14ac:dyDescent="0.2">
      <c r="A766" s="4">
        <v>43013.731944444444</v>
      </c>
      <c r="B766" s="4">
        <v>43013.747916666667</v>
      </c>
      <c r="C766" t="s">
        <v>65</v>
      </c>
      <c r="D766" t="s">
        <v>2405</v>
      </c>
      <c r="E766">
        <v>100</v>
      </c>
      <c r="F766">
        <v>1375</v>
      </c>
      <c r="G766" t="b">
        <v>1</v>
      </c>
      <c r="H766" s="1">
        <v>43013.747916666667</v>
      </c>
      <c r="I766" t="s">
        <v>2406</v>
      </c>
      <c r="N766">
        <v>39.787597660000003</v>
      </c>
      <c r="O766">
        <v>-85.971900939999998</v>
      </c>
      <c r="P766" t="s">
        <v>179</v>
      </c>
      <c r="Q766" t="s">
        <v>180</v>
      </c>
      <c r="R766" t="s">
        <v>181</v>
      </c>
      <c r="S766" t="s">
        <v>208</v>
      </c>
      <c r="T766">
        <v>56</v>
      </c>
      <c r="U766" t="s">
        <v>184</v>
      </c>
      <c r="V766" t="s">
        <v>302</v>
      </c>
      <c r="W766">
        <v>47</v>
      </c>
      <c r="X766" t="s">
        <v>186</v>
      </c>
      <c r="Y766" t="s">
        <v>195</v>
      </c>
      <c r="Z766">
        <v>34</v>
      </c>
      <c r="AA766" t="s">
        <v>196</v>
      </c>
      <c r="AB766" t="s">
        <v>197</v>
      </c>
      <c r="AC766" t="s">
        <v>198</v>
      </c>
      <c r="AD766" t="s">
        <v>234</v>
      </c>
      <c r="AE766" t="s">
        <v>223</v>
      </c>
      <c r="AF766">
        <v>46226</v>
      </c>
      <c r="AS766">
        <v>0</v>
      </c>
      <c r="AT766">
        <v>0</v>
      </c>
      <c r="AU766">
        <v>988.08299999999997</v>
      </c>
      <c r="AV766">
        <v>0</v>
      </c>
      <c r="BA766" t="s">
        <v>201</v>
      </c>
      <c r="BB766">
        <v>4</v>
      </c>
      <c r="BC766" t="s">
        <v>238</v>
      </c>
      <c r="BD766" t="s">
        <v>238</v>
      </c>
      <c r="BE766" s="3">
        <v>280000</v>
      </c>
      <c r="BF766">
        <v>280000</v>
      </c>
      <c r="BG766" t="s">
        <v>202</v>
      </c>
      <c r="BH766" t="s">
        <v>202</v>
      </c>
      <c r="BM766" s="7" t="s">
        <v>2407</v>
      </c>
      <c r="BN766" s="3" t="s">
        <v>204</v>
      </c>
      <c r="BO766" t="s">
        <v>202</v>
      </c>
      <c r="BP766" t="s">
        <v>202</v>
      </c>
    </row>
    <row r="767" spans="1:69" x14ac:dyDescent="0.2">
      <c r="A767" s="4">
        <v>43013.73333333333</v>
      </c>
      <c r="B767" s="4">
        <v>43013.749305555553</v>
      </c>
      <c r="C767" t="s">
        <v>65</v>
      </c>
      <c r="D767" t="s">
        <v>2468</v>
      </c>
      <c r="E767">
        <v>100</v>
      </c>
      <c r="F767">
        <v>1399</v>
      </c>
      <c r="G767" t="b">
        <v>1</v>
      </c>
      <c r="H767" s="1">
        <v>43013.749305555553</v>
      </c>
      <c r="I767" t="s">
        <v>2469</v>
      </c>
      <c r="N767">
        <v>36.643707280000001</v>
      </c>
      <c r="O767">
        <v>-93.218498229999994</v>
      </c>
      <c r="P767" t="s">
        <v>179</v>
      </c>
      <c r="Q767" t="s">
        <v>180</v>
      </c>
      <c r="R767" t="s">
        <v>181</v>
      </c>
      <c r="S767" t="s">
        <v>182</v>
      </c>
      <c r="T767" t="s">
        <v>183</v>
      </c>
      <c r="U767" t="s">
        <v>184</v>
      </c>
      <c r="V767" t="s">
        <v>185</v>
      </c>
      <c r="W767">
        <v>47</v>
      </c>
      <c r="X767" t="s">
        <v>186</v>
      </c>
      <c r="Y767" t="s">
        <v>195</v>
      </c>
      <c r="Z767">
        <v>27</v>
      </c>
      <c r="AA767" t="s">
        <v>196</v>
      </c>
      <c r="AB767" t="s">
        <v>197</v>
      </c>
      <c r="AC767" t="s">
        <v>290</v>
      </c>
      <c r="AD767" t="s">
        <v>199</v>
      </c>
      <c r="AE767" t="s">
        <v>303</v>
      </c>
      <c r="AF767">
        <v>65616</v>
      </c>
      <c r="AS767">
        <v>993.61400000000003</v>
      </c>
      <c r="AT767">
        <v>993.61400000000003</v>
      </c>
      <c r="AU767">
        <v>995.04899999999998</v>
      </c>
      <c r="AV767">
        <v>1</v>
      </c>
      <c r="BA767" t="s">
        <v>201</v>
      </c>
      <c r="BB767">
        <v>4</v>
      </c>
      <c r="BC767" t="s">
        <v>238</v>
      </c>
      <c r="BD767" t="s">
        <v>238</v>
      </c>
      <c r="BE767" s="3">
        <v>100000</v>
      </c>
      <c r="BF767" t="s">
        <v>532</v>
      </c>
      <c r="BG767" t="s">
        <v>202</v>
      </c>
      <c r="BH767" t="s">
        <v>202</v>
      </c>
      <c r="BM767" s="7" t="s">
        <v>2470</v>
      </c>
      <c r="BN767" s="3" t="s">
        <v>204</v>
      </c>
      <c r="BO767" t="s">
        <v>202</v>
      </c>
      <c r="BP767" t="s">
        <v>202</v>
      </c>
    </row>
    <row r="768" spans="1:69" x14ac:dyDescent="0.2">
      <c r="A768" s="4">
        <v>43013.734722222223</v>
      </c>
      <c r="B768" s="4">
        <v>43013.75</v>
      </c>
      <c r="C768" t="s">
        <v>65</v>
      </c>
      <c r="D768" t="s">
        <v>2489</v>
      </c>
      <c r="E768">
        <v>100</v>
      </c>
      <c r="F768">
        <v>1282</v>
      </c>
      <c r="G768" t="b">
        <v>1</v>
      </c>
      <c r="H768" s="1">
        <v>43013.75</v>
      </c>
      <c r="I768" t="s">
        <v>2490</v>
      </c>
      <c r="N768">
        <v>32.517105100000002</v>
      </c>
      <c r="O768">
        <v>-90.136703490000002</v>
      </c>
      <c r="P768" t="s">
        <v>179</v>
      </c>
      <c r="Q768" t="s">
        <v>180</v>
      </c>
      <c r="R768" t="s">
        <v>181</v>
      </c>
      <c r="S768" t="s">
        <v>182</v>
      </c>
      <c r="T768" t="s">
        <v>183</v>
      </c>
      <c r="U768" t="s">
        <v>184</v>
      </c>
      <c r="V768" t="s">
        <v>185</v>
      </c>
      <c r="W768">
        <v>47</v>
      </c>
      <c r="X768" t="s">
        <v>186</v>
      </c>
      <c r="Y768" t="s">
        <v>195</v>
      </c>
      <c r="Z768">
        <v>38</v>
      </c>
      <c r="AA768" t="s">
        <v>233</v>
      </c>
      <c r="AB768" t="s">
        <v>197</v>
      </c>
      <c r="AC768" t="s">
        <v>290</v>
      </c>
      <c r="AD768" t="s">
        <v>199</v>
      </c>
      <c r="AE768" t="s">
        <v>211</v>
      </c>
      <c r="AF768">
        <v>38721</v>
      </c>
      <c r="AS768">
        <v>234.756</v>
      </c>
      <c r="AT768">
        <v>996.70399999999995</v>
      </c>
      <c r="AU768">
        <v>998.05499999999995</v>
      </c>
      <c r="AV768">
        <v>2</v>
      </c>
      <c r="BA768" t="s">
        <v>201</v>
      </c>
      <c r="BB768">
        <v>4</v>
      </c>
      <c r="BC768" t="s">
        <v>238</v>
      </c>
      <c r="BD768" t="s">
        <v>238</v>
      </c>
      <c r="BE768" s="3">
        <v>200000</v>
      </c>
      <c r="BF768" t="s">
        <v>306</v>
      </c>
      <c r="BG768" t="s">
        <v>202</v>
      </c>
      <c r="BH768" t="s">
        <v>202</v>
      </c>
      <c r="BM768" s="7" t="s">
        <v>2491</v>
      </c>
      <c r="BN768" s="3" t="s">
        <v>204</v>
      </c>
      <c r="BO768" t="s">
        <v>202</v>
      </c>
      <c r="BP768" t="s">
        <v>202</v>
      </c>
    </row>
    <row r="769" spans="1:68" x14ac:dyDescent="0.2">
      <c r="A769" s="4">
        <v>43013.734027777777</v>
      </c>
      <c r="B769" s="4">
        <v>43013.750694444447</v>
      </c>
      <c r="C769" t="s">
        <v>65</v>
      </c>
      <c r="D769" t="s">
        <v>2518</v>
      </c>
      <c r="E769">
        <v>100</v>
      </c>
      <c r="F769">
        <v>1407</v>
      </c>
      <c r="G769" t="b">
        <v>1</v>
      </c>
      <c r="H769" s="1">
        <v>43013.750694444447</v>
      </c>
      <c r="I769" t="s">
        <v>2519</v>
      </c>
      <c r="N769">
        <v>33.748992919999999</v>
      </c>
      <c r="O769">
        <v>-84.388000489999996</v>
      </c>
      <c r="P769" t="s">
        <v>179</v>
      </c>
      <c r="Q769" t="s">
        <v>180</v>
      </c>
      <c r="R769" t="s">
        <v>181</v>
      </c>
      <c r="S769" t="s">
        <v>182</v>
      </c>
      <c r="T769" t="s">
        <v>183</v>
      </c>
      <c r="U769" t="s">
        <v>184</v>
      </c>
      <c r="V769" t="s">
        <v>185</v>
      </c>
      <c r="W769">
        <v>47</v>
      </c>
      <c r="X769" t="s">
        <v>186</v>
      </c>
      <c r="Y769" t="s">
        <v>195</v>
      </c>
      <c r="Z769">
        <v>24</v>
      </c>
      <c r="AA769" t="s">
        <v>196</v>
      </c>
      <c r="AB769" t="s">
        <v>197</v>
      </c>
      <c r="AC769" t="s">
        <v>198</v>
      </c>
      <c r="AD769" t="s">
        <v>199</v>
      </c>
      <c r="AE769" t="s">
        <v>200</v>
      </c>
      <c r="AF769">
        <v>40108</v>
      </c>
      <c r="AS769">
        <v>20.68</v>
      </c>
      <c r="AT769">
        <v>27.378</v>
      </c>
      <c r="AU769">
        <v>994.16800000000001</v>
      </c>
      <c r="AV769">
        <v>2</v>
      </c>
      <c r="BA769" t="s">
        <v>201</v>
      </c>
      <c r="BB769">
        <v>4</v>
      </c>
      <c r="BC769" t="s">
        <v>238</v>
      </c>
      <c r="BD769" t="s">
        <v>238</v>
      </c>
      <c r="BE769" s="3">
        <v>150000</v>
      </c>
      <c r="BF769" t="s">
        <v>2520</v>
      </c>
      <c r="BG769" t="s">
        <v>202</v>
      </c>
      <c r="BH769" t="s">
        <v>202</v>
      </c>
      <c r="BM769" s="7" t="s">
        <v>2521</v>
      </c>
      <c r="BN769" s="3" t="s">
        <v>225</v>
      </c>
      <c r="BO769" t="s">
        <v>202</v>
      </c>
      <c r="BP769" t="s">
        <v>202</v>
      </c>
    </row>
    <row r="770" spans="1:68" x14ac:dyDescent="0.2">
      <c r="A770" s="4">
        <v>43013.736111111109</v>
      </c>
      <c r="B770" s="4">
        <v>43013.751388888886</v>
      </c>
      <c r="C770" t="s">
        <v>65</v>
      </c>
      <c r="D770" t="s">
        <v>2542</v>
      </c>
      <c r="E770">
        <v>100</v>
      </c>
      <c r="F770">
        <v>1305</v>
      </c>
      <c r="G770" t="b">
        <v>1</v>
      </c>
      <c r="H770" s="1">
        <v>43013.751388888886</v>
      </c>
      <c r="I770" t="s">
        <v>2543</v>
      </c>
      <c r="N770">
        <v>41.697906490000001</v>
      </c>
      <c r="O770">
        <v>-72.723701480000003</v>
      </c>
      <c r="P770" t="s">
        <v>179</v>
      </c>
      <c r="Q770" t="s">
        <v>180</v>
      </c>
      <c r="R770" t="s">
        <v>181</v>
      </c>
      <c r="S770" t="s">
        <v>182</v>
      </c>
      <c r="T770" t="s">
        <v>183</v>
      </c>
      <c r="U770" t="s">
        <v>281</v>
      </c>
      <c r="V770" t="s">
        <v>185</v>
      </c>
      <c r="W770">
        <v>47</v>
      </c>
      <c r="X770" t="s">
        <v>186</v>
      </c>
      <c r="Y770" t="s">
        <v>195</v>
      </c>
      <c r="Z770">
        <v>33</v>
      </c>
      <c r="AA770" t="s">
        <v>196</v>
      </c>
      <c r="AB770" t="s">
        <v>197</v>
      </c>
      <c r="AC770" t="s">
        <v>210</v>
      </c>
      <c r="AD770" t="s">
        <v>329</v>
      </c>
      <c r="AE770" t="s">
        <v>229</v>
      </c>
      <c r="AF770">
        <v>6111</v>
      </c>
      <c r="AS770">
        <v>2.806</v>
      </c>
      <c r="AT770">
        <v>991.52099999999996</v>
      </c>
      <c r="AU770">
        <v>992.27599999999995</v>
      </c>
      <c r="AV770">
        <v>3</v>
      </c>
      <c r="BA770" t="s">
        <v>201</v>
      </c>
      <c r="BB770">
        <v>4</v>
      </c>
      <c r="BC770" t="s">
        <v>238</v>
      </c>
      <c r="BD770" t="s">
        <v>238</v>
      </c>
      <c r="BE770" s="3">
        <v>180000</v>
      </c>
      <c r="BF770" t="s">
        <v>2544</v>
      </c>
      <c r="BG770" t="s">
        <v>202</v>
      </c>
      <c r="BH770" t="s">
        <v>202</v>
      </c>
      <c r="BM770" s="7" t="s">
        <v>2545</v>
      </c>
      <c r="BN770" s="3" t="s">
        <v>204</v>
      </c>
      <c r="BO770" t="s">
        <v>202</v>
      </c>
      <c r="BP770" t="s">
        <v>202</v>
      </c>
    </row>
    <row r="771" spans="1:68" x14ac:dyDescent="0.2">
      <c r="A771" s="4">
        <v>43013.737500000003</v>
      </c>
      <c r="B771" s="4">
        <v>43013.751388888886</v>
      </c>
      <c r="C771" t="s">
        <v>65</v>
      </c>
      <c r="D771" t="s">
        <v>2546</v>
      </c>
      <c r="E771">
        <v>100</v>
      </c>
      <c r="F771">
        <v>1203</v>
      </c>
      <c r="G771" t="b">
        <v>1</v>
      </c>
      <c r="H771" s="1">
        <v>43013.751388888886</v>
      </c>
      <c r="I771" t="s">
        <v>2547</v>
      </c>
      <c r="N771">
        <v>30.53349304</v>
      </c>
      <c r="O771">
        <v>-92.116302489999995</v>
      </c>
      <c r="P771" t="s">
        <v>179</v>
      </c>
      <c r="Q771" t="s">
        <v>180</v>
      </c>
      <c r="R771" t="s">
        <v>181</v>
      </c>
      <c r="S771" t="s">
        <v>182</v>
      </c>
      <c r="T771" t="s">
        <v>183</v>
      </c>
      <c r="U771" t="s">
        <v>184</v>
      </c>
      <c r="V771" t="s">
        <v>194</v>
      </c>
      <c r="W771">
        <v>47</v>
      </c>
      <c r="X771" t="s">
        <v>186</v>
      </c>
      <c r="Y771" t="s">
        <v>216</v>
      </c>
      <c r="Z771">
        <v>20</v>
      </c>
      <c r="AA771" t="s">
        <v>233</v>
      </c>
      <c r="AB771" t="s">
        <v>197</v>
      </c>
      <c r="AC771" t="s">
        <v>198</v>
      </c>
      <c r="AD771" t="s">
        <v>217</v>
      </c>
      <c r="AE771" t="s">
        <v>200</v>
      </c>
      <c r="AF771">
        <v>70535</v>
      </c>
      <c r="AS771">
        <v>685.58399999999995</v>
      </c>
      <c r="AT771">
        <v>685.58399999999995</v>
      </c>
      <c r="AU771">
        <v>990.37900000000002</v>
      </c>
      <c r="AV771">
        <v>1</v>
      </c>
      <c r="BA771" t="s">
        <v>201</v>
      </c>
      <c r="BB771">
        <v>4</v>
      </c>
      <c r="BC771" t="s">
        <v>238</v>
      </c>
      <c r="BD771" t="s">
        <v>238</v>
      </c>
      <c r="BE771" s="3">
        <v>280000</v>
      </c>
      <c r="BF771" t="s">
        <v>368</v>
      </c>
      <c r="BG771" t="s">
        <v>202</v>
      </c>
      <c r="BH771" t="s">
        <v>202</v>
      </c>
      <c r="BM771" s="7" t="s">
        <v>2548</v>
      </c>
      <c r="BN771" s="3" t="s">
        <v>225</v>
      </c>
      <c r="BO771" t="s">
        <v>202</v>
      </c>
      <c r="BP771" t="s">
        <v>202</v>
      </c>
    </row>
    <row r="772" spans="1:68" x14ac:dyDescent="0.2">
      <c r="A772" s="4">
        <v>43013.739583333336</v>
      </c>
      <c r="B772" s="4">
        <v>43013.75277777778</v>
      </c>
      <c r="C772" t="s">
        <v>65</v>
      </c>
      <c r="D772" t="s">
        <v>2609</v>
      </c>
      <c r="E772">
        <v>100</v>
      </c>
      <c r="F772">
        <v>1110</v>
      </c>
      <c r="G772" t="b">
        <v>1</v>
      </c>
      <c r="H772" s="1">
        <v>43013.75277777778</v>
      </c>
      <c r="I772" t="s">
        <v>2610</v>
      </c>
      <c r="N772">
        <v>40.657592770000001</v>
      </c>
      <c r="O772">
        <v>-111.8840027</v>
      </c>
      <c r="P772" t="s">
        <v>179</v>
      </c>
      <c r="Q772" t="s">
        <v>180</v>
      </c>
      <c r="R772" t="s">
        <v>181</v>
      </c>
      <c r="S772" t="s">
        <v>182</v>
      </c>
      <c r="T772" t="s">
        <v>183</v>
      </c>
      <c r="U772" t="s">
        <v>184</v>
      </c>
      <c r="V772" t="s">
        <v>1185</v>
      </c>
      <c r="W772">
        <v>47</v>
      </c>
      <c r="X772" t="s">
        <v>186</v>
      </c>
      <c r="Y772" t="s">
        <v>216</v>
      </c>
      <c r="Z772">
        <v>38</v>
      </c>
      <c r="AA772" t="s">
        <v>196</v>
      </c>
      <c r="AB772" t="s">
        <v>197</v>
      </c>
      <c r="AC772" t="s">
        <v>210</v>
      </c>
      <c r="AD772" t="s">
        <v>234</v>
      </c>
      <c r="AE772" t="s">
        <v>200</v>
      </c>
      <c r="AF772">
        <v>84102</v>
      </c>
      <c r="AS772">
        <v>0</v>
      </c>
      <c r="AT772">
        <v>0</v>
      </c>
      <c r="AU772">
        <v>976.33699999999999</v>
      </c>
      <c r="AV772">
        <v>0</v>
      </c>
      <c r="BA772" t="s">
        <v>201</v>
      </c>
      <c r="BB772">
        <v>4</v>
      </c>
      <c r="BC772" t="s">
        <v>238</v>
      </c>
      <c r="BD772" t="s">
        <v>238</v>
      </c>
      <c r="BE772" s="3">
        <v>280000</v>
      </c>
      <c r="BF772" t="s">
        <v>817</v>
      </c>
      <c r="BG772" t="s">
        <v>202</v>
      </c>
      <c r="BH772" t="s">
        <v>202</v>
      </c>
      <c r="BM772" s="7" t="s">
        <v>2611</v>
      </c>
      <c r="BN772" s="3" t="s">
        <v>204</v>
      </c>
      <c r="BO772" t="s">
        <v>238</v>
      </c>
      <c r="BP772" t="s">
        <v>202</v>
      </c>
    </row>
    <row r="773" spans="1:68" x14ac:dyDescent="0.2">
      <c r="A773" s="4">
        <v>43013.739583333336</v>
      </c>
      <c r="B773" s="4">
        <v>43013.754166666666</v>
      </c>
      <c r="C773" t="s">
        <v>65</v>
      </c>
      <c r="D773" t="s">
        <v>2653</v>
      </c>
      <c r="E773">
        <v>100</v>
      </c>
      <c r="F773">
        <v>1243</v>
      </c>
      <c r="G773" t="b">
        <v>1</v>
      </c>
      <c r="H773" s="1">
        <v>43013.754166666666</v>
      </c>
      <c r="I773" t="s">
        <v>2654</v>
      </c>
      <c r="N773">
        <v>40.735504149999997</v>
      </c>
      <c r="O773">
        <v>-74.174102779999998</v>
      </c>
      <c r="P773" t="s">
        <v>179</v>
      </c>
      <c r="Q773" t="s">
        <v>180</v>
      </c>
      <c r="R773" t="s">
        <v>181</v>
      </c>
      <c r="S773" t="s">
        <v>208</v>
      </c>
      <c r="T773">
        <v>56</v>
      </c>
      <c r="U773" t="s">
        <v>184</v>
      </c>
      <c r="V773" t="s">
        <v>185</v>
      </c>
      <c r="W773">
        <v>47</v>
      </c>
      <c r="X773" t="s">
        <v>186</v>
      </c>
      <c r="Y773" t="s">
        <v>216</v>
      </c>
      <c r="Z773">
        <v>32</v>
      </c>
      <c r="AA773" t="s">
        <v>243</v>
      </c>
      <c r="AB773" t="s">
        <v>467</v>
      </c>
      <c r="AC773" t="s">
        <v>245</v>
      </c>
      <c r="AD773" t="s">
        <v>199</v>
      </c>
      <c r="AE773" t="s">
        <v>211</v>
      </c>
      <c r="AF773">
        <v>7102</v>
      </c>
      <c r="AS773">
        <v>470.76</v>
      </c>
      <c r="AT773">
        <v>870.08600000000001</v>
      </c>
      <c r="AU773">
        <v>987.96400000000006</v>
      </c>
      <c r="AV773">
        <v>3</v>
      </c>
      <c r="BA773" t="s">
        <v>201</v>
      </c>
      <c r="BB773">
        <v>4</v>
      </c>
      <c r="BC773" t="s">
        <v>238</v>
      </c>
      <c r="BD773" t="s">
        <v>238</v>
      </c>
      <c r="BE773" s="3">
        <v>180000</v>
      </c>
      <c r="BF773" t="s">
        <v>343</v>
      </c>
      <c r="BG773" t="s">
        <v>202</v>
      </c>
      <c r="BH773" t="s">
        <v>202</v>
      </c>
      <c r="BM773" s="7" t="s">
        <v>2655</v>
      </c>
      <c r="BN773" s="3" t="s">
        <v>225</v>
      </c>
      <c r="BO773" t="s">
        <v>238</v>
      </c>
      <c r="BP773" t="s">
        <v>202</v>
      </c>
    </row>
    <row r="774" spans="1:68" x14ac:dyDescent="0.2">
      <c r="A774" s="4">
        <v>43013.739583333336</v>
      </c>
      <c r="B774" s="4">
        <v>43013.754861111112</v>
      </c>
      <c r="C774" t="s">
        <v>65</v>
      </c>
      <c r="D774" t="s">
        <v>2681</v>
      </c>
      <c r="E774">
        <v>100</v>
      </c>
      <c r="F774">
        <v>1332</v>
      </c>
      <c r="G774" t="b">
        <v>1</v>
      </c>
      <c r="H774" s="1">
        <v>43013.754861111112</v>
      </c>
      <c r="I774" t="s">
        <v>2682</v>
      </c>
      <c r="N774">
        <v>38.473800660000002</v>
      </c>
      <c r="O774">
        <v>-121.4434052</v>
      </c>
      <c r="P774" t="s">
        <v>179</v>
      </c>
      <c r="Q774" t="s">
        <v>180</v>
      </c>
      <c r="R774" t="s">
        <v>181</v>
      </c>
      <c r="S774" t="s">
        <v>182</v>
      </c>
      <c r="T774" t="s">
        <v>183</v>
      </c>
      <c r="U774" t="s">
        <v>281</v>
      </c>
      <c r="V774" t="s">
        <v>360</v>
      </c>
      <c r="W774">
        <v>47</v>
      </c>
      <c r="X774" t="s">
        <v>186</v>
      </c>
      <c r="Y774" t="s">
        <v>216</v>
      </c>
      <c r="Z774">
        <v>23</v>
      </c>
      <c r="AA774" t="s">
        <v>269</v>
      </c>
      <c r="AB774" t="s">
        <v>197</v>
      </c>
      <c r="AC774" t="s">
        <v>290</v>
      </c>
      <c r="AD774" t="s">
        <v>222</v>
      </c>
      <c r="AE774" t="s">
        <v>200</v>
      </c>
      <c r="AF774">
        <v>95201</v>
      </c>
      <c r="AS774">
        <v>937.12199999999996</v>
      </c>
      <c r="AT774">
        <v>937.12199999999996</v>
      </c>
      <c r="AU774">
        <v>999.41700000000003</v>
      </c>
      <c r="AV774">
        <v>1</v>
      </c>
      <c r="BA774" t="s">
        <v>201</v>
      </c>
      <c r="BB774">
        <v>4</v>
      </c>
      <c r="BC774" t="s">
        <v>238</v>
      </c>
      <c r="BD774" t="s">
        <v>238</v>
      </c>
      <c r="BE774" s="3">
        <v>280000</v>
      </c>
      <c r="BF774" t="s">
        <v>2683</v>
      </c>
      <c r="BG774" t="s">
        <v>202</v>
      </c>
      <c r="BH774" t="s">
        <v>202</v>
      </c>
      <c r="BM774" s="7" t="s">
        <v>2684</v>
      </c>
      <c r="BO774" t="s">
        <v>202</v>
      </c>
      <c r="BP774" t="s">
        <v>202</v>
      </c>
    </row>
    <row r="775" spans="1:68" x14ac:dyDescent="0.2">
      <c r="A775" s="4">
        <v>43013.739583333336</v>
      </c>
      <c r="B775" s="4">
        <v>43013.754861111112</v>
      </c>
      <c r="C775" t="s">
        <v>65</v>
      </c>
      <c r="D775" t="s">
        <v>2685</v>
      </c>
      <c r="E775">
        <v>100</v>
      </c>
      <c r="F775">
        <v>1331</v>
      </c>
      <c r="G775" t="b">
        <v>1</v>
      </c>
      <c r="H775" s="1">
        <v>43013.754861111112</v>
      </c>
      <c r="I775" t="s">
        <v>2686</v>
      </c>
      <c r="N775">
        <v>43.114593509999999</v>
      </c>
      <c r="O775">
        <v>-102.569397</v>
      </c>
      <c r="P775" t="s">
        <v>179</v>
      </c>
      <c r="Q775" t="s">
        <v>180</v>
      </c>
      <c r="R775" t="s">
        <v>181</v>
      </c>
      <c r="S775" t="s">
        <v>182</v>
      </c>
      <c r="T775" t="s">
        <v>183</v>
      </c>
      <c r="U775" t="s">
        <v>251</v>
      </c>
      <c r="V775" t="s">
        <v>252</v>
      </c>
      <c r="W775">
        <v>47</v>
      </c>
      <c r="X775" t="s">
        <v>186</v>
      </c>
      <c r="Y775" t="s">
        <v>195</v>
      </c>
      <c r="Z775">
        <v>49</v>
      </c>
      <c r="AA775" t="s">
        <v>269</v>
      </c>
      <c r="AB775" t="s">
        <v>197</v>
      </c>
      <c r="AC775" t="s">
        <v>210</v>
      </c>
      <c r="AD775" t="s">
        <v>217</v>
      </c>
      <c r="AE775" t="s">
        <v>229</v>
      </c>
      <c r="AF775">
        <v>57401</v>
      </c>
      <c r="AS775">
        <v>0</v>
      </c>
      <c r="AT775">
        <v>0</v>
      </c>
      <c r="AU775">
        <v>989.88599999999997</v>
      </c>
      <c r="AV775">
        <v>0</v>
      </c>
      <c r="BA775" t="s">
        <v>201</v>
      </c>
      <c r="BB775">
        <v>4</v>
      </c>
      <c r="BC775" t="s">
        <v>238</v>
      </c>
      <c r="BD775" t="s">
        <v>238</v>
      </c>
      <c r="BE775" s="3">
        <v>200000</v>
      </c>
      <c r="BF775" t="s">
        <v>1476</v>
      </c>
      <c r="BG775" t="s">
        <v>202</v>
      </c>
      <c r="BH775" t="s">
        <v>202</v>
      </c>
      <c r="BM775" s="7" t="s">
        <v>2687</v>
      </c>
      <c r="BN775" s="3" t="s">
        <v>225</v>
      </c>
      <c r="BO775" t="s">
        <v>202</v>
      </c>
      <c r="BP775" t="s">
        <v>202</v>
      </c>
    </row>
    <row r="776" spans="1:68" x14ac:dyDescent="0.2">
      <c r="A776" s="4">
        <v>43013.742361111108</v>
      </c>
      <c r="B776" s="4">
        <v>43013.756944444445</v>
      </c>
      <c r="C776" t="s">
        <v>65</v>
      </c>
      <c r="D776" t="s">
        <v>2743</v>
      </c>
      <c r="E776">
        <v>100</v>
      </c>
      <c r="F776">
        <v>1262</v>
      </c>
      <c r="G776" t="b">
        <v>1</v>
      </c>
      <c r="H776" s="1">
        <v>43013.756944444445</v>
      </c>
      <c r="I776" t="s">
        <v>2744</v>
      </c>
      <c r="N776">
        <v>33.83859253</v>
      </c>
      <c r="O776">
        <v>-117.2032013</v>
      </c>
      <c r="P776" t="s">
        <v>179</v>
      </c>
      <c r="Q776" t="s">
        <v>180</v>
      </c>
      <c r="R776" t="s">
        <v>181</v>
      </c>
      <c r="S776" t="s">
        <v>182</v>
      </c>
      <c r="T776" t="s">
        <v>355</v>
      </c>
      <c r="U776" t="s">
        <v>184</v>
      </c>
      <c r="V776" t="s">
        <v>185</v>
      </c>
      <c r="W776">
        <v>47</v>
      </c>
      <c r="X776" t="s">
        <v>186</v>
      </c>
      <c r="Y776" t="s">
        <v>195</v>
      </c>
      <c r="Z776">
        <v>25</v>
      </c>
      <c r="AA776" t="s">
        <v>196</v>
      </c>
      <c r="AB776" t="s">
        <v>197</v>
      </c>
      <c r="AC776" t="s">
        <v>290</v>
      </c>
      <c r="AD776" t="s">
        <v>217</v>
      </c>
      <c r="AE776" t="s">
        <v>229</v>
      </c>
      <c r="AF776">
        <v>92557</v>
      </c>
      <c r="AS776">
        <v>0</v>
      </c>
      <c r="AT776">
        <v>0</v>
      </c>
      <c r="AU776">
        <v>986.80799999999999</v>
      </c>
      <c r="AV776">
        <v>0</v>
      </c>
      <c r="BA776" t="s">
        <v>201</v>
      </c>
      <c r="BB776">
        <v>4</v>
      </c>
      <c r="BC776" t="s">
        <v>238</v>
      </c>
      <c r="BD776" t="s">
        <v>238</v>
      </c>
      <c r="BE776" s="3">
        <v>100000</v>
      </c>
      <c r="BF776" t="s">
        <v>532</v>
      </c>
      <c r="BG776" t="s">
        <v>202</v>
      </c>
      <c r="BH776" t="s">
        <v>202</v>
      </c>
      <c r="BM776" s="7" t="s">
        <v>2745</v>
      </c>
      <c r="BN776" s="3" t="s">
        <v>204</v>
      </c>
      <c r="BO776" t="s">
        <v>238</v>
      </c>
      <c r="BP776" t="s">
        <v>238</v>
      </c>
    </row>
    <row r="777" spans="1:68" x14ac:dyDescent="0.2">
      <c r="A777" s="4">
        <v>43013.741666666669</v>
      </c>
      <c r="B777" s="4">
        <v>43013.756944444445</v>
      </c>
      <c r="C777" t="s">
        <v>65</v>
      </c>
      <c r="D777" t="s">
        <v>2758</v>
      </c>
      <c r="E777">
        <v>100</v>
      </c>
      <c r="F777">
        <v>1328</v>
      </c>
      <c r="G777" t="b">
        <v>1</v>
      </c>
      <c r="H777" s="1">
        <v>43013.756944444445</v>
      </c>
      <c r="I777" t="s">
        <v>2759</v>
      </c>
      <c r="N777">
        <v>36.060699460000002</v>
      </c>
      <c r="O777">
        <v>-95.806396480000004</v>
      </c>
      <c r="P777" t="s">
        <v>179</v>
      </c>
      <c r="Q777" t="s">
        <v>180</v>
      </c>
      <c r="R777" t="s">
        <v>181</v>
      </c>
      <c r="S777" t="s">
        <v>182</v>
      </c>
      <c r="T777" t="s">
        <v>183</v>
      </c>
      <c r="U777" t="s">
        <v>184</v>
      </c>
      <c r="V777" t="s">
        <v>194</v>
      </c>
      <c r="W777">
        <v>47</v>
      </c>
      <c r="X777" t="s">
        <v>186</v>
      </c>
      <c r="Y777" t="s">
        <v>216</v>
      </c>
      <c r="Z777">
        <v>47</v>
      </c>
      <c r="AA777" t="s">
        <v>196</v>
      </c>
      <c r="AB777" t="s">
        <v>197</v>
      </c>
      <c r="AC777" t="s">
        <v>290</v>
      </c>
      <c r="AD777" t="s">
        <v>222</v>
      </c>
      <c r="AE777" t="s">
        <v>200</v>
      </c>
      <c r="AF777">
        <v>74011</v>
      </c>
      <c r="AS777">
        <v>134.185</v>
      </c>
      <c r="AT777">
        <v>1052.3900000000001</v>
      </c>
      <c r="AU777">
        <v>1053.1130000000001</v>
      </c>
      <c r="AV777">
        <v>5</v>
      </c>
      <c r="BA777" t="s">
        <v>201</v>
      </c>
      <c r="BB777">
        <v>4</v>
      </c>
      <c r="BC777" t="s">
        <v>238</v>
      </c>
      <c r="BD777" t="s">
        <v>238</v>
      </c>
      <c r="BE777" s="3">
        <v>280000</v>
      </c>
      <c r="BF777" t="s">
        <v>356</v>
      </c>
      <c r="BG777" t="s">
        <v>202</v>
      </c>
      <c r="BH777" t="s">
        <v>202</v>
      </c>
      <c r="BM777" s="7" t="s">
        <v>2760</v>
      </c>
      <c r="BO777" t="s">
        <v>202</v>
      </c>
      <c r="BP777" t="s">
        <v>202</v>
      </c>
    </row>
    <row r="778" spans="1:68" x14ac:dyDescent="0.2">
      <c r="A778" s="4">
        <v>43013.743055555555</v>
      </c>
      <c r="B778" s="4">
        <v>43013.757638888892</v>
      </c>
      <c r="C778" t="s">
        <v>65</v>
      </c>
      <c r="D778" t="s">
        <v>2775</v>
      </c>
      <c r="E778">
        <v>100</v>
      </c>
      <c r="F778">
        <v>1290</v>
      </c>
      <c r="G778" t="b">
        <v>1</v>
      </c>
      <c r="H778" s="1">
        <v>43013.757638888892</v>
      </c>
      <c r="I778" t="s">
        <v>2776</v>
      </c>
      <c r="N778">
        <v>31.307601930000001</v>
      </c>
      <c r="O778">
        <v>-85.88059998</v>
      </c>
      <c r="P778" t="s">
        <v>179</v>
      </c>
      <c r="Q778" t="s">
        <v>180</v>
      </c>
      <c r="R778" t="s">
        <v>181</v>
      </c>
      <c r="S778" t="s">
        <v>208</v>
      </c>
      <c r="T778">
        <v>56</v>
      </c>
      <c r="U778" t="s">
        <v>281</v>
      </c>
      <c r="V778" t="s">
        <v>360</v>
      </c>
      <c r="W778">
        <v>47</v>
      </c>
      <c r="X778" t="s">
        <v>186</v>
      </c>
      <c r="Y778" t="s">
        <v>195</v>
      </c>
      <c r="Z778">
        <v>41</v>
      </c>
      <c r="AA778" t="s">
        <v>196</v>
      </c>
      <c r="AB778" t="s">
        <v>197</v>
      </c>
      <c r="AC778" t="s">
        <v>258</v>
      </c>
      <c r="AD778" t="s">
        <v>217</v>
      </c>
      <c r="AE778" t="s">
        <v>223</v>
      </c>
      <c r="AF778">
        <v>36330</v>
      </c>
      <c r="AS778">
        <v>11.576000000000001</v>
      </c>
      <c r="AT778">
        <v>11.576000000000001</v>
      </c>
      <c r="AU778">
        <v>991.21199999999999</v>
      </c>
      <c r="AV778">
        <v>1</v>
      </c>
      <c r="BA778" t="s">
        <v>201</v>
      </c>
      <c r="BB778">
        <v>4</v>
      </c>
      <c r="BC778" t="s">
        <v>238</v>
      </c>
      <c r="BD778" t="s">
        <v>238</v>
      </c>
      <c r="BE778" s="3">
        <v>200000</v>
      </c>
      <c r="BF778" t="s">
        <v>306</v>
      </c>
      <c r="BG778" t="s">
        <v>202</v>
      </c>
      <c r="BH778" t="s">
        <v>202</v>
      </c>
      <c r="BM778" s="7" t="s">
        <v>2777</v>
      </c>
      <c r="BN778" s="3" t="s">
        <v>225</v>
      </c>
      <c r="BO778" t="s">
        <v>202</v>
      </c>
      <c r="BP778" t="s">
        <v>202</v>
      </c>
    </row>
    <row r="779" spans="1:68" x14ac:dyDescent="0.2">
      <c r="A779" s="4">
        <v>43013.744444444441</v>
      </c>
      <c r="B779" s="4">
        <v>43013.758333333331</v>
      </c>
      <c r="C779" t="s">
        <v>65</v>
      </c>
      <c r="D779" t="s">
        <v>2795</v>
      </c>
      <c r="E779">
        <v>100</v>
      </c>
      <c r="F779">
        <v>1192</v>
      </c>
      <c r="G779" t="b">
        <v>1</v>
      </c>
      <c r="H779" s="1">
        <v>43013.758333333331</v>
      </c>
      <c r="I779" t="s">
        <v>2796</v>
      </c>
      <c r="N779">
        <v>28.978195190000001</v>
      </c>
      <c r="O779">
        <v>-80.86560059</v>
      </c>
      <c r="P779" t="s">
        <v>179</v>
      </c>
      <c r="Q779" t="s">
        <v>180</v>
      </c>
      <c r="R779" t="s">
        <v>181</v>
      </c>
      <c r="S779" t="s">
        <v>695</v>
      </c>
      <c r="T779">
        <v>15.15063</v>
      </c>
      <c r="U779" t="s">
        <v>184</v>
      </c>
      <c r="V779" t="s">
        <v>194</v>
      </c>
      <c r="W779">
        <v>47</v>
      </c>
      <c r="X779" t="s">
        <v>186</v>
      </c>
      <c r="Y779" t="s">
        <v>195</v>
      </c>
      <c r="Z779">
        <v>61</v>
      </c>
      <c r="AA779" t="s">
        <v>196</v>
      </c>
      <c r="AB779" t="s">
        <v>197</v>
      </c>
      <c r="AC779" t="s">
        <v>245</v>
      </c>
      <c r="AD779" t="s">
        <v>329</v>
      </c>
      <c r="AE779" t="s">
        <v>229</v>
      </c>
      <c r="AF779">
        <v>32168</v>
      </c>
      <c r="AS779">
        <v>0</v>
      </c>
      <c r="AT779">
        <v>0</v>
      </c>
      <c r="AU779">
        <v>989.06899999999996</v>
      </c>
      <c r="AV779">
        <v>0</v>
      </c>
      <c r="BA779" t="s">
        <v>201</v>
      </c>
      <c r="BB779">
        <v>4</v>
      </c>
      <c r="BC779" t="s">
        <v>238</v>
      </c>
      <c r="BD779" t="s">
        <v>238</v>
      </c>
      <c r="BE779" s="3">
        <v>180000</v>
      </c>
      <c r="BF779" t="s">
        <v>661</v>
      </c>
      <c r="BG779" t="s">
        <v>202</v>
      </c>
      <c r="BH779" t="s">
        <v>202</v>
      </c>
      <c r="BM779" s="7" t="s">
        <v>2797</v>
      </c>
      <c r="BN779" s="3" t="s">
        <v>204</v>
      </c>
      <c r="BO779" t="s">
        <v>238</v>
      </c>
      <c r="BP779" t="s">
        <v>202</v>
      </c>
    </row>
    <row r="780" spans="1:68" x14ac:dyDescent="0.2">
      <c r="A780" s="4">
        <v>43013.737500000003</v>
      </c>
      <c r="B780" s="4">
        <v>43013.759027777778</v>
      </c>
      <c r="C780" t="s">
        <v>65</v>
      </c>
      <c r="D780" t="s">
        <v>2824</v>
      </c>
      <c r="E780">
        <v>100</v>
      </c>
      <c r="F780">
        <v>1832</v>
      </c>
      <c r="G780" t="b">
        <v>1</v>
      </c>
      <c r="H780" s="1">
        <v>43013.759027777778</v>
      </c>
      <c r="I780" t="s">
        <v>2825</v>
      </c>
      <c r="N780">
        <v>28.531097410000001</v>
      </c>
      <c r="O780">
        <v>-80.852302550000005</v>
      </c>
      <c r="P780" t="s">
        <v>179</v>
      </c>
      <c r="Q780" t="s">
        <v>180</v>
      </c>
      <c r="R780" t="s">
        <v>181</v>
      </c>
      <c r="S780" t="s">
        <v>182</v>
      </c>
      <c r="T780" t="s">
        <v>183</v>
      </c>
      <c r="U780" t="s">
        <v>281</v>
      </c>
      <c r="V780" t="s">
        <v>2826</v>
      </c>
      <c r="W780">
        <v>47</v>
      </c>
      <c r="X780" t="s">
        <v>186</v>
      </c>
      <c r="Y780" t="s">
        <v>216</v>
      </c>
      <c r="Z780">
        <v>53</v>
      </c>
      <c r="AA780" t="s">
        <v>196</v>
      </c>
      <c r="AB780" t="s">
        <v>197</v>
      </c>
      <c r="AC780" t="s">
        <v>290</v>
      </c>
      <c r="AD780" t="s">
        <v>222</v>
      </c>
      <c r="AE780" t="s">
        <v>303</v>
      </c>
      <c r="AF780">
        <v>32780</v>
      </c>
      <c r="AS780">
        <v>4.5960000000000001</v>
      </c>
      <c r="AT780">
        <v>12.714</v>
      </c>
      <c r="AU780">
        <v>1018.7859999999999</v>
      </c>
      <c r="AV780">
        <v>2</v>
      </c>
      <c r="BA780" t="s">
        <v>201</v>
      </c>
      <c r="BB780">
        <v>4</v>
      </c>
      <c r="BC780" t="s">
        <v>238</v>
      </c>
      <c r="BD780" t="s">
        <v>238</v>
      </c>
      <c r="BE780" s="3">
        <v>200000</v>
      </c>
      <c r="BF780" t="s">
        <v>2827</v>
      </c>
      <c r="BG780" t="s">
        <v>202</v>
      </c>
      <c r="BH780" t="s">
        <v>202</v>
      </c>
      <c r="BM780" s="7" t="s">
        <v>2828</v>
      </c>
      <c r="BN780" s="3" t="s">
        <v>225</v>
      </c>
      <c r="BO780" t="s">
        <v>238</v>
      </c>
      <c r="BP780" t="s">
        <v>202</v>
      </c>
    </row>
    <row r="781" spans="1:68" x14ac:dyDescent="0.2">
      <c r="A781" s="4">
        <v>43013.745138888888</v>
      </c>
      <c r="B781" s="4">
        <v>43013.759027777778</v>
      </c>
      <c r="C781" t="s">
        <v>65</v>
      </c>
      <c r="D781" t="s">
        <v>2835</v>
      </c>
      <c r="E781">
        <v>100</v>
      </c>
      <c r="F781">
        <v>1211</v>
      </c>
      <c r="G781" t="b">
        <v>1</v>
      </c>
      <c r="H781" s="1">
        <v>43013.759027777778</v>
      </c>
      <c r="I781" t="s">
        <v>2836</v>
      </c>
      <c r="N781">
        <v>30.26229858</v>
      </c>
      <c r="O781">
        <v>-97.746498110000005</v>
      </c>
      <c r="P781" t="s">
        <v>179</v>
      </c>
      <c r="Q781" t="s">
        <v>180</v>
      </c>
      <c r="R781" t="s">
        <v>181</v>
      </c>
      <c r="S781" t="s">
        <v>182</v>
      </c>
      <c r="T781" t="s">
        <v>188</v>
      </c>
      <c r="U781" t="s">
        <v>189</v>
      </c>
      <c r="V781" t="s">
        <v>538</v>
      </c>
      <c r="W781">
        <v>47</v>
      </c>
      <c r="X781" t="s">
        <v>186</v>
      </c>
      <c r="Y781" t="s">
        <v>195</v>
      </c>
      <c r="Z781">
        <v>27</v>
      </c>
      <c r="AA781" t="s">
        <v>196</v>
      </c>
      <c r="AB781" t="s">
        <v>197</v>
      </c>
      <c r="AC781" t="s">
        <v>198</v>
      </c>
      <c r="AD781" t="s">
        <v>199</v>
      </c>
      <c r="AE781" t="s">
        <v>229</v>
      </c>
      <c r="AF781">
        <v>76544</v>
      </c>
      <c r="AS781">
        <v>0</v>
      </c>
      <c r="AT781">
        <v>0</v>
      </c>
      <c r="AU781">
        <v>988.56200000000001</v>
      </c>
      <c r="AV781">
        <v>0</v>
      </c>
      <c r="BA781" t="s">
        <v>201</v>
      </c>
      <c r="BB781">
        <v>4</v>
      </c>
      <c r="BC781" t="s">
        <v>238</v>
      </c>
      <c r="BD781" t="s">
        <v>238</v>
      </c>
      <c r="BE781" s="3">
        <v>100000</v>
      </c>
      <c r="BF781" t="s">
        <v>2837</v>
      </c>
      <c r="BG781" t="s">
        <v>202</v>
      </c>
      <c r="BH781" t="s">
        <v>202</v>
      </c>
      <c r="BM781" s="7" t="s">
        <v>2838</v>
      </c>
      <c r="BN781" s="3" t="s">
        <v>204</v>
      </c>
      <c r="BO781" t="s">
        <v>202</v>
      </c>
      <c r="BP781" t="s">
        <v>202</v>
      </c>
    </row>
    <row r="782" spans="1:68" x14ac:dyDescent="0.2">
      <c r="A782" s="4">
        <v>43013.743750000001</v>
      </c>
      <c r="B782" s="4">
        <v>43013.759722222225</v>
      </c>
      <c r="C782" t="s">
        <v>65</v>
      </c>
      <c r="D782" t="s">
        <v>2876</v>
      </c>
      <c r="E782">
        <v>100</v>
      </c>
      <c r="F782">
        <v>1366</v>
      </c>
      <c r="G782" t="b">
        <v>1</v>
      </c>
      <c r="H782" s="1">
        <v>43013.759722222225</v>
      </c>
      <c r="I782" t="s">
        <v>2877</v>
      </c>
      <c r="N782">
        <v>30.402999879999999</v>
      </c>
      <c r="O782">
        <v>-88.966003420000007</v>
      </c>
      <c r="P782" t="s">
        <v>179</v>
      </c>
      <c r="Q782" t="s">
        <v>180</v>
      </c>
      <c r="R782" t="s">
        <v>181</v>
      </c>
      <c r="S782" t="s">
        <v>695</v>
      </c>
      <c r="T782">
        <v>15.15063</v>
      </c>
      <c r="U782" t="s">
        <v>184</v>
      </c>
      <c r="V782" t="s">
        <v>2166</v>
      </c>
      <c r="W782">
        <v>47</v>
      </c>
      <c r="X782" t="s">
        <v>186</v>
      </c>
      <c r="Y782" t="s">
        <v>195</v>
      </c>
      <c r="Z782">
        <v>36</v>
      </c>
      <c r="AA782" t="s">
        <v>196</v>
      </c>
      <c r="AB782" t="s">
        <v>197</v>
      </c>
      <c r="AC782" t="s">
        <v>258</v>
      </c>
      <c r="AD782" t="s">
        <v>199</v>
      </c>
      <c r="AE782" t="s">
        <v>303</v>
      </c>
      <c r="AF782">
        <v>39531</v>
      </c>
      <c r="AS782">
        <v>0</v>
      </c>
      <c r="AT782">
        <v>0</v>
      </c>
      <c r="AU782">
        <v>1002.73</v>
      </c>
      <c r="AV782">
        <v>0</v>
      </c>
      <c r="BA782" t="s">
        <v>201</v>
      </c>
      <c r="BB782">
        <v>4</v>
      </c>
      <c r="BC782" t="s">
        <v>238</v>
      </c>
      <c r="BD782" t="s">
        <v>238</v>
      </c>
      <c r="BE782" s="3">
        <v>100000</v>
      </c>
      <c r="BF782" t="s">
        <v>484</v>
      </c>
      <c r="BG782" t="s">
        <v>202</v>
      </c>
      <c r="BH782" t="s">
        <v>202</v>
      </c>
      <c r="BM782" s="7" t="s">
        <v>2878</v>
      </c>
      <c r="BO782" t="s">
        <v>202</v>
      </c>
      <c r="BP782" t="s">
        <v>202</v>
      </c>
    </row>
    <row r="783" spans="1:68" x14ac:dyDescent="0.2">
      <c r="A783" s="4">
        <v>43013.745138888888</v>
      </c>
      <c r="B783" s="4">
        <v>43013.760416666664</v>
      </c>
      <c r="C783" t="s">
        <v>65</v>
      </c>
      <c r="D783" t="s">
        <v>2889</v>
      </c>
      <c r="E783">
        <v>100</v>
      </c>
      <c r="F783">
        <v>1321</v>
      </c>
      <c r="G783" t="b">
        <v>1</v>
      </c>
      <c r="H783" s="1">
        <v>43013.760416666664</v>
      </c>
      <c r="I783" t="s">
        <v>2890</v>
      </c>
      <c r="N783">
        <v>38.893600460000002</v>
      </c>
      <c r="O783">
        <v>-104.73519899999999</v>
      </c>
      <c r="P783" t="s">
        <v>179</v>
      </c>
      <c r="Q783" t="s">
        <v>180</v>
      </c>
      <c r="R783" t="s">
        <v>181</v>
      </c>
      <c r="S783" t="s">
        <v>182</v>
      </c>
      <c r="T783" t="s">
        <v>183</v>
      </c>
      <c r="U783" t="s">
        <v>184</v>
      </c>
      <c r="V783" t="s">
        <v>194</v>
      </c>
      <c r="W783">
        <v>47</v>
      </c>
      <c r="X783" t="s">
        <v>186</v>
      </c>
      <c r="Y783" t="s">
        <v>216</v>
      </c>
      <c r="Z783">
        <v>29</v>
      </c>
      <c r="AA783" t="s">
        <v>196</v>
      </c>
      <c r="AB783" t="s">
        <v>197</v>
      </c>
      <c r="AC783" t="s">
        <v>258</v>
      </c>
      <c r="AD783" t="s">
        <v>217</v>
      </c>
      <c r="AE783" t="s">
        <v>229</v>
      </c>
      <c r="AF783">
        <v>80918</v>
      </c>
      <c r="AS783">
        <v>10.279</v>
      </c>
      <c r="AT783">
        <v>995.37199999999996</v>
      </c>
      <c r="AU783">
        <v>995.99199999999996</v>
      </c>
      <c r="AV783">
        <v>7</v>
      </c>
      <c r="BA783" t="s">
        <v>201</v>
      </c>
      <c r="BB783">
        <v>4</v>
      </c>
      <c r="BC783" t="s">
        <v>238</v>
      </c>
      <c r="BD783" t="s">
        <v>238</v>
      </c>
      <c r="BE783" s="3">
        <v>90000</v>
      </c>
      <c r="BF783" t="s">
        <v>2800</v>
      </c>
      <c r="BG783" t="s">
        <v>202</v>
      </c>
      <c r="BH783" t="s">
        <v>202</v>
      </c>
      <c r="BM783" s="7" t="s">
        <v>2891</v>
      </c>
      <c r="BN783" s="3" t="s">
        <v>225</v>
      </c>
      <c r="BO783" t="s">
        <v>238</v>
      </c>
      <c r="BP783" t="s">
        <v>202</v>
      </c>
    </row>
    <row r="784" spans="1:68" x14ac:dyDescent="0.2">
      <c r="A784" s="4">
        <v>43013.746527777781</v>
      </c>
      <c r="B784" s="4">
        <v>43013.760416666664</v>
      </c>
      <c r="C784" t="s">
        <v>65</v>
      </c>
      <c r="D784" t="s">
        <v>2902</v>
      </c>
      <c r="E784">
        <v>100</v>
      </c>
      <c r="F784">
        <v>1218</v>
      </c>
      <c r="G784" t="b">
        <v>1</v>
      </c>
      <c r="H784" s="1">
        <v>43013.760416666664</v>
      </c>
      <c r="I784" t="s">
        <v>2903</v>
      </c>
      <c r="N784">
        <v>40.623397830000002</v>
      </c>
      <c r="O784">
        <v>-74.028800959999998</v>
      </c>
      <c r="P784" t="s">
        <v>179</v>
      </c>
      <c r="Q784" t="s">
        <v>180</v>
      </c>
      <c r="R784" t="s">
        <v>181</v>
      </c>
      <c r="S784" t="s">
        <v>182</v>
      </c>
      <c r="T784" t="s">
        <v>183</v>
      </c>
      <c r="U784" t="s">
        <v>184</v>
      </c>
      <c r="V784" t="s">
        <v>185</v>
      </c>
      <c r="W784">
        <v>47</v>
      </c>
      <c r="X784" t="s">
        <v>186</v>
      </c>
      <c r="Y784" t="s">
        <v>195</v>
      </c>
      <c r="Z784">
        <v>34</v>
      </c>
      <c r="AA784" t="s">
        <v>196</v>
      </c>
      <c r="AB784" t="s">
        <v>197</v>
      </c>
      <c r="AC784" t="s">
        <v>245</v>
      </c>
      <c r="AD784" t="s">
        <v>217</v>
      </c>
      <c r="AE784" t="s">
        <v>211</v>
      </c>
      <c r="AF784">
        <v>11209</v>
      </c>
      <c r="AS784">
        <v>246.84899999999999</v>
      </c>
      <c r="AT784">
        <v>954.572</v>
      </c>
      <c r="AU784">
        <v>1055.058</v>
      </c>
      <c r="AV784">
        <v>2</v>
      </c>
      <c r="BA784" t="s">
        <v>201</v>
      </c>
      <c r="BB784">
        <v>4</v>
      </c>
      <c r="BC784" t="s">
        <v>238</v>
      </c>
      <c r="BD784" t="s">
        <v>238</v>
      </c>
      <c r="BE784" s="3">
        <v>90000</v>
      </c>
      <c r="BF784" t="s">
        <v>2904</v>
      </c>
      <c r="BG784" t="s">
        <v>202</v>
      </c>
      <c r="BH784" t="s">
        <v>202</v>
      </c>
      <c r="BM784" s="7" t="s">
        <v>2905</v>
      </c>
      <c r="BN784" s="3" t="s">
        <v>204</v>
      </c>
      <c r="BO784" t="s">
        <v>202</v>
      </c>
      <c r="BP784" t="s">
        <v>202</v>
      </c>
    </row>
    <row r="785" spans="1:69" x14ac:dyDescent="0.2">
      <c r="A785" s="4">
        <v>43013.745833333334</v>
      </c>
      <c r="B785" s="4">
        <v>43013.761805555558</v>
      </c>
      <c r="C785" t="s">
        <v>65</v>
      </c>
      <c r="D785" t="s">
        <v>2950</v>
      </c>
      <c r="E785">
        <v>100</v>
      </c>
      <c r="F785">
        <v>1375</v>
      </c>
      <c r="G785" t="b">
        <v>1</v>
      </c>
      <c r="H785" s="1">
        <v>43013.761805555558</v>
      </c>
      <c r="I785" t="s">
        <v>2951</v>
      </c>
      <c r="N785">
        <v>47.75549316</v>
      </c>
      <c r="O785">
        <v>-122.2991943</v>
      </c>
      <c r="P785" t="s">
        <v>179</v>
      </c>
      <c r="Q785" t="s">
        <v>180</v>
      </c>
      <c r="R785" t="s">
        <v>181</v>
      </c>
      <c r="S785" t="s">
        <v>182</v>
      </c>
      <c r="T785" t="s">
        <v>2952</v>
      </c>
      <c r="U785" t="s">
        <v>1587</v>
      </c>
      <c r="V785" t="s">
        <v>2953</v>
      </c>
      <c r="W785">
        <v>47</v>
      </c>
      <c r="X785" t="s">
        <v>186</v>
      </c>
      <c r="Y785" t="s">
        <v>216</v>
      </c>
      <c r="Z785">
        <v>29</v>
      </c>
      <c r="AA785" t="s">
        <v>196</v>
      </c>
      <c r="AB785" t="s">
        <v>197</v>
      </c>
      <c r="AC785" t="s">
        <v>198</v>
      </c>
      <c r="AD785" t="s">
        <v>234</v>
      </c>
      <c r="AE785" t="s">
        <v>229</v>
      </c>
      <c r="AF785">
        <v>98125</v>
      </c>
      <c r="AS785">
        <v>3.7709999999999999</v>
      </c>
      <c r="AT785">
        <v>993.18600000000004</v>
      </c>
      <c r="AU785">
        <v>993.73900000000003</v>
      </c>
      <c r="AV785">
        <v>2</v>
      </c>
      <c r="BA785" t="s">
        <v>201</v>
      </c>
      <c r="BB785">
        <v>4</v>
      </c>
      <c r="BC785" t="s">
        <v>238</v>
      </c>
      <c r="BD785" t="s">
        <v>238</v>
      </c>
      <c r="BE785" s="3">
        <v>300000</v>
      </c>
      <c r="BF785" t="s">
        <v>2954</v>
      </c>
      <c r="BG785" t="s">
        <v>202</v>
      </c>
      <c r="BH785" t="s">
        <v>202</v>
      </c>
      <c r="BM785" s="7" t="s">
        <v>2955</v>
      </c>
      <c r="BN785" s="3" t="s">
        <v>225</v>
      </c>
      <c r="BO785" t="s">
        <v>202</v>
      </c>
      <c r="BP785" t="s">
        <v>202</v>
      </c>
    </row>
    <row r="786" spans="1:69" x14ac:dyDescent="0.2">
      <c r="A786" s="4">
        <v>43013.749305555553</v>
      </c>
      <c r="B786" s="4">
        <v>43013.762499999997</v>
      </c>
      <c r="C786" t="s">
        <v>65</v>
      </c>
      <c r="D786" t="s">
        <v>2965</v>
      </c>
      <c r="E786">
        <v>100</v>
      </c>
      <c r="F786">
        <v>1161</v>
      </c>
      <c r="G786" t="b">
        <v>1</v>
      </c>
      <c r="H786" s="1">
        <v>43013.762499999997</v>
      </c>
      <c r="I786" t="s">
        <v>2966</v>
      </c>
      <c r="N786">
        <v>33.940994259999997</v>
      </c>
      <c r="O786">
        <v>-83.434097289999997</v>
      </c>
      <c r="P786" t="s">
        <v>179</v>
      </c>
      <c r="Q786" t="s">
        <v>180</v>
      </c>
      <c r="R786" t="s">
        <v>181</v>
      </c>
      <c r="S786" t="s">
        <v>182</v>
      </c>
      <c r="T786" t="s">
        <v>183</v>
      </c>
      <c r="U786" t="s">
        <v>184</v>
      </c>
      <c r="V786" t="s">
        <v>265</v>
      </c>
      <c r="W786">
        <v>47</v>
      </c>
      <c r="X786" t="s">
        <v>186</v>
      </c>
      <c r="Y786" t="s">
        <v>216</v>
      </c>
      <c r="Z786">
        <v>35</v>
      </c>
      <c r="AA786" t="s">
        <v>196</v>
      </c>
      <c r="AB786" t="s">
        <v>197</v>
      </c>
      <c r="AC786" t="s">
        <v>1928</v>
      </c>
      <c r="AD786" t="s">
        <v>217</v>
      </c>
      <c r="AE786" t="s">
        <v>211</v>
      </c>
      <c r="AF786">
        <v>30606</v>
      </c>
      <c r="AS786">
        <v>568.93499999999995</v>
      </c>
      <c r="AT786">
        <v>568.93799999999999</v>
      </c>
      <c r="AU786">
        <v>978.84900000000005</v>
      </c>
      <c r="AV786">
        <v>2</v>
      </c>
      <c r="BA786" t="s">
        <v>201</v>
      </c>
      <c r="BB786">
        <v>4</v>
      </c>
      <c r="BC786" t="s">
        <v>238</v>
      </c>
      <c r="BD786" t="s">
        <v>238</v>
      </c>
      <c r="BE786" s="3">
        <v>280000</v>
      </c>
      <c r="BF786" t="s">
        <v>356</v>
      </c>
      <c r="BG786" t="s">
        <v>202</v>
      </c>
      <c r="BH786" t="s">
        <v>202</v>
      </c>
      <c r="BM786" s="7" t="s">
        <v>2967</v>
      </c>
      <c r="BN786" s="3" t="s">
        <v>204</v>
      </c>
      <c r="BO786" t="s">
        <v>202</v>
      </c>
      <c r="BP786" t="s">
        <v>202</v>
      </c>
    </row>
    <row r="787" spans="1:69" x14ac:dyDescent="0.2">
      <c r="A787" s="4">
        <v>43013.75</v>
      </c>
      <c r="B787" s="4">
        <v>43013.763888888891</v>
      </c>
      <c r="C787" t="s">
        <v>65</v>
      </c>
      <c r="D787" t="s">
        <v>2996</v>
      </c>
      <c r="E787">
        <v>100</v>
      </c>
      <c r="F787">
        <v>1194</v>
      </c>
      <c r="G787" t="b">
        <v>1</v>
      </c>
      <c r="H787" s="1">
        <v>43013.763888888891</v>
      </c>
      <c r="I787" t="s">
        <v>2997</v>
      </c>
      <c r="N787">
        <v>28.91099548</v>
      </c>
      <c r="O787">
        <v>-81.185501099999996</v>
      </c>
      <c r="P787" t="s">
        <v>179</v>
      </c>
      <c r="Q787" t="s">
        <v>180</v>
      </c>
      <c r="R787" t="s">
        <v>181</v>
      </c>
      <c r="S787" t="s">
        <v>182</v>
      </c>
      <c r="T787" t="s">
        <v>183</v>
      </c>
      <c r="U787" t="s">
        <v>184</v>
      </c>
      <c r="V787" t="s">
        <v>194</v>
      </c>
      <c r="W787">
        <v>47</v>
      </c>
      <c r="X787" t="s">
        <v>186</v>
      </c>
      <c r="Y787" t="s">
        <v>195</v>
      </c>
      <c r="Z787">
        <v>49</v>
      </c>
      <c r="AA787" t="s">
        <v>196</v>
      </c>
      <c r="AB787" t="s">
        <v>197</v>
      </c>
      <c r="AC787" t="s">
        <v>290</v>
      </c>
      <c r="AD787" t="s">
        <v>234</v>
      </c>
      <c r="AE787" t="s">
        <v>211</v>
      </c>
      <c r="AF787">
        <v>32738</v>
      </c>
      <c r="AS787">
        <v>0</v>
      </c>
      <c r="AT787">
        <v>0</v>
      </c>
      <c r="AU787">
        <v>979.06</v>
      </c>
      <c r="AV787">
        <v>0</v>
      </c>
      <c r="BA787" t="s">
        <v>201</v>
      </c>
      <c r="BB787">
        <v>4</v>
      </c>
      <c r="BC787" t="s">
        <v>238</v>
      </c>
      <c r="BD787" t="s">
        <v>238</v>
      </c>
      <c r="BE787" s="3">
        <v>180000</v>
      </c>
      <c r="BF787" t="s">
        <v>2998</v>
      </c>
      <c r="BG787" t="s">
        <v>202</v>
      </c>
      <c r="BH787" t="s">
        <v>202</v>
      </c>
      <c r="BM787" s="7" t="s">
        <v>2999</v>
      </c>
      <c r="BN787" s="3" t="s">
        <v>225</v>
      </c>
      <c r="BO787" t="s">
        <v>202</v>
      </c>
      <c r="BP787" t="s">
        <v>202</v>
      </c>
    </row>
    <row r="788" spans="1:69" x14ac:dyDescent="0.2">
      <c r="A788" s="4">
        <v>43013.762499999997</v>
      </c>
      <c r="B788" s="4">
        <v>43013.763888888891</v>
      </c>
      <c r="C788" t="s">
        <v>65</v>
      </c>
      <c r="D788" t="s">
        <v>3000</v>
      </c>
      <c r="E788">
        <v>100</v>
      </c>
      <c r="F788">
        <v>123</v>
      </c>
      <c r="G788" t="b">
        <v>1</v>
      </c>
      <c r="H788" s="1">
        <v>43013.763888888891</v>
      </c>
      <c r="I788" t="s">
        <v>3001</v>
      </c>
      <c r="N788">
        <v>47.94020081</v>
      </c>
      <c r="O788">
        <v>-122.0061951</v>
      </c>
      <c r="P788" t="s">
        <v>179</v>
      </c>
      <c r="Q788" t="s">
        <v>180</v>
      </c>
      <c r="R788" t="s">
        <v>181</v>
      </c>
      <c r="S788" t="s">
        <v>182</v>
      </c>
      <c r="T788" t="s">
        <v>355</v>
      </c>
      <c r="U788" t="s">
        <v>184</v>
      </c>
      <c r="V788" t="s">
        <v>1935</v>
      </c>
      <c r="W788">
        <v>47</v>
      </c>
      <c r="X788" t="s">
        <v>186</v>
      </c>
      <c r="Y788" t="s">
        <v>216</v>
      </c>
      <c r="Z788">
        <v>28</v>
      </c>
      <c r="AA788" t="s">
        <v>196</v>
      </c>
      <c r="AB788" t="s">
        <v>197</v>
      </c>
      <c r="AC788" t="s">
        <v>210</v>
      </c>
      <c r="AD788" t="s">
        <v>234</v>
      </c>
      <c r="AE788" t="s">
        <v>229</v>
      </c>
      <c r="AF788">
        <v>98012</v>
      </c>
      <c r="AS788">
        <v>0</v>
      </c>
      <c r="AT788">
        <v>0</v>
      </c>
      <c r="AU788">
        <v>22.943999999999999</v>
      </c>
      <c r="AV788">
        <v>0</v>
      </c>
      <c r="BA788" t="s">
        <v>201</v>
      </c>
      <c r="BB788">
        <v>4</v>
      </c>
      <c r="BC788" t="s">
        <v>238</v>
      </c>
      <c r="BD788" t="s">
        <v>238</v>
      </c>
      <c r="BE788" s="3">
        <v>200000</v>
      </c>
      <c r="BG788" t="s">
        <v>202</v>
      </c>
      <c r="BH788" t="s">
        <v>202</v>
      </c>
      <c r="BM788" s="7" t="s">
        <v>3002</v>
      </c>
      <c r="BN788" s="3" t="s">
        <v>204</v>
      </c>
      <c r="BO788" t="s">
        <v>202</v>
      </c>
      <c r="BP788" t="s">
        <v>202</v>
      </c>
    </row>
    <row r="789" spans="1:69" x14ac:dyDescent="0.2">
      <c r="A789" s="4">
        <v>43013.743055555555</v>
      </c>
      <c r="B789" s="4">
        <v>43013.763888888891</v>
      </c>
      <c r="C789" t="s">
        <v>65</v>
      </c>
      <c r="D789" t="s">
        <v>3017</v>
      </c>
      <c r="E789">
        <v>100</v>
      </c>
      <c r="F789">
        <v>1852</v>
      </c>
      <c r="G789" t="b">
        <v>1</v>
      </c>
      <c r="H789" s="1">
        <v>43013.763888888891</v>
      </c>
      <c r="I789" t="s">
        <v>3018</v>
      </c>
      <c r="N789">
        <v>40.855499270000003</v>
      </c>
      <c r="O789">
        <v>-74.126800540000005</v>
      </c>
      <c r="P789" t="s">
        <v>179</v>
      </c>
      <c r="Q789" t="s">
        <v>180</v>
      </c>
      <c r="R789" t="s">
        <v>181</v>
      </c>
      <c r="S789" t="s">
        <v>182</v>
      </c>
      <c r="T789" t="s">
        <v>183</v>
      </c>
      <c r="U789" t="s">
        <v>184</v>
      </c>
      <c r="V789" t="s">
        <v>185</v>
      </c>
      <c r="W789">
        <v>47</v>
      </c>
      <c r="X789" t="s">
        <v>186</v>
      </c>
      <c r="Y789" t="s">
        <v>195</v>
      </c>
      <c r="Z789">
        <v>29</v>
      </c>
      <c r="AA789" t="s">
        <v>243</v>
      </c>
      <c r="AB789" t="s">
        <v>816</v>
      </c>
      <c r="AC789" t="s">
        <v>210</v>
      </c>
      <c r="AD789" t="s">
        <v>329</v>
      </c>
      <c r="AE789" t="s">
        <v>229</v>
      </c>
      <c r="AF789">
        <v>7011</v>
      </c>
      <c r="AS789">
        <v>136.226</v>
      </c>
      <c r="AT789">
        <v>136.226</v>
      </c>
      <c r="AU789">
        <v>1208.2670000000001</v>
      </c>
      <c r="AV789">
        <v>1</v>
      </c>
      <c r="BA789" t="s">
        <v>201</v>
      </c>
      <c r="BB789">
        <v>4</v>
      </c>
      <c r="BC789" t="s">
        <v>238</v>
      </c>
      <c r="BD789" t="s">
        <v>238</v>
      </c>
      <c r="BE789" s="3">
        <v>180000</v>
      </c>
      <c r="BF789" t="s">
        <v>557</v>
      </c>
      <c r="BG789" t="s">
        <v>202</v>
      </c>
      <c r="BH789" t="s">
        <v>202</v>
      </c>
      <c r="BM789" s="7" t="s">
        <v>3019</v>
      </c>
      <c r="BN789" s="3" t="s">
        <v>204</v>
      </c>
      <c r="BO789" t="s">
        <v>238</v>
      </c>
      <c r="BP789" t="s">
        <v>202</v>
      </c>
    </row>
    <row r="790" spans="1:69" x14ac:dyDescent="0.2">
      <c r="A790" s="4">
        <v>43013.763194444444</v>
      </c>
      <c r="B790" s="4">
        <v>43013.76458333333</v>
      </c>
      <c r="C790" t="s">
        <v>65</v>
      </c>
      <c r="D790" t="s">
        <v>3036</v>
      </c>
      <c r="E790">
        <v>100</v>
      </c>
      <c r="F790">
        <v>129</v>
      </c>
      <c r="G790" t="b">
        <v>1</v>
      </c>
      <c r="H790" s="1">
        <v>43013.76458333333</v>
      </c>
      <c r="I790" t="s">
        <v>3037</v>
      </c>
      <c r="N790">
        <v>38.658203129999997</v>
      </c>
      <c r="O790">
        <v>-77.249702450000001</v>
      </c>
      <c r="P790" t="s">
        <v>179</v>
      </c>
      <c r="Q790" t="s">
        <v>180</v>
      </c>
      <c r="R790" t="s">
        <v>181</v>
      </c>
      <c r="S790" t="s">
        <v>695</v>
      </c>
      <c r="T790">
        <v>15.15063</v>
      </c>
      <c r="U790" t="s">
        <v>184</v>
      </c>
      <c r="V790" t="s">
        <v>185</v>
      </c>
      <c r="W790">
        <v>47</v>
      </c>
      <c r="X790" t="s">
        <v>186</v>
      </c>
      <c r="Y790" t="s">
        <v>195</v>
      </c>
      <c r="Z790">
        <v>32</v>
      </c>
      <c r="AA790" t="s">
        <v>233</v>
      </c>
      <c r="AB790" t="s">
        <v>197</v>
      </c>
      <c r="AC790" t="s">
        <v>245</v>
      </c>
      <c r="AD790" t="s">
        <v>217</v>
      </c>
      <c r="AE790" t="s">
        <v>200</v>
      </c>
      <c r="AF790">
        <v>20036</v>
      </c>
      <c r="AS790">
        <v>0</v>
      </c>
      <c r="AT790">
        <v>0</v>
      </c>
      <c r="AU790">
        <v>6.609</v>
      </c>
      <c r="AV790">
        <v>0</v>
      </c>
      <c r="BA790" t="s">
        <v>201</v>
      </c>
      <c r="BB790">
        <v>4</v>
      </c>
      <c r="BC790" t="s">
        <v>238</v>
      </c>
      <c r="BD790" t="s">
        <v>238</v>
      </c>
      <c r="BE790" s="3">
        <v>150000</v>
      </c>
      <c r="BF790" t="s">
        <v>3038</v>
      </c>
      <c r="BG790" t="s">
        <v>202</v>
      </c>
      <c r="BH790" t="s">
        <v>202</v>
      </c>
      <c r="BM790" s="7" t="s">
        <v>3039</v>
      </c>
      <c r="BN790" s="3" t="s">
        <v>204</v>
      </c>
      <c r="BO790" t="s">
        <v>202</v>
      </c>
      <c r="BP790" t="s">
        <v>202</v>
      </c>
    </row>
    <row r="791" spans="1:69" x14ac:dyDescent="0.2">
      <c r="A791" s="4">
        <v>43013.750694444447</v>
      </c>
      <c r="B791" s="4">
        <v>43013.765972222223</v>
      </c>
      <c r="C791" t="s">
        <v>65</v>
      </c>
      <c r="D791" t="s">
        <v>3052</v>
      </c>
      <c r="E791">
        <v>100</v>
      </c>
      <c r="F791">
        <v>1288</v>
      </c>
      <c r="G791" t="b">
        <v>1</v>
      </c>
      <c r="H791" s="1">
        <v>43013.765972222223</v>
      </c>
      <c r="I791" t="s">
        <v>3053</v>
      </c>
      <c r="N791">
        <v>29.134796139999999</v>
      </c>
      <c r="O791">
        <v>-81.024803160000005</v>
      </c>
      <c r="P791" t="s">
        <v>179</v>
      </c>
      <c r="Q791" t="s">
        <v>180</v>
      </c>
      <c r="R791" t="s">
        <v>181</v>
      </c>
      <c r="S791" t="s">
        <v>182</v>
      </c>
      <c r="T791" t="s">
        <v>183</v>
      </c>
      <c r="U791" t="s">
        <v>184</v>
      </c>
      <c r="V791" t="s">
        <v>185</v>
      </c>
      <c r="W791">
        <v>47</v>
      </c>
      <c r="X791" t="s">
        <v>186</v>
      </c>
      <c r="Y791" t="s">
        <v>195</v>
      </c>
      <c r="Z791">
        <v>38</v>
      </c>
      <c r="AA791" t="s">
        <v>196</v>
      </c>
      <c r="AB791" t="s">
        <v>197</v>
      </c>
      <c r="AC791" t="s">
        <v>198</v>
      </c>
      <c r="AD791" t="s">
        <v>217</v>
      </c>
      <c r="AE791" t="s">
        <v>229</v>
      </c>
      <c r="AF791">
        <v>32127</v>
      </c>
      <c r="AS791">
        <v>0</v>
      </c>
      <c r="AT791">
        <v>0</v>
      </c>
      <c r="AU791">
        <v>992.56500000000005</v>
      </c>
      <c r="AV791">
        <v>0</v>
      </c>
      <c r="BA791" t="s">
        <v>201</v>
      </c>
      <c r="BB791">
        <v>4</v>
      </c>
      <c r="BC791" t="s">
        <v>238</v>
      </c>
      <c r="BD791" t="s">
        <v>238</v>
      </c>
      <c r="BE791" s="3">
        <v>100000</v>
      </c>
      <c r="BF791" t="s">
        <v>871</v>
      </c>
      <c r="BG791" t="s">
        <v>202</v>
      </c>
      <c r="BH791" t="s">
        <v>202</v>
      </c>
      <c r="BM791" s="7" t="s">
        <v>3054</v>
      </c>
      <c r="BN791" s="3" t="s">
        <v>204</v>
      </c>
      <c r="BO791" t="s">
        <v>238</v>
      </c>
      <c r="BP791" t="s">
        <v>202</v>
      </c>
    </row>
    <row r="792" spans="1:69" x14ac:dyDescent="0.2">
      <c r="A792" s="4">
        <v>43013.75</v>
      </c>
      <c r="B792" s="4">
        <v>43013.765972222223</v>
      </c>
      <c r="C792" t="s">
        <v>65</v>
      </c>
      <c r="D792" t="s">
        <v>3065</v>
      </c>
      <c r="E792">
        <v>100</v>
      </c>
      <c r="F792">
        <v>1397</v>
      </c>
      <c r="G792" t="b">
        <v>1</v>
      </c>
      <c r="H792" s="1">
        <v>43013.765972222223</v>
      </c>
      <c r="I792" t="s">
        <v>3066</v>
      </c>
      <c r="N792">
        <v>32.778701779999999</v>
      </c>
      <c r="O792">
        <v>-96.821701050000001</v>
      </c>
      <c r="P792" t="s">
        <v>179</v>
      </c>
      <c r="Q792" t="s">
        <v>180</v>
      </c>
      <c r="R792" t="s">
        <v>181</v>
      </c>
      <c r="S792" t="s">
        <v>208</v>
      </c>
      <c r="T792">
        <v>56</v>
      </c>
      <c r="U792" t="s">
        <v>281</v>
      </c>
      <c r="V792" t="s">
        <v>209</v>
      </c>
      <c r="W792">
        <v>47</v>
      </c>
      <c r="X792" t="s">
        <v>186</v>
      </c>
      <c r="Y792" t="s">
        <v>216</v>
      </c>
      <c r="Z792">
        <v>50</v>
      </c>
      <c r="AA792" t="s">
        <v>233</v>
      </c>
      <c r="AB792" t="s">
        <v>197</v>
      </c>
      <c r="AC792" t="s">
        <v>290</v>
      </c>
      <c r="AD792" t="s">
        <v>234</v>
      </c>
      <c r="AE792" t="s">
        <v>200</v>
      </c>
      <c r="AF792">
        <v>60640</v>
      </c>
      <c r="AS792">
        <v>0</v>
      </c>
      <c r="AT792">
        <v>0</v>
      </c>
      <c r="AU792">
        <v>1077.912</v>
      </c>
      <c r="AV792">
        <v>0</v>
      </c>
      <c r="BA792" t="s">
        <v>201</v>
      </c>
      <c r="BB792">
        <v>4</v>
      </c>
      <c r="BC792" t="s">
        <v>238</v>
      </c>
      <c r="BD792" t="s">
        <v>238</v>
      </c>
      <c r="BE792" s="3">
        <v>130000</v>
      </c>
      <c r="BF792" t="s">
        <v>1204</v>
      </c>
      <c r="BG792" t="s">
        <v>202</v>
      </c>
      <c r="BH792" t="s">
        <v>202</v>
      </c>
      <c r="BM792" s="7" t="s">
        <v>3067</v>
      </c>
      <c r="BO792" t="s">
        <v>202</v>
      </c>
      <c r="BP792" t="s">
        <v>202</v>
      </c>
    </row>
    <row r="793" spans="1:69" x14ac:dyDescent="0.2">
      <c r="A793" s="4">
        <v>43013.740972222222</v>
      </c>
      <c r="B793" s="4">
        <v>43013.76666666667</v>
      </c>
      <c r="C793" t="s">
        <v>65</v>
      </c>
      <c r="D793" t="s">
        <v>3081</v>
      </c>
      <c r="E793">
        <v>100</v>
      </c>
      <c r="F793">
        <v>2198</v>
      </c>
      <c r="G793" t="b">
        <v>1</v>
      </c>
      <c r="H793" s="1">
        <v>43013.76666666667</v>
      </c>
      <c r="I793" t="s">
        <v>3082</v>
      </c>
      <c r="N793">
        <v>29.770202640000001</v>
      </c>
      <c r="O793">
        <v>-95.3628006</v>
      </c>
      <c r="P793" t="s">
        <v>179</v>
      </c>
      <c r="Q793" t="s">
        <v>180</v>
      </c>
      <c r="R793" t="s">
        <v>181</v>
      </c>
      <c r="S793" t="s">
        <v>208</v>
      </c>
      <c r="T793">
        <v>56</v>
      </c>
      <c r="U793" t="s">
        <v>184</v>
      </c>
      <c r="V793" t="s">
        <v>209</v>
      </c>
      <c r="W793">
        <v>47</v>
      </c>
      <c r="X793" t="s">
        <v>186</v>
      </c>
      <c r="Y793" t="s">
        <v>216</v>
      </c>
      <c r="Z793">
        <v>36</v>
      </c>
      <c r="AA793" t="s">
        <v>269</v>
      </c>
      <c r="AB793" t="s">
        <v>197</v>
      </c>
      <c r="AC793" t="s">
        <v>290</v>
      </c>
      <c r="AD793" t="s">
        <v>234</v>
      </c>
      <c r="AE793" t="s">
        <v>229</v>
      </c>
      <c r="AF793">
        <v>77551</v>
      </c>
      <c r="AS793">
        <v>0</v>
      </c>
      <c r="AT793">
        <v>0</v>
      </c>
      <c r="AU793">
        <v>1034.771</v>
      </c>
      <c r="AV793">
        <v>0</v>
      </c>
      <c r="BA793" t="s">
        <v>201</v>
      </c>
      <c r="BB793">
        <v>4</v>
      </c>
      <c r="BC793" t="s">
        <v>238</v>
      </c>
      <c r="BD793" t="s">
        <v>238</v>
      </c>
      <c r="BE793" s="3">
        <v>100000</v>
      </c>
      <c r="BF793" t="s">
        <v>532</v>
      </c>
      <c r="BG793" t="s">
        <v>202</v>
      </c>
      <c r="BH793" t="s">
        <v>202</v>
      </c>
      <c r="BM793" s="7" t="s">
        <v>3083</v>
      </c>
      <c r="BN793" s="3" t="s">
        <v>225</v>
      </c>
      <c r="BO793" t="s">
        <v>238</v>
      </c>
      <c r="BP793" t="s">
        <v>238</v>
      </c>
      <c r="BQ793" t="s">
        <v>3084</v>
      </c>
    </row>
    <row r="794" spans="1:69" x14ac:dyDescent="0.2">
      <c r="A794" s="4">
        <v>43013.754166666666</v>
      </c>
      <c r="B794" s="4">
        <v>43013.770138888889</v>
      </c>
      <c r="C794" t="s">
        <v>65</v>
      </c>
      <c r="D794" t="s">
        <v>3203</v>
      </c>
      <c r="E794">
        <v>100</v>
      </c>
      <c r="F794">
        <v>1409</v>
      </c>
      <c r="G794" t="b">
        <v>1</v>
      </c>
      <c r="H794" s="1">
        <v>43013.770138888889</v>
      </c>
      <c r="I794" t="s">
        <v>3204</v>
      </c>
      <c r="N794">
        <v>33.609603880000002</v>
      </c>
      <c r="O794">
        <v>-112.37729640000001</v>
      </c>
      <c r="P794" t="s">
        <v>179</v>
      </c>
      <c r="Q794" t="s">
        <v>180</v>
      </c>
      <c r="R794" t="s">
        <v>181</v>
      </c>
      <c r="S794" t="s">
        <v>182</v>
      </c>
      <c r="T794" t="s">
        <v>2460</v>
      </c>
      <c r="U794" t="s">
        <v>189</v>
      </c>
      <c r="V794" t="s">
        <v>857</v>
      </c>
      <c r="W794">
        <v>47</v>
      </c>
      <c r="X794" t="s">
        <v>186</v>
      </c>
      <c r="Y794" t="s">
        <v>216</v>
      </c>
      <c r="Z794">
        <v>28</v>
      </c>
      <c r="AA794" t="s">
        <v>196</v>
      </c>
      <c r="AB794" t="s">
        <v>197</v>
      </c>
      <c r="AC794" t="s">
        <v>210</v>
      </c>
      <c r="AD794" t="s">
        <v>217</v>
      </c>
      <c r="AE794" t="s">
        <v>223</v>
      </c>
      <c r="AF794">
        <v>34747</v>
      </c>
      <c r="AS794">
        <v>0</v>
      </c>
      <c r="AT794">
        <v>0</v>
      </c>
      <c r="AU794">
        <v>989.12699999999995</v>
      </c>
      <c r="AV794">
        <v>0</v>
      </c>
      <c r="BA794" t="s">
        <v>201</v>
      </c>
      <c r="BB794">
        <v>4</v>
      </c>
      <c r="BC794" t="s">
        <v>238</v>
      </c>
      <c r="BD794" t="s">
        <v>238</v>
      </c>
      <c r="BE794" s="3">
        <v>280000</v>
      </c>
      <c r="BF794" t="s">
        <v>2036</v>
      </c>
      <c r="BG794" t="s">
        <v>202</v>
      </c>
      <c r="BH794" t="s">
        <v>202</v>
      </c>
      <c r="BM794" s="7" t="s">
        <v>3205</v>
      </c>
      <c r="BN794" s="3" t="s">
        <v>225</v>
      </c>
      <c r="BO794" t="s">
        <v>202</v>
      </c>
      <c r="BP794" t="s">
        <v>202</v>
      </c>
    </row>
    <row r="795" spans="1:69" x14ac:dyDescent="0.2">
      <c r="A795" s="4">
        <v>43013.754861111112</v>
      </c>
      <c r="B795" s="4">
        <v>43013.770833333336</v>
      </c>
      <c r="C795" t="s">
        <v>65</v>
      </c>
      <c r="D795" t="s">
        <v>3221</v>
      </c>
      <c r="E795">
        <v>100</v>
      </c>
      <c r="F795">
        <v>1372</v>
      </c>
      <c r="G795" t="b">
        <v>1</v>
      </c>
      <c r="H795" s="1">
        <v>43013.770833333336</v>
      </c>
      <c r="I795" t="s">
        <v>3222</v>
      </c>
      <c r="N795">
        <v>39.942199709999997</v>
      </c>
      <c r="O795">
        <v>-82.974296570000007</v>
      </c>
      <c r="P795" t="s">
        <v>179</v>
      </c>
      <c r="Q795" t="s">
        <v>180</v>
      </c>
      <c r="R795" t="s">
        <v>181</v>
      </c>
      <c r="S795" t="s">
        <v>182</v>
      </c>
      <c r="T795" t="s">
        <v>183</v>
      </c>
      <c r="U795" t="s">
        <v>184</v>
      </c>
      <c r="V795" t="s">
        <v>185</v>
      </c>
      <c r="W795">
        <v>47</v>
      </c>
      <c r="X795" t="s">
        <v>186</v>
      </c>
      <c r="Y795" t="s">
        <v>216</v>
      </c>
      <c r="Z795">
        <v>40</v>
      </c>
      <c r="AA795" t="s">
        <v>196</v>
      </c>
      <c r="AB795" t="s">
        <v>197</v>
      </c>
      <c r="AC795" t="s">
        <v>290</v>
      </c>
      <c r="AD795" t="s">
        <v>234</v>
      </c>
      <c r="AE795" t="s">
        <v>223</v>
      </c>
      <c r="AF795">
        <v>43207</v>
      </c>
      <c r="AS795">
        <v>1143.4929999999999</v>
      </c>
      <c r="AT795">
        <v>1143.4929999999999</v>
      </c>
      <c r="AU795">
        <v>1148.7280000000001</v>
      </c>
      <c r="AV795">
        <v>1</v>
      </c>
      <c r="BA795" t="s">
        <v>201</v>
      </c>
      <c r="BB795">
        <v>4</v>
      </c>
      <c r="BC795" t="s">
        <v>238</v>
      </c>
      <c r="BD795" t="s">
        <v>238</v>
      </c>
      <c r="BE795" s="3">
        <v>150000</v>
      </c>
      <c r="BF795" t="s">
        <v>239</v>
      </c>
      <c r="BG795" t="s">
        <v>202</v>
      </c>
      <c r="BH795" t="s">
        <v>202</v>
      </c>
      <c r="BM795" s="7" t="s">
        <v>3223</v>
      </c>
      <c r="BN795" s="3" t="s">
        <v>225</v>
      </c>
      <c r="BO795" t="s">
        <v>202</v>
      </c>
      <c r="BP795" t="s">
        <v>202</v>
      </c>
    </row>
    <row r="796" spans="1:69" x14ac:dyDescent="0.2">
      <c r="A796" s="4">
        <v>43013.756249999999</v>
      </c>
      <c r="B796" s="4">
        <v>43013.772222222222</v>
      </c>
      <c r="C796" t="s">
        <v>65</v>
      </c>
      <c r="D796" t="s">
        <v>3248</v>
      </c>
      <c r="E796">
        <v>100</v>
      </c>
      <c r="F796">
        <v>1411</v>
      </c>
      <c r="G796" t="b">
        <v>1</v>
      </c>
      <c r="H796" s="1">
        <v>43013.772222222222</v>
      </c>
      <c r="I796" t="s">
        <v>3249</v>
      </c>
      <c r="N796">
        <v>44.304092410000003</v>
      </c>
      <c r="O796">
        <v>-94.435600280000003</v>
      </c>
      <c r="P796" t="s">
        <v>179</v>
      </c>
      <c r="Q796" t="s">
        <v>180</v>
      </c>
      <c r="R796" t="s">
        <v>181</v>
      </c>
      <c r="S796" t="s">
        <v>1969</v>
      </c>
      <c r="T796">
        <v>10</v>
      </c>
      <c r="U796" t="s">
        <v>1970</v>
      </c>
      <c r="V796" t="s">
        <v>2394</v>
      </c>
      <c r="W796">
        <v>47</v>
      </c>
      <c r="X796" t="s">
        <v>186</v>
      </c>
      <c r="Y796" t="s">
        <v>195</v>
      </c>
      <c r="Z796">
        <v>35</v>
      </c>
      <c r="AA796" t="s">
        <v>196</v>
      </c>
      <c r="AB796" t="s">
        <v>197</v>
      </c>
      <c r="AC796" t="s">
        <v>290</v>
      </c>
      <c r="AD796" t="s">
        <v>217</v>
      </c>
      <c r="AE796" t="s">
        <v>229</v>
      </c>
      <c r="AF796">
        <v>56073</v>
      </c>
      <c r="AS796">
        <v>0</v>
      </c>
      <c r="AT796">
        <v>0</v>
      </c>
      <c r="AU796">
        <v>1006.937</v>
      </c>
      <c r="AV796">
        <v>0</v>
      </c>
      <c r="BA796" t="s">
        <v>201</v>
      </c>
      <c r="BB796">
        <v>4</v>
      </c>
      <c r="BC796" t="s">
        <v>238</v>
      </c>
      <c r="BD796" t="s">
        <v>238</v>
      </c>
      <c r="BE796" s="3">
        <v>280000</v>
      </c>
      <c r="BF796" t="s">
        <v>3250</v>
      </c>
      <c r="BG796" t="s">
        <v>202</v>
      </c>
      <c r="BH796" t="s">
        <v>202</v>
      </c>
      <c r="BM796" s="7" t="s">
        <v>3251</v>
      </c>
      <c r="BN796" s="3" t="s">
        <v>204</v>
      </c>
      <c r="BO796" t="s">
        <v>238</v>
      </c>
      <c r="BP796" t="s">
        <v>202</v>
      </c>
    </row>
    <row r="797" spans="1:69" x14ac:dyDescent="0.2">
      <c r="A797" s="4">
        <v>43013.755555555559</v>
      </c>
      <c r="B797" s="4">
        <v>43013.773611111108</v>
      </c>
      <c r="C797" t="s">
        <v>65</v>
      </c>
      <c r="D797" t="s">
        <v>3272</v>
      </c>
      <c r="E797">
        <v>100</v>
      </c>
      <c r="F797">
        <v>1552</v>
      </c>
      <c r="G797" t="b">
        <v>1</v>
      </c>
      <c r="H797" s="1">
        <v>43013.773611111108</v>
      </c>
      <c r="I797" t="s">
        <v>3273</v>
      </c>
      <c r="N797">
        <v>28.21580505</v>
      </c>
      <c r="O797">
        <v>-82.659599299999996</v>
      </c>
      <c r="P797" t="s">
        <v>179</v>
      </c>
      <c r="Q797" t="s">
        <v>180</v>
      </c>
      <c r="R797" t="s">
        <v>181</v>
      </c>
      <c r="S797" t="s">
        <v>208</v>
      </c>
      <c r="T797">
        <v>56</v>
      </c>
      <c r="U797" t="s">
        <v>193</v>
      </c>
      <c r="V797" t="s">
        <v>360</v>
      </c>
      <c r="W797">
        <v>47</v>
      </c>
      <c r="X797" t="s">
        <v>186</v>
      </c>
      <c r="Y797" t="s">
        <v>195</v>
      </c>
      <c r="Z797">
        <v>60</v>
      </c>
      <c r="AA797" t="s">
        <v>196</v>
      </c>
      <c r="AB797" t="s">
        <v>197</v>
      </c>
      <c r="AC797" t="s">
        <v>290</v>
      </c>
      <c r="AD797" t="s">
        <v>217</v>
      </c>
      <c r="AE797" t="s">
        <v>211</v>
      </c>
      <c r="AF797">
        <v>34655</v>
      </c>
      <c r="AS797">
        <v>0</v>
      </c>
      <c r="AT797">
        <v>0</v>
      </c>
      <c r="AU797">
        <v>993.77200000000005</v>
      </c>
      <c r="AV797">
        <v>0</v>
      </c>
      <c r="BA797" t="s">
        <v>201</v>
      </c>
      <c r="BB797">
        <v>4</v>
      </c>
      <c r="BC797" t="s">
        <v>238</v>
      </c>
      <c r="BD797" t="s">
        <v>238</v>
      </c>
      <c r="BE797" s="3">
        <v>280000</v>
      </c>
      <c r="BF797" t="s">
        <v>368</v>
      </c>
      <c r="BG797" t="s">
        <v>202</v>
      </c>
      <c r="BH797" t="s">
        <v>202</v>
      </c>
      <c r="BM797" s="7" t="s">
        <v>3274</v>
      </c>
      <c r="BO797" t="s">
        <v>202</v>
      </c>
      <c r="BP797" t="s">
        <v>202</v>
      </c>
    </row>
    <row r="798" spans="1:69" x14ac:dyDescent="0.2">
      <c r="A798" s="4">
        <v>43013.754861111112</v>
      </c>
      <c r="B798" s="4">
        <v>43013.773611111108</v>
      </c>
      <c r="C798" t="s">
        <v>65</v>
      </c>
      <c r="D798" t="s">
        <v>3278</v>
      </c>
      <c r="E798">
        <v>100</v>
      </c>
      <c r="F798">
        <v>1642</v>
      </c>
      <c r="G798" t="b">
        <v>1</v>
      </c>
      <c r="H798" s="1">
        <v>43013.773611111108</v>
      </c>
      <c r="I798" t="s">
        <v>3279</v>
      </c>
      <c r="N798">
        <v>37.751007080000001</v>
      </c>
      <c r="O798">
        <v>-97.821998600000001</v>
      </c>
      <c r="P798" t="s">
        <v>179</v>
      </c>
      <c r="Q798" t="s">
        <v>180</v>
      </c>
      <c r="R798" t="s">
        <v>181</v>
      </c>
      <c r="S798" t="s">
        <v>182</v>
      </c>
      <c r="T798" t="s">
        <v>188</v>
      </c>
      <c r="U798" t="s">
        <v>3280</v>
      </c>
      <c r="V798" t="s">
        <v>190</v>
      </c>
      <c r="W798">
        <v>47</v>
      </c>
      <c r="X798" t="s">
        <v>186</v>
      </c>
      <c r="Y798" t="s">
        <v>195</v>
      </c>
      <c r="Z798">
        <v>24</v>
      </c>
      <c r="AA798" t="s">
        <v>1189</v>
      </c>
      <c r="AB798" t="s">
        <v>197</v>
      </c>
      <c r="AC798" t="s">
        <v>258</v>
      </c>
      <c r="AD798" t="s">
        <v>199</v>
      </c>
      <c r="AE798" t="s">
        <v>200</v>
      </c>
      <c r="AF798">
        <v>28358</v>
      </c>
      <c r="AS798">
        <v>389.18</v>
      </c>
      <c r="AT798">
        <v>1221.037</v>
      </c>
      <c r="AU798">
        <v>1221.9459999999999</v>
      </c>
      <c r="AV798">
        <v>2</v>
      </c>
      <c r="BA798" t="s">
        <v>201</v>
      </c>
      <c r="BB798">
        <v>4</v>
      </c>
      <c r="BC798" t="s">
        <v>238</v>
      </c>
      <c r="BD798" t="s">
        <v>238</v>
      </c>
      <c r="BE798" s="3">
        <v>200000</v>
      </c>
      <c r="BF798" t="s">
        <v>769</v>
      </c>
      <c r="BG798" t="s">
        <v>202</v>
      </c>
      <c r="BH798" t="s">
        <v>202</v>
      </c>
      <c r="BM798" s="7" t="s">
        <v>3281</v>
      </c>
      <c r="BN798" s="3" t="s">
        <v>204</v>
      </c>
      <c r="BO798" t="s">
        <v>202</v>
      </c>
      <c r="BP798" t="s">
        <v>202</v>
      </c>
    </row>
    <row r="799" spans="1:69" x14ac:dyDescent="0.2">
      <c r="A799" s="4">
        <v>43013.759722222225</v>
      </c>
      <c r="B799" s="4">
        <v>43013.775000000001</v>
      </c>
      <c r="C799" t="s">
        <v>65</v>
      </c>
      <c r="D799" t="s">
        <v>3299</v>
      </c>
      <c r="E799">
        <v>100</v>
      </c>
      <c r="F799">
        <v>1311</v>
      </c>
      <c r="G799" t="b">
        <v>1</v>
      </c>
      <c r="H799" s="1">
        <v>43013.775000000001</v>
      </c>
      <c r="I799" t="s">
        <v>3300</v>
      </c>
      <c r="N799">
        <v>42.688400270000002</v>
      </c>
      <c r="O799">
        <v>-83.386497500000004</v>
      </c>
      <c r="P799" t="s">
        <v>179</v>
      </c>
      <c r="Q799" t="s">
        <v>180</v>
      </c>
      <c r="R799" t="s">
        <v>181</v>
      </c>
      <c r="S799" t="s">
        <v>208</v>
      </c>
      <c r="T799">
        <v>56</v>
      </c>
      <c r="U799" t="s">
        <v>193</v>
      </c>
      <c r="V799" t="s">
        <v>185</v>
      </c>
      <c r="W799">
        <v>47</v>
      </c>
      <c r="X799" t="s">
        <v>186</v>
      </c>
      <c r="Y799" t="s">
        <v>195</v>
      </c>
      <c r="Z799">
        <v>36</v>
      </c>
      <c r="AA799" t="s">
        <v>196</v>
      </c>
      <c r="AB799" t="s">
        <v>197</v>
      </c>
      <c r="AC799" t="s">
        <v>290</v>
      </c>
      <c r="AD799" t="s">
        <v>199</v>
      </c>
      <c r="AE799" t="s">
        <v>211</v>
      </c>
      <c r="AF799">
        <v>48329</v>
      </c>
      <c r="AS799">
        <v>0</v>
      </c>
      <c r="AT799">
        <v>0</v>
      </c>
      <c r="AU799">
        <v>1009.39</v>
      </c>
      <c r="AV799">
        <v>0</v>
      </c>
      <c r="BA799" t="s">
        <v>201</v>
      </c>
      <c r="BB799">
        <v>4</v>
      </c>
      <c r="BC799" t="s">
        <v>238</v>
      </c>
      <c r="BD799" t="s">
        <v>238</v>
      </c>
      <c r="BE799" s="3">
        <v>280000</v>
      </c>
      <c r="BF799" t="s">
        <v>3301</v>
      </c>
      <c r="BG799" t="s">
        <v>202</v>
      </c>
      <c r="BH799" t="s">
        <v>202</v>
      </c>
      <c r="BM799" s="7" t="s">
        <v>3302</v>
      </c>
      <c r="BO799" t="s">
        <v>202</v>
      </c>
      <c r="BP799" t="s">
        <v>202</v>
      </c>
    </row>
    <row r="800" spans="1:69" x14ac:dyDescent="0.2">
      <c r="A800" s="4">
        <v>43013.761111111111</v>
      </c>
      <c r="B800" s="4">
        <v>43013.775694444441</v>
      </c>
      <c r="C800" t="s">
        <v>65</v>
      </c>
      <c r="D800" t="s">
        <v>3316</v>
      </c>
      <c r="E800">
        <v>100</v>
      </c>
      <c r="F800">
        <v>1234</v>
      </c>
      <c r="G800" t="b">
        <v>1</v>
      </c>
      <c r="H800" s="1">
        <v>43013.775694444441</v>
      </c>
      <c r="I800" t="s">
        <v>3317</v>
      </c>
      <c r="N800">
        <v>40.623397830000002</v>
      </c>
      <c r="O800">
        <v>-74.028800959999998</v>
      </c>
      <c r="P800" t="s">
        <v>179</v>
      </c>
      <c r="Q800" t="s">
        <v>180</v>
      </c>
      <c r="R800" t="s">
        <v>181</v>
      </c>
      <c r="S800" t="s">
        <v>182</v>
      </c>
      <c r="T800" t="s">
        <v>183</v>
      </c>
      <c r="U800" t="s">
        <v>184</v>
      </c>
      <c r="V800" t="s">
        <v>194</v>
      </c>
      <c r="W800">
        <v>47</v>
      </c>
      <c r="X800" t="s">
        <v>186</v>
      </c>
      <c r="Y800" t="s">
        <v>216</v>
      </c>
      <c r="Z800">
        <v>27</v>
      </c>
      <c r="AA800" t="s">
        <v>269</v>
      </c>
      <c r="AB800" t="s">
        <v>197</v>
      </c>
      <c r="AC800" t="s">
        <v>210</v>
      </c>
      <c r="AD800" t="s">
        <v>329</v>
      </c>
      <c r="AE800" t="s">
        <v>229</v>
      </c>
      <c r="AF800">
        <v>11209</v>
      </c>
      <c r="AS800">
        <v>627.38300000000004</v>
      </c>
      <c r="AT800">
        <v>962.47199999999998</v>
      </c>
      <c r="AU800">
        <v>985.15700000000004</v>
      </c>
      <c r="AV800">
        <v>2</v>
      </c>
      <c r="BA800" t="s">
        <v>201</v>
      </c>
      <c r="BB800">
        <v>4</v>
      </c>
      <c r="BC800" t="s">
        <v>238</v>
      </c>
      <c r="BD800" t="s">
        <v>238</v>
      </c>
      <c r="BE800" s="3">
        <v>200000</v>
      </c>
      <c r="BF800" t="s">
        <v>1245</v>
      </c>
      <c r="BG800" t="s">
        <v>202</v>
      </c>
      <c r="BH800" t="s">
        <v>202</v>
      </c>
      <c r="BM800" s="7" t="s">
        <v>3318</v>
      </c>
      <c r="BN800" s="3" t="s">
        <v>204</v>
      </c>
      <c r="BO800" t="s">
        <v>202</v>
      </c>
      <c r="BP800" t="s">
        <v>202</v>
      </c>
    </row>
    <row r="801" spans="1:71" x14ac:dyDescent="0.2">
      <c r="A801" s="4">
        <v>43013.763194444444</v>
      </c>
      <c r="B801" s="4">
        <v>43013.780555555553</v>
      </c>
      <c r="C801" t="s">
        <v>65</v>
      </c>
      <c r="D801" t="s">
        <v>3432</v>
      </c>
      <c r="E801">
        <v>100</v>
      </c>
      <c r="F801">
        <v>1471</v>
      </c>
      <c r="G801" t="b">
        <v>1</v>
      </c>
      <c r="H801" s="1">
        <v>43013.780555555553</v>
      </c>
      <c r="I801" t="s">
        <v>3433</v>
      </c>
      <c r="N801">
        <v>30.068893429999999</v>
      </c>
      <c r="O801">
        <v>-81.562103269999994</v>
      </c>
      <c r="P801" t="s">
        <v>179</v>
      </c>
      <c r="Q801" t="s">
        <v>180</v>
      </c>
      <c r="R801" t="s">
        <v>181</v>
      </c>
      <c r="S801" t="s">
        <v>208</v>
      </c>
      <c r="T801">
        <v>55</v>
      </c>
      <c r="U801" t="s">
        <v>184</v>
      </c>
      <c r="V801" t="s">
        <v>185</v>
      </c>
      <c r="W801">
        <v>47</v>
      </c>
      <c r="X801" t="s">
        <v>186</v>
      </c>
      <c r="Y801" t="s">
        <v>195</v>
      </c>
      <c r="Z801">
        <v>24</v>
      </c>
      <c r="AA801" t="s">
        <v>196</v>
      </c>
      <c r="AB801" t="s">
        <v>197</v>
      </c>
      <c r="AC801" t="s">
        <v>210</v>
      </c>
      <c r="AD801" t="s">
        <v>234</v>
      </c>
      <c r="AE801" t="s">
        <v>211</v>
      </c>
      <c r="AF801">
        <v>32092</v>
      </c>
      <c r="AS801">
        <v>3.0110000000000001</v>
      </c>
      <c r="AT801">
        <v>248.81100000000001</v>
      </c>
      <c r="AU801">
        <v>988.99599999999998</v>
      </c>
      <c r="AV801">
        <v>2</v>
      </c>
      <c r="BA801" t="s">
        <v>201</v>
      </c>
      <c r="BB801">
        <v>4</v>
      </c>
      <c r="BC801" t="s">
        <v>238</v>
      </c>
      <c r="BD801" t="s">
        <v>238</v>
      </c>
      <c r="BE801" s="3">
        <v>100000</v>
      </c>
      <c r="BF801" t="s">
        <v>687</v>
      </c>
      <c r="BG801" t="s">
        <v>202</v>
      </c>
      <c r="BH801" t="s">
        <v>202</v>
      </c>
      <c r="BM801" s="7" t="s">
        <v>3434</v>
      </c>
      <c r="BN801" s="3" t="s">
        <v>225</v>
      </c>
      <c r="BO801" t="s">
        <v>202</v>
      </c>
      <c r="BP801" t="s">
        <v>202</v>
      </c>
    </row>
    <row r="802" spans="1:71" x14ac:dyDescent="0.2">
      <c r="A802" s="4">
        <v>43013.762499999997</v>
      </c>
      <c r="B802" s="4">
        <v>43013.780555555553</v>
      </c>
      <c r="C802" t="s">
        <v>65</v>
      </c>
      <c r="D802" t="s">
        <v>3435</v>
      </c>
      <c r="E802">
        <v>100</v>
      </c>
      <c r="F802">
        <v>1539</v>
      </c>
      <c r="G802" t="b">
        <v>1</v>
      </c>
      <c r="H802" s="1">
        <v>43013.780555555553</v>
      </c>
      <c r="I802" t="s">
        <v>3436</v>
      </c>
      <c r="N802">
        <v>38.8125</v>
      </c>
      <c r="O802">
        <v>-90.350097660000003</v>
      </c>
      <c r="P802" t="s">
        <v>179</v>
      </c>
      <c r="Q802" t="s">
        <v>180</v>
      </c>
      <c r="R802" t="s">
        <v>181</v>
      </c>
      <c r="S802" t="s">
        <v>182</v>
      </c>
      <c r="T802" t="s">
        <v>183</v>
      </c>
      <c r="U802" t="s">
        <v>184</v>
      </c>
      <c r="V802" t="s">
        <v>185</v>
      </c>
      <c r="W802">
        <v>47</v>
      </c>
      <c r="X802" t="s">
        <v>186</v>
      </c>
      <c r="Y802" t="s">
        <v>195</v>
      </c>
      <c r="Z802">
        <v>38</v>
      </c>
      <c r="AA802" t="s">
        <v>196</v>
      </c>
      <c r="AB802" t="s">
        <v>197</v>
      </c>
      <c r="AC802" t="s">
        <v>210</v>
      </c>
      <c r="AD802" t="s">
        <v>234</v>
      </c>
      <c r="AE802" t="s">
        <v>211</v>
      </c>
      <c r="AF802">
        <v>63031</v>
      </c>
      <c r="AS802">
        <v>0</v>
      </c>
      <c r="AT802">
        <v>0</v>
      </c>
      <c r="AU802">
        <v>1161.7760000000001</v>
      </c>
      <c r="AV802">
        <v>0</v>
      </c>
      <c r="BA802" t="s">
        <v>201</v>
      </c>
      <c r="BB802">
        <v>4</v>
      </c>
      <c r="BC802" t="s">
        <v>238</v>
      </c>
      <c r="BD802" t="s">
        <v>238</v>
      </c>
      <c r="BE802" s="3">
        <v>100000</v>
      </c>
      <c r="BF802" t="s">
        <v>687</v>
      </c>
      <c r="BG802" t="s">
        <v>202</v>
      </c>
      <c r="BH802" t="s">
        <v>202</v>
      </c>
      <c r="BM802" s="7" t="s">
        <v>3437</v>
      </c>
      <c r="BN802" s="3" t="s">
        <v>204</v>
      </c>
      <c r="BO802" t="s">
        <v>202</v>
      </c>
      <c r="BP802" t="s">
        <v>202</v>
      </c>
    </row>
    <row r="803" spans="1:71" x14ac:dyDescent="0.2">
      <c r="A803" s="4">
        <v>43013.765972222223</v>
      </c>
      <c r="B803" s="4">
        <v>43013.782638888886</v>
      </c>
      <c r="C803" t="s">
        <v>65</v>
      </c>
      <c r="D803" t="s">
        <v>3487</v>
      </c>
      <c r="E803">
        <v>100</v>
      </c>
      <c r="F803">
        <v>1451</v>
      </c>
      <c r="G803" t="b">
        <v>1</v>
      </c>
      <c r="H803" s="1">
        <v>43013.782638888886</v>
      </c>
      <c r="I803" t="s">
        <v>3488</v>
      </c>
      <c r="N803">
        <v>37.752593990000001</v>
      </c>
      <c r="O803">
        <v>-83.068801879999995</v>
      </c>
      <c r="P803" t="s">
        <v>179</v>
      </c>
      <c r="Q803" t="s">
        <v>180</v>
      </c>
      <c r="R803" t="s">
        <v>181</v>
      </c>
      <c r="S803" t="s">
        <v>182</v>
      </c>
      <c r="T803" t="s">
        <v>3489</v>
      </c>
      <c r="U803" t="s">
        <v>3490</v>
      </c>
      <c r="V803" t="s">
        <v>265</v>
      </c>
      <c r="W803">
        <v>47</v>
      </c>
      <c r="X803" t="s">
        <v>186</v>
      </c>
      <c r="Y803" t="s">
        <v>195</v>
      </c>
      <c r="Z803">
        <v>37</v>
      </c>
      <c r="AA803" t="s">
        <v>196</v>
      </c>
      <c r="AB803" t="s">
        <v>197</v>
      </c>
      <c r="AC803" t="s">
        <v>258</v>
      </c>
      <c r="AD803" t="s">
        <v>222</v>
      </c>
      <c r="AE803" t="s">
        <v>200</v>
      </c>
      <c r="AF803">
        <v>41465</v>
      </c>
      <c r="AS803">
        <v>199.107</v>
      </c>
      <c r="AT803">
        <v>199.107</v>
      </c>
      <c r="AU803">
        <v>1150.4839999999999</v>
      </c>
      <c r="AV803">
        <v>1</v>
      </c>
      <c r="BA803" t="s">
        <v>201</v>
      </c>
      <c r="BB803">
        <v>4</v>
      </c>
      <c r="BC803" t="s">
        <v>238</v>
      </c>
      <c r="BD803" t="s">
        <v>238</v>
      </c>
      <c r="BE803" s="3">
        <v>120000</v>
      </c>
      <c r="BF803" t="s">
        <v>3491</v>
      </c>
      <c r="BG803" t="s">
        <v>202</v>
      </c>
      <c r="BH803" t="s">
        <v>202</v>
      </c>
      <c r="BM803" s="7" t="s">
        <v>3492</v>
      </c>
      <c r="BN803" s="3" t="s">
        <v>204</v>
      </c>
      <c r="BO803" t="s">
        <v>202</v>
      </c>
      <c r="BP803" t="s">
        <v>202</v>
      </c>
    </row>
    <row r="804" spans="1:71" x14ac:dyDescent="0.2">
      <c r="A804" s="4">
        <v>43013.768055555556</v>
      </c>
      <c r="B804" s="4">
        <v>43013.786111111112</v>
      </c>
      <c r="C804" t="s">
        <v>65</v>
      </c>
      <c r="D804" t="s">
        <v>3516</v>
      </c>
      <c r="E804">
        <v>100</v>
      </c>
      <c r="F804">
        <v>1597</v>
      </c>
      <c r="G804" t="b">
        <v>1</v>
      </c>
      <c r="H804" s="1">
        <v>43013.786111111112</v>
      </c>
      <c r="I804" t="s">
        <v>3517</v>
      </c>
      <c r="N804">
        <v>25.734100340000001</v>
      </c>
      <c r="O804">
        <v>-80.359397889999997</v>
      </c>
      <c r="P804" t="s">
        <v>179</v>
      </c>
      <c r="Q804" t="s">
        <v>180</v>
      </c>
      <c r="R804" t="s">
        <v>181</v>
      </c>
      <c r="S804" t="s">
        <v>182</v>
      </c>
      <c r="T804" t="s">
        <v>183</v>
      </c>
      <c r="U804" t="s">
        <v>184</v>
      </c>
      <c r="V804" t="s">
        <v>185</v>
      </c>
      <c r="W804">
        <v>47</v>
      </c>
      <c r="X804" t="s">
        <v>186</v>
      </c>
      <c r="Y804" t="s">
        <v>195</v>
      </c>
      <c r="Z804">
        <v>32</v>
      </c>
      <c r="AA804" t="s">
        <v>196</v>
      </c>
      <c r="AB804" t="s">
        <v>253</v>
      </c>
      <c r="AC804" t="s">
        <v>198</v>
      </c>
      <c r="AD804" t="s">
        <v>222</v>
      </c>
      <c r="AE804" t="s">
        <v>200</v>
      </c>
      <c r="AF804">
        <v>33193</v>
      </c>
      <c r="AS804">
        <v>9.1869999999999994</v>
      </c>
      <c r="AT804">
        <v>9.1869999999999994</v>
      </c>
      <c r="AU804">
        <v>924.20799999999997</v>
      </c>
      <c r="AV804">
        <v>1</v>
      </c>
      <c r="BA804" t="s">
        <v>201</v>
      </c>
      <c r="BB804">
        <v>4</v>
      </c>
      <c r="BC804" t="s">
        <v>238</v>
      </c>
      <c r="BD804" t="s">
        <v>238</v>
      </c>
      <c r="BE804" s="3">
        <v>224000</v>
      </c>
      <c r="BF804" t="s">
        <v>3518</v>
      </c>
      <c r="BG804" t="s">
        <v>202</v>
      </c>
      <c r="BH804" t="s">
        <v>202</v>
      </c>
      <c r="BM804" s="7" t="s">
        <v>3519</v>
      </c>
      <c r="BO804" t="s">
        <v>238</v>
      </c>
      <c r="BP804" t="s">
        <v>202</v>
      </c>
    </row>
    <row r="805" spans="1:71" x14ac:dyDescent="0.2">
      <c r="A805" s="4">
        <v>43013.777777777781</v>
      </c>
      <c r="B805" s="4">
        <v>43013.794444444444</v>
      </c>
      <c r="C805" t="s">
        <v>65</v>
      </c>
      <c r="D805" t="s">
        <v>3551</v>
      </c>
      <c r="E805">
        <v>100</v>
      </c>
      <c r="F805">
        <v>1401</v>
      </c>
      <c r="G805" t="b">
        <v>1</v>
      </c>
      <c r="H805" s="1">
        <v>43013.794444444444</v>
      </c>
      <c r="I805" t="s">
        <v>3552</v>
      </c>
      <c r="N805">
        <v>41.488098139999998</v>
      </c>
      <c r="O805">
        <v>-87.442398069999996</v>
      </c>
      <c r="P805" t="s">
        <v>179</v>
      </c>
      <c r="Q805" t="s">
        <v>180</v>
      </c>
      <c r="R805" t="s">
        <v>181</v>
      </c>
      <c r="S805" t="s">
        <v>182</v>
      </c>
      <c r="T805" t="s">
        <v>183</v>
      </c>
      <c r="U805" t="s">
        <v>184</v>
      </c>
      <c r="V805" t="s">
        <v>265</v>
      </c>
      <c r="W805">
        <v>47</v>
      </c>
      <c r="X805" t="s">
        <v>186</v>
      </c>
      <c r="Y805" t="s">
        <v>216</v>
      </c>
      <c r="Z805">
        <v>39</v>
      </c>
      <c r="AA805" t="s">
        <v>196</v>
      </c>
      <c r="AB805" t="s">
        <v>197</v>
      </c>
      <c r="AC805" t="s">
        <v>210</v>
      </c>
      <c r="AD805" t="s">
        <v>199</v>
      </c>
      <c r="AE805" t="s">
        <v>229</v>
      </c>
      <c r="AF805">
        <v>46394</v>
      </c>
      <c r="AS805">
        <v>0</v>
      </c>
      <c r="AT805">
        <v>0</v>
      </c>
      <c r="AU805">
        <v>989.10299999999995</v>
      </c>
      <c r="AV805">
        <v>0</v>
      </c>
      <c r="BA805" t="s">
        <v>201</v>
      </c>
      <c r="BB805">
        <v>4</v>
      </c>
      <c r="BC805" t="s">
        <v>238</v>
      </c>
      <c r="BD805" t="s">
        <v>238</v>
      </c>
      <c r="BE805" s="3">
        <v>150000</v>
      </c>
      <c r="BF805" t="s">
        <v>3553</v>
      </c>
      <c r="BG805" t="s">
        <v>202</v>
      </c>
      <c r="BH805" t="s">
        <v>202</v>
      </c>
      <c r="BM805" s="7" t="s">
        <v>3554</v>
      </c>
      <c r="BN805" s="3" t="s">
        <v>204</v>
      </c>
      <c r="BO805" t="s">
        <v>202</v>
      </c>
      <c r="BP805" t="s">
        <v>202</v>
      </c>
    </row>
    <row r="806" spans="1:71" x14ac:dyDescent="0.2">
      <c r="A806" s="4">
        <v>43013.788888888892</v>
      </c>
      <c r="B806" s="4">
        <v>43013.803472222222</v>
      </c>
      <c r="C806" t="s">
        <v>65</v>
      </c>
      <c r="D806" t="s">
        <v>3595</v>
      </c>
      <c r="E806">
        <v>100</v>
      </c>
      <c r="F806">
        <v>1270</v>
      </c>
      <c r="G806" t="b">
        <v>1</v>
      </c>
      <c r="H806" s="1">
        <v>43013.803472222222</v>
      </c>
      <c r="I806" t="s">
        <v>3596</v>
      </c>
      <c r="N806">
        <v>40.292297359999999</v>
      </c>
      <c r="O806">
        <v>-78.983398440000002</v>
      </c>
      <c r="P806" t="s">
        <v>179</v>
      </c>
      <c r="Q806" t="s">
        <v>180</v>
      </c>
      <c r="R806" t="s">
        <v>181</v>
      </c>
      <c r="S806" t="s">
        <v>182</v>
      </c>
      <c r="T806" t="s">
        <v>183</v>
      </c>
      <c r="U806" t="s">
        <v>184</v>
      </c>
      <c r="V806" t="s">
        <v>185</v>
      </c>
      <c r="W806">
        <v>47</v>
      </c>
      <c r="X806" t="s">
        <v>186</v>
      </c>
      <c r="Y806" t="s">
        <v>195</v>
      </c>
      <c r="Z806">
        <v>31</v>
      </c>
      <c r="AA806" t="s">
        <v>196</v>
      </c>
      <c r="AB806" t="s">
        <v>197</v>
      </c>
      <c r="AC806" t="s">
        <v>258</v>
      </c>
      <c r="AD806" t="s">
        <v>222</v>
      </c>
      <c r="AE806" t="s">
        <v>211</v>
      </c>
      <c r="AF806">
        <v>15901</v>
      </c>
      <c r="AS806">
        <v>0</v>
      </c>
      <c r="AT806">
        <v>0</v>
      </c>
      <c r="AU806">
        <v>990.78200000000004</v>
      </c>
      <c r="AV806">
        <v>0</v>
      </c>
      <c r="BA806" t="s">
        <v>201</v>
      </c>
      <c r="BB806">
        <v>4</v>
      </c>
      <c r="BC806" t="s">
        <v>238</v>
      </c>
      <c r="BD806" t="s">
        <v>238</v>
      </c>
      <c r="BE806" s="3">
        <v>150000</v>
      </c>
      <c r="BF806" t="s">
        <v>3597</v>
      </c>
      <c r="BG806" t="s">
        <v>202</v>
      </c>
      <c r="BH806" t="s">
        <v>202</v>
      </c>
      <c r="BM806" s="7" t="s">
        <v>3598</v>
      </c>
      <c r="BN806" s="3" t="s">
        <v>204</v>
      </c>
      <c r="BO806" t="s">
        <v>202</v>
      </c>
      <c r="BP806" t="s">
        <v>202</v>
      </c>
    </row>
    <row r="807" spans="1:71" x14ac:dyDescent="0.2">
      <c r="A807" s="4">
        <v>43013.783333333333</v>
      </c>
      <c r="B807" s="4">
        <v>43013.804861111108</v>
      </c>
      <c r="C807" t="s">
        <v>65</v>
      </c>
      <c r="D807" t="s">
        <v>3599</v>
      </c>
      <c r="E807">
        <v>100</v>
      </c>
      <c r="F807">
        <v>1828</v>
      </c>
      <c r="G807" t="b">
        <v>1</v>
      </c>
      <c r="H807" s="1">
        <v>43013.804861111108</v>
      </c>
      <c r="I807" t="s">
        <v>3600</v>
      </c>
      <c r="N807">
        <v>36.117202759999998</v>
      </c>
      <c r="O807">
        <v>-80.076499940000005</v>
      </c>
      <c r="P807" t="s">
        <v>179</v>
      </c>
      <c r="Q807" t="s">
        <v>180</v>
      </c>
      <c r="R807" t="s">
        <v>181</v>
      </c>
      <c r="S807" t="s">
        <v>182</v>
      </c>
      <c r="T807" t="s">
        <v>183</v>
      </c>
      <c r="U807" t="s">
        <v>281</v>
      </c>
      <c r="V807" t="s">
        <v>302</v>
      </c>
      <c r="W807">
        <v>47</v>
      </c>
      <c r="X807" t="s">
        <v>186</v>
      </c>
      <c r="Y807" t="s">
        <v>195</v>
      </c>
      <c r="Z807">
        <v>45</v>
      </c>
      <c r="AA807" t="s">
        <v>196</v>
      </c>
      <c r="AB807" t="s">
        <v>197</v>
      </c>
      <c r="AC807" t="s">
        <v>210</v>
      </c>
      <c r="AD807" t="s">
        <v>329</v>
      </c>
      <c r="AE807" t="s">
        <v>303</v>
      </c>
      <c r="AF807">
        <v>27105</v>
      </c>
      <c r="AS807">
        <v>1300.741</v>
      </c>
      <c r="AT807">
        <v>1324.635</v>
      </c>
      <c r="AU807">
        <v>1386.319</v>
      </c>
      <c r="AV807">
        <v>2</v>
      </c>
      <c r="BA807" t="s">
        <v>201</v>
      </c>
      <c r="BB807">
        <v>4</v>
      </c>
      <c r="BC807" t="s">
        <v>238</v>
      </c>
      <c r="BD807" t="s">
        <v>238</v>
      </c>
      <c r="BE807" s="3">
        <v>130000</v>
      </c>
      <c r="BF807" t="s">
        <v>3601</v>
      </c>
      <c r="BG807" t="s">
        <v>202</v>
      </c>
      <c r="BH807" t="s">
        <v>202</v>
      </c>
      <c r="BM807" s="7" t="s">
        <v>3602</v>
      </c>
      <c r="BN807" s="3" t="s">
        <v>204</v>
      </c>
      <c r="BO807" t="s">
        <v>202</v>
      </c>
      <c r="BP807" t="s">
        <v>202</v>
      </c>
    </row>
    <row r="808" spans="1:71" x14ac:dyDescent="0.2">
      <c r="A808" s="4">
        <v>43013.798611111109</v>
      </c>
      <c r="B808" s="4">
        <v>43013.814583333333</v>
      </c>
      <c r="C808" t="s">
        <v>65</v>
      </c>
      <c r="D808" t="s">
        <v>3606</v>
      </c>
      <c r="E808">
        <v>100</v>
      </c>
      <c r="F808">
        <v>1419</v>
      </c>
      <c r="G808" t="b">
        <v>1</v>
      </c>
      <c r="H808" s="1">
        <v>43013.814583333333</v>
      </c>
      <c r="I808" t="s">
        <v>3607</v>
      </c>
      <c r="N808">
        <v>40.46609497</v>
      </c>
      <c r="O808">
        <v>-88.903396610000001</v>
      </c>
      <c r="P808" t="s">
        <v>179</v>
      </c>
      <c r="Q808" t="s">
        <v>180</v>
      </c>
      <c r="R808" t="s">
        <v>181</v>
      </c>
      <c r="S808" t="s">
        <v>695</v>
      </c>
      <c r="T808">
        <v>14.143929999999999</v>
      </c>
      <c r="U808" t="s">
        <v>184</v>
      </c>
      <c r="V808" t="s">
        <v>3608</v>
      </c>
      <c r="W808">
        <v>47</v>
      </c>
      <c r="X808" t="s">
        <v>186</v>
      </c>
      <c r="Y808" t="s">
        <v>216</v>
      </c>
      <c r="Z808">
        <v>24</v>
      </c>
      <c r="AA808" t="s">
        <v>196</v>
      </c>
      <c r="AB808" t="s">
        <v>467</v>
      </c>
      <c r="AC808" t="s">
        <v>210</v>
      </c>
      <c r="AD808" t="s">
        <v>217</v>
      </c>
      <c r="AE808" t="s">
        <v>229</v>
      </c>
      <c r="AF808">
        <v>61701</v>
      </c>
      <c r="AS808">
        <v>0</v>
      </c>
      <c r="AT808">
        <v>0</v>
      </c>
      <c r="AU808">
        <v>991.08399999999995</v>
      </c>
      <c r="AV808">
        <v>0</v>
      </c>
      <c r="BA808" t="s">
        <v>201</v>
      </c>
      <c r="BB808" s="6">
        <v>4</v>
      </c>
      <c r="BC808" s="6" t="s">
        <v>238</v>
      </c>
      <c r="BD808" s="6" t="s">
        <v>238</v>
      </c>
      <c r="BE808" s="27">
        <v>180000</v>
      </c>
      <c r="BF808" t="s">
        <v>3609</v>
      </c>
      <c r="BG808" t="s">
        <v>202</v>
      </c>
      <c r="BH808" t="s">
        <v>202</v>
      </c>
      <c r="BM808" s="7" t="s">
        <v>3610</v>
      </c>
      <c r="BN808" s="3" t="s">
        <v>204</v>
      </c>
      <c r="BO808" t="s">
        <v>202</v>
      </c>
      <c r="BP808" t="s">
        <v>238</v>
      </c>
      <c r="BQ808" t="s">
        <v>3611</v>
      </c>
    </row>
    <row r="809" spans="1:71" x14ac:dyDescent="0.2">
      <c r="A809" s="4">
        <v>43007.584027777775</v>
      </c>
      <c r="B809" s="4">
        <v>43007.597916666666</v>
      </c>
      <c r="C809" t="s">
        <v>65</v>
      </c>
      <c r="D809" t="s">
        <v>275</v>
      </c>
      <c r="E809">
        <v>100</v>
      </c>
      <c r="F809">
        <v>1236</v>
      </c>
      <c r="G809" t="b">
        <v>1</v>
      </c>
      <c r="H809" s="1">
        <v>43007.597916666666</v>
      </c>
      <c r="I809" t="s">
        <v>276</v>
      </c>
      <c r="N809">
        <v>40.283004759999997</v>
      </c>
      <c r="O809">
        <v>-74.715103150000004</v>
      </c>
      <c r="P809" t="s">
        <v>179</v>
      </c>
      <c r="Q809" t="s">
        <v>180</v>
      </c>
      <c r="R809" t="s">
        <v>181</v>
      </c>
      <c r="S809" t="s">
        <v>182</v>
      </c>
      <c r="T809" t="s">
        <v>183</v>
      </c>
      <c r="U809" t="s">
        <v>184</v>
      </c>
      <c r="V809" t="s">
        <v>194</v>
      </c>
      <c r="W809">
        <v>47</v>
      </c>
      <c r="X809" t="s">
        <v>186</v>
      </c>
      <c r="Y809" t="s">
        <v>195</v>
      </c>
      <c r="Z809">
        <v>44</v>
      </c>
      <c r="AA809" t="s">
        <v>196</v>
      </c>
      <c r="AB809" t="s">
        <v>197</v>
      </c>
      <c r="AC809" t="s">
        <v>258</v>
      </c>
      <c r="AD809" t="s">
        <v>217</v>
      </c>
      <c r="AE809" t="s">
        <v>200</v>
      </c>
      <c r="AF809">
        <v>8628</v>
      </c>
      <c r="AW809">
        <v>0</v>
      </c>
      <c r="AX809">
        <v>0</v>
      </c>
      <c r="AY809">
        <v>1039.175</v>
      </c>
      <c r="AZ809">
        <v>0</v>
      </c>
      <c r="BA809" t="s">
        <v>201</v>
      </c>
      <c r="BB809" s="28">
        <v>5</v>
      </c>
      <c r="BC809" s="28" t="s">
        <v>238</v>
      </c>
      <c r="BD809" s="28" t="s">
        <v>238</v>
      </c>
      <c r="BE809" s="29">
        <v>160000</v>
      </c>
      <c r="BF809" t="s">
        <v>277</v>
      </c>
      <c r="BG809" t="s">
        <v>202</v>
      </c>
      <c r="BH809" t="s">
        <v>202</v>
      </c>
      <c r="BM809" s="7" t="s">
        <v>278</v>
      </c>
      <c r="BN809" s="3" t="s">
        <v>204</v>
      </c>
      <c r="BO809" t="s">
        <v>202</v>
      </c>
      <c r="BP809" t="s">
        <v>202</v>
      </c>
      <c r="BS809" t="s">
        <v>205</v>
      </c>
    </row>
    <row r="810" spans="1:71" x14ac:dyDescent="0.2">
      <c r="A810" s="4">
        <v>43007.584722222222</v>
      </c>
      <c r="B810" s="4">
        <v>43007.6</v>
      </c>
      <c r="C810" t="s">
        <v>65</v>
      </c>
      <c r="D810" t="s">
        <v>308</v>
      </c>
      <c r="E810">
        <v>100</v>
      </c>
      <c r="F810">
        <v>1337</v>
      </c>
      <c r="G810" t="b">
        <v>1</v>
      </c>
      <c r="H810" s="1">
        <v>43007.6</v>
      </c>
      <c r="I810" t="s">
        <v>309</v>
      </c>
      <c r="N810">
        <v>42.690505979999998</v>
      </c>
      <c r="O810">
        <v>-83.054901119999997</v>
      </c>
      <c r="P810" t="s">
        <v>179</v>
      </c>
      <c r="Q810" t="s">
        <v>180</v>
      </c>
      <c r="R810" t="s">
        <v>181</v>
      </c>
      <c r="S810" t="s">
        <v>208</v>
      </c>
      <c r="T810">
        <v>56</v>
      </c>
      <c r="U810" t="s">
        <v>281</v>
      </c>
      <c r="V810" t="s">
        <v>185</v>
      </c>
      <c r="W810">
        <v>47</v>
      </c>
      <c r="X810" t="s">
        <v>186</v>
      </c>
      <c r="Y810" t="s">
        <v>195</v>
      </c>
      <c r="Z810">
        <v>44</v>
      </c>
      <c r="AA810" t="s">
        <v>196</v>
      </c>
      <c r="AB810" t="s">
        <v>197</v>
      </c>
      <c r="AC810" t="s">
        <v>290</v>
      </c>
      <c r="AD810" t="s">
        <v>199</v>
      </c>
      <c r="AE810" t="s">
        <v>229</v>
      </c>
      <c r="AF810">
        <v>48317</v>
      </c>
      <c r="AW810">
        <v>29.312000000000001</v>
      </c>
      <c r="AX810">
        <v>180.44</v>
      </c>
      <c r="AY810">
        <v>1002.59</v>
      </c>
      <c r="AZ810">
        <v>2</v>
      </c>
      <c r="BA810" t="s">
        <v>201</v>
      </c>
      <c r="BB810">
        <v>5</v>
      </c>
      <c r="BC810" t="s">
        <v>238</v>
      </c>
      <c r="BD810" t="s">
        <v>238</v>
      </c>
      <c r="BE810" s="3">
        <v>280000</v>
      </c>
      <c r="BF810" t="s">
        <v>310</v>
      </c>
      <c r="BG810" t="s">
        <v>202</v>
      </c>
      <c r="BH810" t="s">
        <v>202</v>
      </c>
      <c r="BM810" s="7" t="s">
        <v>311</v>
      </c>
      <c r="BN810" s="3" t="s">
        <v>204</v>
      </c>
      <c r="BO810" t="s">
        <v>202</v>
      </c>
      <c r="BP810" t="s">
        <v>202</v>
      </c>
      <c r="BS810" t="s">
        <v>205</v>
      </c>
    </row>
    <row r="811" spans="1:71" x14ac:dyDescent="0.2">
      <c r="A811" s="4">
        <v>43007.587500000001</v>
      </c>
      <c r="B811" s="4">
        <v>43007.602083333331</v>
      </c>
      <c r="C811" t="s">
        <v>65</v>
      </c>
      <c r="D811" t="s">
        <v>348</v>
      </c>
      <c r="E811">
        <v>100</v>
      </c>
      <c r="F811">
        <v>1276</v>
      </c>
      <c r="G811" t="b">
        <v>1</v>
      </c>
      <c r="H811" s="1">
        <v>43007.602083333331</v>
      </c>
      <c r="I811" t="s">
        <v>349</v>
      </c>
      <c r="N811">
        <v>43.13310242</v>
      </c>
      <c r="O811">
        <v>-89.349098209999994</v>
      </c>
      <c r="P811" t="s">
        <v>179</v>
      </c>
      <c r="Q811" t="s">
        <v>180</v>
      </c>
      <c r="R811" t="s">
        <v>181</v>
      </c>
      <c r="S811" t="s">
        <v>182</v>
      </c>
      <c r="T811" t="s">
        <v>263</v>
      </c>
      <c r="U811" t="s">
        <v>264</v>
      </c>
      <c r="V811" t="s">
        <v>185</v>
      </c>
      <c r="W811">
        <v>47</v>
      </c>
      <c r="X811" t="s">
        <v>186</v>
      </c>
      <c r="Y811" t="s">
        <v>216</v>
      </c>
      <c r="Z811">
        <v>53</v>
      </c>
      <c r="AA811" t="s">
        <v>196</v>
      </c>
      <c r="AB811" t="s">
        <v>197</v>
      </c>
      <c r="AC811" t="s">
        <v>350</v>
      </c>
      <c r="AD811" t="s">
        <v>234</v>
      </c>
      <c r="AE811" t="s">
        <v>211</v>
      </c>
      <c r="AF811">
        <v>53704</v>
      </c>
      <c r="AW811">
        <v>0</v>
      </c>
      <c r="AX811">
        <v>0</v>
      </c>
      <c r="AY811">
        <v>1003.99</v>
      </c>
      <c r="AZ811">
        <v>0</v>
      </c>
      <c r="BA811" t="s">
        <v>201</v>
      </c>
      <c r="BB811">
        <v>5</v>
      </c>
      <c r="BC811" t="s">
        <v>238</v>
      </c>
      <c r="BD811" t="s">
        <v>238</v>
      </c>
      <c r="BE811" s="3">
        <v>100000</v>
      </c>
      <c r="BF811" t="s">
        <v>351</v>
      </c>
      <c r="BG811" t="s">
        <v>202</v>
      </c>
      <c r="BH811" t="s">
        <v>202</v>
      </c>
      <c r="BM811" s="7" t="s">
        <v>352</v>
      </c>
      <c r="BN811" s="3" t="s">
        <v>225</v>
      </c>
      <c r="BO811" t="s">
        <v>202</v>
      </c>
      <c r="BP811" t="s">
        <v>202</v>
      </c>
      <c r="BS811" t="s">
        <v>205</v>
      </c>
    </row>
    <row r="812" spans="1:71" x14ac:dyDescent="0.2">
      <c r="A812" s="4">
        <v>43007.585416666669</v>
      </c>
      <c r="B812" s="4">
        <v>43007.604861111111</v>
      </c>
      <c r="C812" t="s">
        <v>65</v>
      </c>
      <c r="D812" t="s">
        <v>378</v>
      </c>
      <c r="E812">
        <v>100</v>
      </c>
      <c r="F812">
        <v>1638</v>
      </c>
      <c r="G812" t="b">
        <v>1</v>
      </c>
      <c r="H812" s="1">
        <v>43007.604861111111</v>
      </c>
      <c r="I812" t="s">
        <v>379</v>
      </c>
      <c r="N812">
        <v>39.636505130000003</v>
      </c>
      <c r="O812">
        <v>-74.802398679999996</v>
      </c>
      <c r="P812" t="s">
        <v>179</v>
      </c>
      <c r="Q812" t="s">
        <v>180</v>
      </c>
      <c r="R812" t="s">
        <v>181</v>
      </c>
      <c r="S812" t="s">
        <v>182</v>
      </c>
      <c r="T812" t="s">
        <v>380</v>
      </c>
      <c r="U812" t="s">
        <v>281</v>
      </c>
      <c r="V812" t="s">
        <v>194</v>
      </c>
      <c r="W812">
        <v>47</v>
      </c>
      <c r="X812" t="s">
        <v>186</v>
      </c>
      <c r="Y812" t="s">
        <v>216</v>
      </c>
      <c r="Z812">
        <v>29</v>
      </c>
      <c r="AA812" t="s">
        <v>196</v>
      </c>
      <c r="AB812" t="s">
        <v>197</v>
      </c>
      <c r="AC812" t="s">
        <v>198</v>
      </c>
      <c r="AD812" t="s">
        <v>217</v>
      </c>
      <c r="AE812" t="s">
        <v>200</v>
      </c>
      <c r="AF812">
        <v>8037</v>
      </c>
      <c r="AW812">
        <v>0</v>
      </c>
      <c r="AX812">
        <v>0</v>
      </c>
      <c r="AY812">
        <v>1159.0070000000001</v>
      </c>
      <c r="AZ812">
        <v>0</v>
      </c>
      <c r="BA812" t="s">
        <v>201</v>
      </c>
      <c r="BB812">
        <v>5</v>
      </c>
      <c r="BC812" t="s">
        <v>238</v>
      </c>
      <c r="BD812" t="s">
        <v>238</v>
      </c>
      <c r="BE812" s="3">
        <v>280000</v>
      </c>
      <c r="BF812" t="s">
        <v>381</v>
      </c>
      <c r="BG812" t="s">
        <v>202</v>
      </c>
      <c r="BH812" t="s">
        <v>202</v>
      </c>
      <c r="BM812" s="7" t="s">
        <v>382</v>
      </c>
      <c r="BN812" s="3" t="s">
        <v>204</v>
      </c>
      <c r="BO812" t="s">
        <v>202</v>
      </c>
      <c r="BP812" t="s">
        <v>202</v>
      </c>
      <c r="BS812" t="s">
        <v>205</v>
      </c>
    </row>
    <row r="813" spans="1:71" x14ac:dyDescent="0.2">
      <c r="A813" s="4">
        <v>43007.588888888888</v>
      </c>
      <c r="B813" s="4">
        <v>43007.604861111111</v>
      </c>
      <c r="C813" t="s">
        <v>65</v>
      </c>
      <c r="D813" t="s">
        <v>392</v>
      </c>
      <c r="E813">
        <v>100</v>
      </c>
      <c r="F813">
        <v>1406</v>
      </c>
      <c r="G813" t="b">
        <v>1</v>
      </c>
      <c r="H813" s="1">
        <v>43007.605555555558</v>
      </c>
      <c r="I813" t="s">
        <v>393</v>
      </c>
      <c r="N813">
        <v>42.39549255</v>
      </c>
      <c r="O813">
        <v>-83.138099670000003</v>
      </c>
      <c r="P813" t="s">
        <v>179</v>
      </c>
      <c r="Q813" t="s">
        <v>180</v>
      </c>
      <c r="R813" t="s">
        <v>181</v>
      </c>
      <c r="S813" t="s">
        <v>182</v>
      </c>
      <c r="T813" t="s">
        <v>183</v>
      </c>
      <c r="U813" t="s">
        <v>184</v>
      </c>
      <c r="V813" t="s">
        <v>185</v>
      </c>
      <c r="W813">
        <v>47</v>
      </c>
      <c r="X813" t="s">
        <v>186</v>
      </c>
      <c r="Y813" t="s">
        <v>195</v>
      </c>
      <c r="Z813">
        <v>28</v>
      </c>
      <c r="AA813" t="s">
        <v>233</v>
      </c>
      <c r="AB813" t="s">
        <v>197</v>
      </c>
      <c r="AC813" t="s">
        <v>290</v>
      </c>
      <c r="AD813" t="s">
        <v>329</v>
      </c>
      <c r="AE813" t="s">
        <v>223</v>
      </c>
      <c r="AF813">
        <v>48206</v>
      </c>
      <c r="AW813">
        <v>15.845000000000001</v>
      </c>
      <c r="AX813">
        <v>1005.6130000000001</v>
      </c>
      <c r="AY813">
        <v>1010.068</v>
      </c>
      <c r="AZ813">
        <v>4</v>
      </c>
      <c r="BA813" t="s">
        <v>201</v>
      </c>
      <c r="BB813">
        <v>5</v>
      </c>
      <c r="BC813" t="s">
        <v>238</v>
      </c>
      <c r="BD813" t="s">
        <v>238</v>
      </c>
      <c r="BE813" s="3">
        <v>280000</v>
      </c>
      <c r="BF813" t="s">
        <v>310</v>
      </c>
      <c r="BG813" t="s">
        <v>202</v>
      </c>
      <c r="BH813" t="s">
        <v>202</v>
      </c>
      <c r="BM813" s="7" t="s">
        <v>394</v>
      </c>
      <c r="BN813" s="3" t="s">
        <v>225</v>
      </c>
      <c r="BO813" t="s">
        <v>238</v>
      </c>
      <c r="BP813" t="s">
        <v>202</v>
      </c>
      <c r="BS813" t="s">
        <v>205</v>
      </c>
    </row>
    <row r="814" spans="1:71" x14ac:dyDescent="0.2">
      <c r="A814" s="4">
        <v>43007.588194444441</v>
      </c>
      <c r="B814" s="4">
        <v>43007.606249999997</v>
      </c>
      <c r="C814" t="s">
        <v>65</v>
      </c>
      <c r="D814" t="s">
        <v>404</v>
      </c>
      <c r="E814">
        <v>100</v>
      </c>
      <c r="F814">
        <v>1524</v>
      </c>
      <c r="G814" t="b">
        <v>1</v>
      </c>
      <c r="H814" s="1">
        <v>43007.606249999997</v>
      </c>
      <c r="I814" t="s">
        <v>405</v>
      </c>
      <c r="N814">
        <v>30.79139709</v>
      </c>
      <c r="O814">
        <v>-86.448501590000006</v>
      </c>
      <c r="P814" t="s">
        <v>179</v>
      </c>
      <c r="Q814" t="s">
        <v>180</v>
      </c>
      <c r="R814" t="s">
        <v>181</v>
      </c>
      <c r="S814" t="s">
        <v>182</v>
      </c>
      <c r="T814" t="s">
        <v>183</v>
      </c>
      <c r="U814" t="s">
        <v>193</v>
      </c>
      <c r="V814" t="s">
        <v>185</v>
      </c>
      <c r="W814">
        <v>47</v>
      </c>
      <c r="X814" t="s">
        <v>186</v>
      </c>
      <c r="Y814" t="s">
        <v>195</v>
      </c>
      <c r="Z814">
        <v>44</v>
      </c>
      <c r="AA814" t="s">
        <v>196</v>
      </c>
      <c r="AB814" t="s">
        <v>197</v>
      </c>
      <c r="AC814" t="s">
        <v>258</v>
      </c>
      <c r="AD814" t="s">
        <v>217</v>
      </c>
      <c r="AE814" t="s">
        <v>211</v>
      </c>
      <c r="AF814">
        <v>32539</v>
      </c>
      <c r="AW814">
        <v>0</v>
      </c>
      <c r="AX814">
        <v>0</v>
      </c>
      <c r="AY814">
        <v>1022.697</v>
      </c>
      <c r="AZ814">
        <v>0</v>
      </c>
      <c r="BA814" t="s">
        <v>201</v>
      </c>
      <c r="BB814">
        <v>5</v>
      </c>
      <c r="BC814" t="s">
        <v>238</v>
      </c>
      <c r="BD814" t="s">
        <v>238</v>
      </c>
      <c r="BE814" s="3">
        <v>280000</v>
      </c>
      <c r="BF814" t="s">
        <v>406</v>
      </c>
      <c r="BG814" t="s">
        <v>202</v>
      </c>
      <c r="BH814" t="s">
        <v>202</v>
      </c>
      <c r="BM814" s="7" t="s">
        <v>407</v>
      </c>
      <c r="BN814" s="3" t="s">
        <v>204</v>
      </c>
      <c r="BO814" t="s">
        <v>238</v>
      </c>
      <c r="BP814" t="s">
        <v>202</v>
      </c>
      <c r="BS814" t="s">
        <v>205</v>
      </c>
    </row>
    <row r="815" spans="1:71" x14ac:dyDescent="0.2">
      <c r="A815" s="4">
        <v>43007.588888888888</v>
      </c>
      <c r="B815" s="4">
        <v>43007.606249999997</v>
      </c>
      <c r="C815" t="s">
        <v>65</v>
      </c>
      <c r="D815" t="s">
        <v>408</v>
      </c>
      <c r="E815">
        <v>100</v>
      </c>
      <c r="F815">
        <v>1533</v>
      </c>
      <c r="G815" t="b">
        <v>1</v>
      </c>
      <c r="H815" s="1">
        <v>43007.606249999997</v>
      </c>
      <c r="I815" t="s">
        <v>409</v>
      </c>
      <c r="N815">
        <v>32.544296260000003</v>
      </c>
      <c r="O815">
        <v>-84.920799259999995</v>
      </c>
      <c r="P815" t="s">
        <v>179</v>
      </c>
      <c r="Q815" t="s">
        <v>180</v>
      </c>
      <c r="R815" t="s">
        <v>181</v>
      </c>
      <c r="S815" t="s">
        <v>208</v>
      </c>
      <c r="T815">
        <v>49</v>
      </c>
      <c r="U815" t="s">
        <v>281</v>
      </c>
      <c r="V815" t="s">
        <v>302</v>
      </c>
      <c r="W815">
        <v>47</v>
      </c>
      <c r="X815" t="s">
        <v>186</v>
      </c>
      <c r="Y815" t="s">
        <v>195</v>
      </c>
      <c r="Z815">
        <v>60</v>
      </c>
      <c r="AA815" t="s">
        <v>233</v>
      </c>
      <c r="AB815" t="s">
        <v>197</v>
      </c>
      <c r="AC815" t="s">
        <v>245</v>
      </c>
      <c r="AD815" t="s">
        <v>199</v>
      </c>
      <c r="AE815" t="s">
        <v>211</v>
      </c>
      <c r="AF815">
        <v>31907</v>
      </c>
      <c r="AW815">
        <v>0</v>
      </c>
      <c r="AX815">
        <v>0</v>
      </c>
      <c r="AY815">
        <v>1013.833</v>
      </c>
      <c r="AZ815">
        <v>0</v>
      </c>
      <c r="BA815" t="s">
        <v>201</v>
      </c>
      <c r="BB815">
        <v>5</v>
      </c>
      <c r="BC815" t="s">
        <v>238</v>
      </c>
      <c r="BD815" t="s">
        <v>238</v>
      </c>
      <c r="BE815" s="3">
        <v>280000</v>
      </c>
      <c r="BF815" t="s">
        <v>410</v>
      </c>
      <c r="BG815" t="s">
        <v>202</v>
      </c>
      <c r="BH815" t="s">
        <v>202</v>
      </c>
      <c r="BM815" s="7" t="s">
        <v>411</v>
      </c>
      <c r="BN815" s="3" t="s">
        <v>204</v>
      </c>
      <c r="BO815" t="s">
        <v>202</v>
      </c>
      <c r="BP815" t="s">
        <v>202</v>
      </c>
      <c r="BS815" t="s">
        <v>205</v>
      </c>
    </row>
    <row r="816" spans="1:71" x14ac:dyDescent="0.2">
      <c r="A816" s="4">
        <v>43007.604861111111</v>
      </c>
      <c r="B816" s="4">
        <v>43007.619444444441</v>
      </c>
      <c r="C816" t="s">
        <v>65</v>
      </c>
      <c r="D816" t="s">
        <v>447</v>
      </c>
      <c r="E816">
        <v>100</v>
      </c>
      <c r="F816">
        <v>1303</v>
      </c>
      <c r="G816" t="b">
        <v>1</v>
      </c>
      <c r="H816" s="1">
        <v>43007.619444444441</v>
      </c>
      <c r="I816" t="s">
        <v>448</v>
      </c>
      <c r="N816">
        <v>32.74060059</v>
      </c>
      <c r="O816">
        <v>-97.380203249999994</v>
      </c>
      <c r="P816" t="s">
        <v>179</v>
      </c>
      <c r="Q816" t="s">
        <v>180</v>
      </c>
      <c r="R816" t="s">
        <v>181</v>
      </c>
      <c r="S816" t="s">
        <v>182</v>
      </c>
      <c r="T816" t="s">
        <v>183</v>
      </c>
      <c r="U816" t="s">
        <v>184</v>
      </c>
      <c r="V816" t="s">
        <v>185</v>
      </c>
      <c r="W816">
        <v>47</v>
      </c>
      <c r="X816" t="s">
        <v>186</v>
      </c>
      <c r="Y816" t="s">
        <v>195</v>
      </c>
      <c r="Z816">
        <v>22</v>
      </c>
      <c r="AA816" t="s">
        <v>196</v>
      </c>
      <c r="AB816" t="s">
        <v>244</v>
      </c>
      <c r="AC816" t="s">
        <v>258</v>
      </c>
      <c r="AD816" t="s">
        <v>234</v>
      </c>
      <c r="AE816" t="s">
        <v>303</v>
      </c>
      <c r="AF816">
        <v>76110</v>
      </c>
      <c r="AW816">
        <v>12.987</v>
      </c>
      <c r="AX816">
        <v>1007.56</v>
      </c>
      <c r="AY816">
        <v>1008.996</v>
      </c>
      <c r="AZ816">
        <v>4</v>
      </c>
      <c r="BA816" t="s">
        <v>201</v>
      </c>
      <c r="BB816">
        <v>5</v>
      </c>
      <c r="BC816" t="s">
        <v>238</v>
      </c>
      <c r="BD816" t="s">
        <v>238</v>
      </c>
      <c r="BE816" s="3">
        <v>150000</v>
      </c>
      <c r="BF816" t="s">
        <v>449</v>
      </c>
      <c r="BG816" t="s">
        <v>202</v>
      </c>
      <c r="BH816" t="s">
        <v>202</v>
      </c>
      <c r="BM816" s="7" t="s">
        <v>450</v>
      </c>
      <c r="BN816" s="3" t="s">
        <v>204</v>
      </c>
      <c r="BO816" t="s">
        <v>202</v>
      </c>
      <c r="BP816" t="s">
        <v>202</v>
      </c>
      <c r="BS816" t="s">
        <v>205</v>
      </c>
    </row>
    <row r="817" spans="1:71" x14ac:dyDescent="0.2">
      <c r="A817" s="4">
        <v>43007.63958333333</v>
      </c>
      <c r="B817" s="4">
        <v>43007.655555555553</v>
      </c>
      <c r="C817" t="s">
        <v>65</v>
      </c>
      <c r="D817" t="s">
        <v>501</v>
      </c>
      <c r="E817">
        <v>100</v>
      </c>
      <c r="F817">
        <v>1383</v>
      </c>
      <c r="G817" t="b">
        <v>1</v>
      </c>
      <c r="H817" s="1">
        <v>43007.655555555553</v>
      </c>
      <c r="I817" t="s">
        <v>502</v>
      </c>
      <c r="N817">
        <v>32.778701779999999</v>
      </c>
      <c r="O817">
        <v>-96.821701050000001</v>
      </c>
      <c r="P817" t="s">
        <v>179</v>
      </c>
      <c r="Q817" t="s">
        <v>180</v>
      </c>
      <c r="R817" t="s">
        <v>181</v>
      </c>
      <c r="S817" t="s">
        <v>182</v>
      </c>
      <c r="T817" t="s">
        <v>503</v>
      </c>
      <c r="U817" t="s">
        <v>504</v>
      </c>
      <c r="V817" t="s">
        <v>505</v>
      </c>
      <c r="W817">
        <v>47</v>
      </c>
      <c r="X817" t="s">
        <v>186</v>
      </c>
      <c r="Y817" t="s">
        <v>195</v>
      </c>
      <c r="Z817">
        <v>44</v>
      </c>
      <c r="AA817" t="s">
        <v>196</v>
      </c>
      <c r="AB817" t="s">
        <v>197</v>
      </c>
      <c r="AC817" t="s">
        <v>290</v>
      </c>
      <c r="AD817" t="s">
        <v>222</v>
      </c>
      <c r="AE817" t="s">
        <v>229</v>
      </c>
      <c r="AF817">
        <v>81019</v>
      </c>
      <c r="AW817">
        <v>2.4119999999999999</v>
      </c>
      <c r="AX817">
        <v>1069.173</v>
      </c>
      <c r="AY817">
        <v>1070.8599999999999</v>
      </c>
      <c r="AZ817">
        <v>16</v>
      </c>
      <c r="BA817" t="s">
        <v>201</v>
      </c>
      <c r="BB817">
        <v>5</v>
      </c>
      <c r="BC817" t="s">
        <v>238</v>
      </c>
      <c r="BD817" t="s">
        <v>238</v>
      </c>
      <c r="BE817" s="3">
        <v>280000</v>
      </c>
      <c r="BF817" t="s">
        <v>406</v>
      </c>
      <c r="BG817" t="s">
        <v>202</v>
      </c>
      <c r="BH817" t="s">
        <v>202</v>
      </c>
      <c r="BM817" s="7" t="s">
        <v>506</v>
      </c>
      <c r="BN817" s="3" t="s">
        <v>204</v>
      </c>
      <c r="BO817" t="s">
        <v>202</v>
      </c>
      <c r="BP817" t="s">
        <v>202</v>
      </c>
      <c r="BS817" t="s">
        <v>205</v>
      </c>
    </row>
    <row r="818" spans="1:71" x14ac:dyDescent="0.2">
      <c r="A818" s="4">
        <v>43007.661111111112</v>
      </c>
      <c r="B818" s="4">
        <v>43007.675694444442</v>
      </c>
      <c r="C818" t="s">
        <v>65</v>
      </c>
      <c r="D818" t="s">
        <v>522</v>
      </c>
      <c r="E818">
        <v>100</v>
      </c>
      <c r="F818">
        <v>1276</v>
      </c>
      <c r="G818" t="b">
        <v>1</v>
      </c>
      <c r="H818" s="1">
        <v>43007.675694444442</v>
      </c>
      <c r="I818" t="s">
        <v>523</v>
      </c>
      <c r="N818">
        <v>30.567001340000001</v>
      </c>
      <c r="O818">
        <v>-96.283699040000002</v>
      </c>
      <c r="P818" t="s">
        <v>179</v>
      </c>
      <c r="Q818" t="s">
        <v>180</v>
      </c>
      <c r="R818" t="s">
        <v>181</v>
      </c>
      <c r="S818" t="s">
        <v>182</v>
      </c>
      <c r="T818" t="s">
        <v>183</v>
      </c>
      <c r="U818" t="s">
        <v>281</v>
      </c>
      <c r="V818" t="s">
        <v>221</v>
      </c>
      <c r="W818">
        <v>47</v>
      </c>
      <c r="X818" t="s">
        <v>186</v>
      </c>
      <c r="Y818" t="s">
        <v>195</v>
      </c>
      <c r="Z818">
        <v>64</v>
      </c>
      <c r="AA818" t="s">
        <v>196</v>
      </c>
      <c r="AB818" t="s">
        <v>197</v>
      </c>
      <c r="AC818" t="s">
        <v>198</v>
      </c>
      <c r="AD818" t="s">
        <v>199</v>
      </c>
      <c r="AE818" t="s">
        <v>211</v>
      </c>
      <c r="AF818">
        <v>77840</v>
      </c>
      <c r="AW818">
        <v>0</v>
      </c>
      <c r="AX818">
        <v>0</v>
      </c>
      <c r="AY818">
        <v>1004.367</v>
      </c>
      <c r="AZ818">
        <v>0</v>
      </c>
      <c r="BA818" t="s">
        <v>201</v>
      </c>
      <c r="BB818">
        <v>5</v>
      </c>
      <c r="BC818" t="s">
        <v>238</v>
      </c>
      <c r="BD818" t="s">
        <v>238</v>
      </c>
      <c r="BE818" s="3">
        <v>280000</v>
      </c>
      <c r="BF818" t="s">
        <v>310</v>
      </c>
      <c r="BG818" t="s">
        <v>202</v>
      </c>
      <c r="BH818" t="s">
        <v>202</v>
      </c>
      <c r="BM818" s="7" t="s">
        <v>524</v>
      </c>
      <c r="BN818" s="3" t="s">
        <v>204</v>
      </c>
      <c r="BO818" t="s">
        <v>202</v>
      </c>
      <c r="BP818" t="s">
        <v>202</v>
      </c>
      <c r="BS818" t="s">
        <v>205</v>
      </c>
    </row>
    <row r="819" spans="1:71" x14ac:dyDescent="0.2">
      <c r="A819" s="4">
        <v>43007.696527777778</v>
      </c>
      <c r="B819" s="4">
        <v>43007.709722222222</v>
      </c>
      <c r="C819" t="s">
        <v>65</v>
      </c>
      <c r="D819" t="s">
        <v>529</v>
      </c>
      <c r="E819">
        <v>100</v>
      </c>
      <c r="F819">
        <v>1155</v>
      </c>
      <c r="G819" t="b">
        <v>1</v>
      </c>
      <c r="H819" s="1">
        <v>43007.709722222222</v>
      </c>
      <c r="I819" t="s">
        <v>530</v>
      </c>
      <c r="N819">
        <v>41.099792479999998</v>
      </c>
      <c r="O819">
        <v>-80.64949799</v>
      </c>
      <c r="P819" t="s">
        <v>179</v>
      </c>
      <c r="Q819" t="s">
        <v>180</v>
      </c>
      <c r="R819" t="s">
        <v>181</v>
      </c>
      <c r="S819" t="s">
        <v>182</v>
      </c>
      <c r="T819" t="s">
        <v>183</v>
      </c>
      <c r="U819" t="s">
        <v>184</v>
      </c>
      <c r="V819" t="s">
        <v>531</v>
      </c>
      <c r="W819">
        <v>47</v>
      </c>
      <c r="X819" t="s">
        <v>186</v>
      </c>
      <c r="Y819" t="s">
        <v>195</v>
      </c>
      <c r="Z819">
        <v>24</v>
      </c>
      <c r="AA819" t="s">
        <v>196</v>
      </c>
      <c r="AB819" t="s">
        <v>197</v>
      </c>
      <c r="AC819" t="s">
        <v>210</v>
      </c>
      <c r="AD819" t="s">
        <v>199</v>
      </c>
      <c r="AE819" t="s">
        <v>211</v>
      </c>
      <c r="AF819">
        <v>44503</v>
      </c>
      <c r="AW819">
        <v>0</v>
      </c>
      <c r="AX819">
        <v>0</v>
      </c>
      <c r="AY819">
        <v>1003.48</v>
      </c>
      <c r="AZ819">
        <v>0</v>
      </c>
      <c r="BA819" t="s">
        <v>201</v>
      </c>
      <c r="BB819">
        <v>5</v>
      </c>
      <c r="BC819" t="s">
        <v>238</v>
      </c>
      <c r="BD819" t="s">
        <v>238</v>
      </c>
      <c r="BE819" s="3">
        <v>100000</v>
      </c>
      <c r="BF819" t="s">
        <v>532</v>
      </c>
      <c r="BG819" t="s">
        <v>202</v>
      </c>
      <c r="BH819" t="s">
        <v>202</v>
      </c>
      <c r="BM819" s="7" t="s">
        <v>533</v>
      </c>
      <c r="BN819" s="3" t="s">
        <v>225</v>
      </c>
      <c r="BO819" t="s">
        <v>202</v>
      </c>
      <c r="BP819" t="s">
        <v>202</v>
      </c>
      <c r="BS819" t="s">
        <v>205</v>
      </c>
    </row>
    <row r="820" spans="1:71" x14ac:dyDescent="0.2">
      <c r="A820" s="4">
        <v>43007.736111111109</v>
      </c>
      <c r="B820" s="4">
        <v>43007.75277777778</v>
      </c>
      <c r="C820" t="s">
        <v>65</v>
      </c>
      <c r="D820" t="s">
        <v>559</v>
      </c>
      <c r="E820">
        <v>100</v>
      </c>
      <c r="F820">
        <v>1453</v>
      </c>
      <c r="G820" t="b">
        <v>1</v>
      </c>
      <c r="H820" s="1">
        <v>43007.75277777778</v>
      </c>
      <c r="I820" t="s">
        <v>560</v>
      </c>
      <c r="N820">
        <v>39.09669495</v>
      </c>
      <c r="O820">
        <v>-76.877899170000006</v>
      </c>
      <c r="P820" t="s">
        <v>179</v>
      </c>
      <c r="Q820" t="s">
        <v>180</v>
      </c>
      <c r="R820" t="s">
        <v>181</v>
      </c>
      <c r="S820" t="s">
        <v>182</v>
      </c>
      <c r="T820" t="s">
        <v>188</v>
      </c>
      <c r="U820" t="s">
        <v>189</v>
      </c>
      <c r="V820" t="s">
        <v>538</v>
      </c>
      <c r="W820">
        <v>47</v>
      </c>
      <c r="X820" t="s">
        <v>186</v>
      </c>
      <c r="Y820" t="s">
        <v>195</v>
      </c>
      <c r="Z820">
        <v>55</v>
      </c>
      <c r="AA820" t="s">
        <v>196</v>
      </c>
      <c r="AB820" t="s">
        <v>197</v>
      </c>
      <c r="AC820" t="s">
        <v>210</v>
      </c>
      <c r="AD820" t="s">
        <v>199</v>
      </c>
      <c r="AE820" t="s">
        <v>200</v>
      </c>
      <c r="AF820">
        <v>20010</v>
      </c>
      <c r="AW820">
        <v>3.331</v>
      </c>
      <c r="AX820">
        <v>3.331</v>
      </c>
      <c r="AY820">
        <v>1005.543</v>
      </c>
      <c r="AZ820">
        <v>1</v>
      </c>
      <c r="BA820" t="s">
        <v>201</v>
      </c>
      <c r="BB820">
        <v>5</v>
      </c>
      <c r="BC820" t="s">
        <v>238</v>
      </c>
      <c r="BD820" t="s">
        <v>238</v>
      </c>
      <c r="BE820" s="3">
        <v>250000</v>
      </c>
      <c r="BF820" t="s">
        <v>561</v>
      </c>
      <c r="BG820" t="s">
        <v>202</v>
      </c>
      <c r="BH820" t="s">
        <v>202</v>
      </c>
      <c r="BM820" s="7" t="s">
        <v>562</v>
      </c>
      <c r="BN820" s="3" t="s">
        <v>225</v>
      </c>
      <c r="BO820" t="s">
        <v>238</v>
      </c>
      <c r="BP820" t="s">
        <v>202</v>
      </c>
      <c r="BS820" t="s">
        <v>205</v>
      </c>
    </row>
    <row r="821" spans="1:71" x14ac:dyDescent="0.2">
      <c r="A821" s="4">
        <v>43008.484722222223</v>
      </c>
      <c r="B821" s="4">
        <v>43008.497916666667</v>
      </c>
      <c r="C821" t="s">
        <v>65</v>
      </c>
      <c r="D821" t="s">
        <v>618</v>
      </c>
      <c r="E821">
        <v>100</v>
      </c>
      <c r="F821">
        <v>1174</v>
      </c>
      <c r="G821" t="b">
        <v>1</v>
      </c>
      <c r="H821" s="1">
        <v>43008.497916666667</v>
      </c>
      <c r="I821" t="s">
        <v>619</v>
      </c>
      <c r="N821">
        <v>37.645401</v>
      </c>
      <c r="O821">
        <v>-84.817100519999997</v>
      </c>
      <c r="P821" t="s">
        <v>179</v>
      </c>
      <c r="Q821" t="s">
        <v>180</v>
      </c>
      <c r="R821" t="s">
        <v>181</v>
      </c>
      <c r="S821" t="s">
        <v>182</v>
      </c>
      <c r="T821" t="s">
        <v>183</v>
      </c>
      <c r="U821" t="s">
        <v>184</v>
      </c>
      <c r="V821" t="s">
        <v>221</v>
      </c>
      <c r="W821">
        <v>47</v>
      </c>
      <c r="X821" t="s">
        <v>186</v>
      </c>
      <c r="Y821" t="s">
        <v>195</v>
      </c>
      <c r="Z821">
        <v>30</v>
      </c>
      <c r="AA821" t="s">
        <v>196</v>
      </c>
      <c r="AB821" t="s">
        <v>197</v>
      </c>
      <c r="AC821" t="s">
        <v>210</v>
      </c>
      <c r="AD821" t="s">
        <v>217</v>
      </c>
      <c r="AE821" t="s">
        <v>211</v>
      </c>
      <c r="AF821">
        <v>40503</v>
      </c>
      <c r="AW821">
        <v>0</v>
      </c>
      <c r="AX821">
        <v>0</v>
      </c>
      <c r="AY821">
        <v>1009.239</v>
      </c>
      <c r="AZ821">
        <v>0</v>
      </c>
      <c r="BA821" t="s">
        <v>201</v>
      </c>
      <c r="BB821">
        <v>5</v>
      </c>
      <c r="BC821" t="s">
        <v>238</v>
      </c>
      <c r="BD821" t="s">
        <v>238</v>
      </c>
      <c r="BE821" s="3">
        <v>200000</v>
      </c>
      <c r="BF821" t="s">
        <v>620</v>
      </c>
      <c r="BG821" t="s">
        <v>202</v>
      </c>
      <c r="BH821" t="s">
        <v>202</v>
      </c>
      <c r="BM821" s="7" t="s">
        <v>621</v>
      </c>
      <c r="BN821" s="3" t="s">
        <v>204</v>
      </c>
      <c r="BO821" t="s">
        <v>202</v>
      </c>
      <c r="BP821" t="s">
        <v>202</v>
      </c>
      <c r="BS821" t="s">
        <v>205</v>
      </c>
    </row>
    <row r="822" spans="1:71" x14ac:dyDescent="0.2">
      <c r="A822" s="4">
        <v>43008.493055555555</v>
      </c>
      <c r="B822" s="4">
        <v>43008.506944444445</v>
      </c>
      <c r="C822" t="s">
        <v>65</v>
      </c>
      <c r="D822" t="s">
        <v>653</v>
      </c>
      <c r="E822">
        <v>100</v>
      </c>
      <c r="F822">
        <v>1209</v>
      </c>
      <c r="G822" t="b">
        <v>1</v>
      </c>
      <c r="H822" s="1">
        <v>43008.506944444445</v>
      </c>
      <c r="I822" t="s">
        <v>654</v>
      </c>
      <c r="N822">
        <v>35.67669678</v>
      </c>
      <c r="O822">
        <v>-81.385002139999997</v>
      </c>
      <c r="P822" t="s">
        <v>179</v>
      </c>
      <c r="Q822" t="s">
        <v>180</v>
      </c>
      <c r="R822" t="s">
        <v>181</v>
      </c>
      <c r="S822" t="s">
        <v>182</v>
      </c>
      <c r="T822" t="s">
        <v>183</v>
      </c>
      <c r="U822" t="s">
        <v>281</v>
      </c>
      <c r="V822" t="s">
        <v>185</v>
      </c>
      <c r="W822">
        <v>47</v>
      </c>
      <c r="X822" t="s">
        <v>186</v>
      </c>
      <c r="Y822" t="s">
        <v>195</v>
      </c>
      <c r="Z822">
        <v>41</v>
      </c>
      <c r="AA822" t="s">
        <v>196</v>
      </c>
      <c r="AB822" t="s">
        <v>197</v>
      </c>
      <c r="AC822" t="s">
        <v>290</v>
      </c>
      <c r="AD822" t="s">
        <v>199</v>
      </c>
      <c r="AE822" t="s">
        <v>211</v>
      </c>
      <c r="AF822">
        <v>28645</v>
      </c>
      <c r="AW822">
        <v>0</v>
      </c>
      <c r="AX822">
        <v>0</v>
      </c>
      <c r="AY822">
        <v>1010.029</v>
      </c>
      <c r="AZ822">
        <v>0</v>
      </c>
      <c r="BA822" t="s">
        <v>201</v>
      </c>
      <c r="BB822">
        <v>5</v>
      </c>
      <c r="BC822" t="s">
        <v>238</v>
      </c>
      <c r="BD822" t="s">
        <v>238</v>
      </c>
      <c r="BE822" s="3">
        <v>150000</v>
      </c>
      <c r="BF822" t="s">
        <v>449</v>
      </c>
      <c r="BG822" t="s">
        <v>202</v>
      </c>
      <c r="BH822" t="s">
        <v>202</v>
      </c>
      <c r="BM822" s="7" t="s">
        <v>655</v>
      </c>
      <c r="BN822" s="3" t="s">
        <v>204</v>
      </c>
      <c r="BO822" t="s">
        <v>202</v>
      </c>
      <c r="BP822" t="s">
        <v>202</v>
      </c>
      <c r="BS822" t="s">
        <v>205</v>
      </c>
    </row>
    <row r="823" spans="1:71" x14ac:dyDescent="0.2">
      <c r="A823" s="4">
        <v>43008.504861111112</v>
      </c>
      <c r="B823" s="4">
        <v>43008.519444444442</v>
      </c>
      <c r="C823" t="s">
        <v>65</v>
      </c>
      <c r="D823" t="s">
        <v>689</v>
      </c>
      <c r="E823">
        <v>100</v>
      </c>
      <c r="F823">
        <v>1282</v>
      </c>
      <c r="G823" t="b">
        <v>1</v>
      </c>
      <c r="H823" s="1">
        <v>43008.519444444442</v>
      </c>
      <c r="I823" t="s">
        <v>690</v>
      </c>
      <c r="N823">
        <v>43.300598139999998</v>
      </c>
      <c r="O823">
        <v>-73.585899350000005</v>
      </c>
      <c r="P823" t="s">
        <v>179</v>
      </c>
      <c r="Q823" t="s">
        <v>180</v>
      </c>
      <c r="R823" t="s">
        <v>181</v>
      </c>
      <c r="S823" t="s">
        <v>182</v>
      </c>
      <c r="T823" t="s">
        <v>183</v>
      </c>
      <c r="U823" t="s">
        <v>281</v>
      </c>
      <c r="V823" t="s">
        <v>185</v>
      </c>
      <c r="W823">
        <v>47</v>
      </c>
      <c r="X823" t="s">
        <v>186</v>
      </c>
      <c r="Y823" t="s">
        <v>195</v>
      </c>
      <c r="Z823">
        <v>35</v>
      </c>
      <c r="AA823" t="s">
        <v>196</v>
      </c>
      <c r="AB823" t="s">
        <v>197</v>
      </c>
      <c r="AC823" t="s">
        <v>258</v>
      </c>
      <c r="AD823" t="s">
        <v>217</v>
      </c>
      <c r="AE823" t="s">
        <v>211</v>
      </c>
      <c r="AF823">
        <v>12839</v>
      </c>
      <c r="AW823">
        <v>0</v>
      </c>
      <c r="AX823">
        <v>0</v>
      </c>
      <c r="AY823">
        <v>1061.3030000000001</v>
      </c>
      <c r="AZ823">
        <v>0</v>
      </c>
      <c r="BA823" t="s">
        <v>201</v>
      </c>
      <c r="BB823">
        <v>5</v>
      </c>
      <c r="BC823" t="s">
        <v>238</v>
      </c>
      <c r="BD823" t="s">
        <v>238</v>
      </c>
      <c r="BE823" s="3">
        <v>180000</v>
      </c>
      <c r="BF823" t="s">
        <v>691</v>
      </c>
      <c r="BG823" t="s">
        <v>202</v>
      </c>
      <c r="BH823" t="s">
        <v>202</v>
      </c>
      <c r="BM823" s="7" t="s">
        <v>692</v>
      </c>
      <c r="BN823" s="3" t="s">
        <v>204</v>
      </c>
      <c r="BO823" t="s">
        <v>202</v>
      </c>
      <c r="BP823" t="s">
        <v>202</v>
      </c>
      <c r="BS823" t="s">
        <v>205</v>
      </c>
    </row>
    <row r="824" spans="1:71" x14ac:dyDescent="0.2">
      <c r="A824" s="4">
        <v>43008.526388888888</v>
      </c>
      <c r="B824" s="4">
        <v>43008.540972222225</v>
      </c>
      <c r="C824" t="s">
        <v>65</v>
      </c>
      <c r="D824" t="s">
        <v>708</v>
      </c>
      <c r="E824">
        <v>100</v>
      </c>
      <c r="F824">
        <v>1258</v>
      </c>
      <c r="G824" t="b">
        <v>1</v>
      </c>
      <c r="H824" s="1">
        <v>43008.540972222225</v>
      </c>
      <c r="I824" t="s">
        <v>709</v>
      </c>
      <c r="N824">
        <v>33.220092770000001</v>
      </c>
      <c r="O824">
        <v>-97.150199889999996</v>
      </c>
      <c r="P824" t="s">
        <v>179</v>
      </c>
      <c r="Q824" t="s">
        <v>180</v>
      </c>
      <c r="R824" t="s">
        <v>181</v>
      </c>
      <c r="S824" t="s">
        <v>208</v>
      </c>
      <c r="T824">
        <v>46</v>
      </c>
      <c r="U824" t="s">
        <v>281</v>
      </c>
      <c r="V824" t="s">
        <v>185</v>
      </c>
      <c r="W824">
        <v>47</v>
      </c>
      <c r="X824" t="s">
        <v>186</v>
      </c>
      <c r="Y824" t="s">
        <v>216</v>
      </c>
      <c r="Z824">
        <v>37</v>
      </c>
      <c r="AA824" t="s">
        <v>196</v>
      </c>
      <c r="AB824" t="s">
        <v>197</v>
      </c>
      <c r="AC824" t="s">
        <v>198</v>
      </c>
      <c r="AD824" t="s">
        <v>222</v>
      </c>
      <c r="AE824" t="s">
        <v>200</v>
      </c>
      <c r="AF824">
        <v>76205</v>
      </c>
      <c r="AW824">
        <v>969.649</v>
      </c>
      <c r="AX824">
        <v>969.649</v>
      </c>
      <c r="AY824">
        <v>1002.42</v>
      </c>
      <c r="AZ824">
        <v>1</v>
      </c>
      <c r="BA824" t="s">
        <v>201</v>
      </c>
      <c r="BB824">
        <v>5</v>
      </c>
      <c r="BC824" t="s">
        <v>238</v>
      </c>
      <c r="BD824" t="s">
        <v>238</v>
      </c>
      <c r="BE824" s="3">
        <v>180000</v>
      </c>
      <c r="BF824" t="s">
        <v>343</v>
      </c>
      <c r="BG824" t="s">
        <v>202</v>
      </c>
      <c r="BH824" t="s">
        <v>202</v>
      </c>
      <c r="BM824" s="7" t="s">
        <v>710</v>
      </c>
      <c r="BN824" s="3" t="s">
        <v>204</v>
      </c>
      <c r="BO824" t="s">
        <v>202</v>
      </c>
      <c r="BP824" t="s">
        <v>202</v>
      </c>
      <c r="BS824" t="s">
        <v>205</v>
      </c>
    </row>
    <row r="825" spans="1:71" x14ac:dyDescent="0.2">
      <c r="A825" s="4">
        <v>43008.526388888888</v>
      </c>
      <c r="B825" s="4">
        <v>43008.543749999997</v>
      </c>
      <c r="C825" t="s">
        <v>65</v>
      </c>
      <c r="D825" t="s">
        <v>711</v>
      </c>
      <c r="E825">
        <v>100</v>
      </c>
      <c r="F825">
        <v>1447</v>
      </c>
      <c r="G825" t="b">
        <v>1</v>
      </c>
      <c r="H825" s="1">
        <v>43008.543749999997</v>
      </c>
      <c r="I825" t="s">
        <v>712</v>
      </c>
      <c r="N825">
        <v>39.878097529999998</v>
      </c>
      <c r="O825">
        <v>-105.0437012</v>
      </c>
      <c r="P825" t="s">
        <v>179</v>
      </c>
      <c r="Q825" t="s">
        <v>180</v>
      </c>
      <c r="R825" t="s">
        <v>181</v>
      </c>
      <c r="S825" t="s">
        <v>208</v>
      </c>
      <c r="T825">
        <v>55</v>
      </c>
      <c r="U825" t="s">
        <v>184</v>
      </c>
      <c r="V825" t="s">
        <v>194</v>
      </c>
      <c r="W825">
        <v>47</v>
      </c>
      <c r="X825" t="s">
        <v>186</v>
      </c>
      <c r="Y825" t="s">
        <v>216</v>
      </c>
      <c r="Z825">
        <v>46</v>
      </c>
      <c r="AA825" t="s">
        <v>196</v>
      </c>
      <c r="AB825" t="s">
        <v>197</v>
      </c>
      <c r="AC825" t="s">
        <v>290</v>
      </c>
      <c r="AD825" t="s">
        <v>222</v>
      </c>
      <c r="AE825" t="s">
        <v>211</v>
      </c>
      <c r="AF825">
        <v>80033</v>
      </c>
      <c r="AW825">
        <v>0</v>
      </c>
      <c r="AX825">
        <v>0</v>
      </c>
      <c r="AY825">
        <v>1004.301</v>
      </c>
      <c r="AZ825">
        <v>0</v>
      </c>
      <c r="BA825" t="s">
        <v>201</v>
      </c>
      <c r="BB825">
        <v>5</v>
      </c>
      <c r="BC825" t="s">
        <v>238</v>
      </c>
      <c r="BD825" t="s">
        <v>238</v>
      </c>
      <c r="BE825" s="3">
        <v>130000</v>
      </c>
      <c r="BF825" t="s">
        <v>713</v>
      </c>
      <c r="BG825" t="s">
        <v>202</v>
      </c>
      <c r="BH825" t="s">
        <v>202</v>
      </c>
      <c r="BM825" s="7" t="s">
        <v>714</v>
      </c>
      <c r="BN825" s="3" t="s">
        <v>204</v>
      </c>
      <c r="BO825" t="s">
        <v>202</v>
      </c>
      <c r="BP825" t="s">
        <v>202</v>
      </c>
      <c r="BS825" t="s">
        <v>205</v>
      </c>
    </row>
    <row r="826" spans="1:71" x14ac:dyDescent="0.2">
      <c r="A826" s="4">
        <v>43008.616666666669</v>
      </c>
      <c r="B826" s="4">
        <v>43008.632638888892</v>
      </c>
      <c r="C826" t="s">
        <v>65</v>
      </c>
      <c r="D826" t="s">
        <v>767</v>
      </c>
      <c r="E826">
        <v>100</v>
      </c>
      <c r="F826">
        <v>1424</v>
      </c>
      <c r="G826" t="b">
        <v>1</v>
      </c>
      <c r="H826" s="1">
        <v>43008.632638888892</v>
      </c>
      <c r="I826" t="s">
        <v>768</v>
      </c>
      <c r="N826">
        <v>38.232803339999997</v>
      </c>
      <c r="O826">
        <v>-85.789596560000007</v>
      </c>
      <c r="P826" t="s">
        <v>179</v>
      </c>
      <c r="Q826" t="s">
        <v>180</v>
      </c>
      <c r="R826" t="s">
        <v>181</v>
      </c>
      <c r="S826" t="s">
        <v>182</v>
      </c>
      <c r="T826" t="s">
        <v>183</v>
      </c>
      <c r="U826" t="s">
        <v>184</v>
      </c>
      <c r="V826" t="s">
        <v>185</v>
      </c>
      <c r="W826">
        <v>47</v>
      </c>
      <c r="X826" t="s">
        <v>186</v>
      </c>
      <c r="Y826" t="s">
        <v>195</v>
      </c>
      <c r="Z826">
        <v>37</v>
      </c>
      <c r="AA826" t="s">
        <v>233</v>
      </c>
      <c r="AB826" t="s">
        <v>197</v>
      </c>
      <c r="AC826" t="s">
        <v>290</v>
      </c>
      <c r="AD826" t="s">
        <v>222</v>
      </c>
      <c r="AE826" t="s">
        <v>229</v>
      </c>
      <c r="AF826">
        <v>40212</v>
      </c>
      <c r="AW826">
        <v>995.38800000000003</v>
      </c>
      <c r="AX826">
        <v>995.38800000000003</v>
      </c>
      <c r="AY826">
        <v>1005.138</v>
      </c>
      <c r="AZ826">
        <v>1</v>
      </c>
      <c r="BA826" t="s">
        <v>201</v>
      </c>
      <c r="BB826">
        <v>5</v>
      </c>
      <c r="BC826" t="s">
        <v>238</v>
      </c>
      <c r="BD826" t="s">
        <v>238</v>
      </c>
      <c r="BE826" s="3">
        <v>200000</v>
      </c>
      <c r="BF826" t="s">
        <v>769</v>
      </c>
      <c r="BG826" t="s">
        <v>202</v>
      </c>
      <c r="BH826" t="s">
        <v>202</v>
      </c>
      <c r="BM826" s="7" t="s">
        <v>770</v>
      </c>
      <c r="BO826" t="s">
        <v>202</v>
      </c>
      <c r="BP826" t="s">
        <v>202</v>
      </c>
      <c r="BS826" t="s">
        <v>205</v>
      </c>
    </row>
    <row r="827" spans="1:71" x14ac:dyDescent="0.2">
      <c r="A827" s="4">
        <v>43008.8125</v>
      </c>
      <c r="B827" s="4">
        <v>43008.838194444441</v>
      </c>
      <c r="C827" t="s">
        <v>65</v>
      </c>
      <c r="D827" t="s">
        <v>830</v>
      </c>
      <c r="E827">
        <v>100</v>
      </c>
      <c r="F827">
        <v>2209</v>
      </c>
      <c r="G827" t="b">
        <v>1</v>
      </c>
      <c r="H827" s="1">
        <v>43008.838194444441</v>
      </c>
      <c r="I827" t="s">
        <v>831</v>
      </c>
      <c r="N827">
        <v>33.01620483</v>
      </c>
      <c r="O827">
        <v>-96.538200380000006</v>
      </c>
      <c r="P827" t="s">
        <v>179</v>
      </c>
      <c r="Q827" t="s">
        <v>180</v>
      </c>
      <c r="R827" t="s">
        <v>181</v>
      </c>
      <c r="S827" t="s">
        <v>182</v>
      </c>
      <c r="T827" t="s">
        <v>183</v>
      </c>
      <c r="U827" t="s">
        <v>184</v>
      </c>
      <c r="V827" t="s">
        <v>185</v>
      </c>
      <c r="W827">
        <v>47</v>
      </c>
      <c r="X827" t="s">
        <v>186</v>
      </c>
      <c r="Y827" t="s">
        <v>195</v>
      </c>
      <c r="Z827">
        <v>58</v>
      </c>
      <c r="AA827" t="s">
        <v>482</v>
      </c>
      <c r="AB827" t="s">
        <v>197</v>
      </c>
      <c r="AC827" t="s">
        <v>210</v>
      </c>
      <c r="AD827" t="s">
        <v>217</v>
      </c>
      <c r="AE827" t="s">
        <v>229</v>
      </c>
      <c r="AF827">
        <v>75098</v>
      </c>
      <c r="AW827">
        <v>0</v>
      </c>
      <c r="AX827">
        <v>0</v>
      </c>
      <c r="AY827">
        <v>1045.665</v>
      </c>
      <c r="AZ827">
        <v>0</v>
      </c>
      <c r="BA827" t="s">
        <v>201</v>
      </c>
      <c r="BB827">
        <v>5</v>
      </c>
      <c r="BC827" t="s">
        <v>238</v>
      </c>
      <c r="BD827" t="s">
        <v>238</v>
      </c>
      <c r="BE827" s="3">
        <v>280000</v>
      </c>
      <c r="BF827" t="s">
        <v>832</v>
      </c>
      <c r="BG827" t="s">
        <v>202</v>
      </c>
      <c r="BH827" t="s">
        <v>202</v>
      </c>
      <c r="BM827" s="7" t="s">
        <v>833</v>
      </c>
      <c r="BN827" s="3" t="s">
        <v>225</v>
      </c>
      <c r="BO827" t="s">
        <v>238</v>
      </c>
      <c r="BP827" t="s">
        <v>202</v>
      </c>
      <c r="BS827" t="s">
        <v>205</v>
      </c>
    </row>
    <row r="828" spans="1:71" x14ac:dyDescent="0.2">
      <c r="A828" s="4">
        <v>43009.512499999997</v>
      </c>
      <c r="B828" s="4">
        <v>43009.526388888888</v>
      </c>
      <c r="C828" t="s">
        <v>65</v>
      </c>
      <c r="D828" t="s">
        <v>939</v>
      </c>
      <c r="E828">
        <v>100</v>
      </c>
      <c r="F828">
        <v>1154</v>
      </c>
      <c r="G828" t="b">
        <v>1</v>
      </c>
      <c r="H828" s="1">
        <v>43009.526388888888</v>
      </c>
      <c r="I828" t="s">
        <v>940</v>
      </c>
      <c r="N828">
        <v>34.130004880000001</v>
      </c>
      <c r="O828">
        <v>-118.3386002</v>
      </c>
      <c r="P828" t="s">
        <v>179</v>
      </c>
      <c r="Q828" t="s">
        <v>180</v>
      </c>
      <c r="R828" t="s">
        <v>181</v>
      </c>
      <c r="S828" t="s">
        <v>182</v>
      </c>
      <c r="T828" t="s">
        <v>355</v>
      </c>
      <c r="U828" t="s">
        <v>251</v>
      </c>
      <c r="V828" t="s">
        <v>209</v>
      </c>
      <c r="W828">
        <v>47</v>
      </c>
      <c r="X828" t="s">
        <v>186</v>
      </c>
      <c r="Y828" t="s">
        <v>195</v>
      </c>
      <c r="Z828">
        <v>34</v>
      </c>
      <c r="AA828" t="s">
        <v>196</v>
      </c>
      <c r="AB828" t="s">
        <v>197</v>
      </c>
      <c r="AC828" t="s">
        <v>210</v>
      </c>
      <c r="AD828" t="s">
        <v>217</v>
      </c>
      <c r="AE828" t="s">
        <v>211</v>
      </c>
      <c r="AF828">
        <v>90068</v>
      </c>
      <c r="AW828">
        <v>0</v>
      </c>
      <c r="AX828">
        <v>0</v>
      </c>
      <c r="AY828">
        <v>1019.1079999999999</v>
      </c>
      <c r="AZ828">
        <v>0</v>
      </c>
      <c r="BA828" t="s">
        <v>201</v>
      </c>
      <c r="BB828">
        <v>5</v>
      </c>
      <c r="BC828" t="s">
        <v>238</v>
      </c>
      <c r="BD828" t="s">
        <v>238</v>
      </c>
      <c r="BE828" s="3">
        <v>200000</v>
      </c>
      <c r="BF828" t="s">
        <v>941</v>
      </c>
      <c r="BG828" t="s">
        <v>202</v>
      </c>
      <c r="BH828" t="s">
        <v>202</v>
      </c>
      <c r="BM828" s="7" t="s">
        <v>942</v>
      </c>
      <c r="BN828" s="3" t="s">
        <v>204</v>
      </c>
      <c r="BO828" t="s">
        <v>202</v>
      </c>
      <c r="BP828" t="s">
        <v>202</v>
      </c>
    </row>
    <row r="829" spans="1:71" x14ac:dyDescent="0.2">
      <c r="A829" s="4">
        <v>43009.894444444442</v>
      </c>
      <c r="B829" s="4">
        <v>43009.901388888888</v>
      </c>
      <c r="C829" t="s">
        <v>65</v>
      </c>
      <c r="D829" t="s">
        <v>993</v>
      </c>
      <c r="E829">
        <v>100</v>
      </c>
      <c r="F829">
        <v>640</v>
      </c>
      <c r="G829" t="b">
        <v>1</v>
      </c>
      <c r="H829" s="1">
        <v>43009.901388888888</v>
      </c>
      <c r="I829" t="s">
        <v>994</v>
      </c>
      <c r="N829">
        <v>28.085906980000001</v>
      </c>
      <c r="O829">
        <v>-82.762496949999999</v>
      </c>
      <c r="P829" t="s">
        <v>179</v>
      </c>
      <c r="Q829" t="s">
        <v>180</v>
      </c>
      <c r="R829" t="s">
        <v>181</v>
      </c>
      <c r="S829" t="s">
        <v>208</v>
      </c>
      <c r="T829">
        <v>50</v>
      </c>
      <c r="U829" t="s">
        <v>251</v>
      </c>
      <c r="V829" t="s">
        <v>252</v>
      </c>
      <c r="W829">
        <v>47</v>
      </c>
      <c r="X829" t="s">
        <v>186</v>
      </c>
      <c r="Y829" t="s">
        <v>216</v>
      </c>
      <c r="Z829">
        <v>43</v>
      </c>
      <c r="AA829" t="s">
        <v>196</v>
      </c>
      <c r="AB829" t="s">
        <v>197</v>
      </c>
      <c r="AC829" t="s">
        <v>258</v>
      </c>
      <c r="AD829" t="s">
        <v>234</v>
      </c>
      <c r="AE829" t="s">
        <v>303</v>
      </c>
      <c r="AF829">
        <v>34684</v>
      </c>
      <c r="AW829">
        <v>0</v>
      </c>
      <c r="AX829">
        <v>0</v>
      </c>
      <c r="AY829">
        <v>235.40199999999999</v>
      </c>
      <c r="AZ829">
        <v>0</v>
      </c>
      <c r="BA829" t="s">
        <v>201</v>
      </c>
      <c r="BB829">
        <v>5</v>
      </c>
      <c r="BC829" t="s">
        <v>238</v>
      </c>
      <c r="BD829" t="s">
        <v>238</v>
      </c>
      <c r="BE829" s="3">
        <v>250000</v>
      </c>
      <c r="BF829" t="s">
        <v>995</v>
      </c>
      <c r="BG829" t="s">
        <v>202</v>
      </c>
      <c r="BH829" t="s">
        <v>202</v>
      </c>
      <c r="BM829" s="7" t="s">
        <v>996</v>
      </c>
      <c r="BN829" s="3" t="s">
        <v>204</v>
      </c>
      <c r="BO829" t="s">
        <v>202</v>
      </c>
      <c r="BP829" t="s">
        <v>202</v>
      </c>
    </row>
    <row r="830" spans="1:71" x14ac:dyDescent="0.2">
      <c r="A830" s="4">
        <v>43010.262499999997</v>
      </c>
      <c r="B830" s="4">
        <v>43010.279861111114</v>
      </c>
      <c r="C830" t="s">
        <v>65</v>
      </c>
      <c r="D830" t="s">
        <v>1063</v>
      </c>
      <c r="E830">
        <v>100</v>
      </c>
      <c r="F830">
        <v>1516</v>
      </c>
      <c r="G830" t="b">
        <v>1</v>
      </c>
      <c r="H830" s="1">
        <v>43010.279861111114</v>
      </c>
      <c r="I830" t="s">
        <v>1064</v>
      </c>
      <c r="N830">
        <v>31.795806880000001</v>
      </c>
      <c r="O830">
        <v>-106.3761978</v>
      </c>
      <c r="P830" t="s">
        <v>179</v>
      </c>
      <c r="Q830" t="s">
        <v>180</v>
      </c>
      <c r="R830" t="s">
        <v>181</v>
      </c>
      <c r="S830" t="s">
        <v>182</v>
      </c>
      <c r="T830" t="s">
        <v>183</v>
      </c>
      <c r="U830" t="s">
        <v>281</v>
      </c>
      <c r="V830" t="s">
        <v>194</v>
      </c>
      <c r="W830">
        <v>47</v>
      </c>
      <c r="X830" t="s">
        <v>186</v>
      </c>
      <c r="Y830" t="s">
        <v>195</v>
      </c>
      <c r="Z830">
        <v>35</v>
      </c>
      <c r="AA830" t="s">
        <v>196</v>
      </c>
      <c r="AB830" t="s">
        <v>244</v>
      </c>
      <c r="AC830" t="s">
        <v>290</v>
      </c>
      <c r="AD830" t="s">
        <v>199</v>
      </c>
      <c r="AE830" t="s">
        <v>229</v>
      </c>
      <c r="AF830">
        <v>79925</v>
      </c>
      <c r="AW830">
        <v>0</v>
      </c>
      <c r="AX830">
        <v>0</v>
      </c>
      <c r="AY830">
        <v>1054.684</v>
      </c>
      <c r="AZ830">
        <v>0</v>
      </c>
      <c r="BA830" t="s">
        <v>201</v>
      </c>
      <c r="BB830">
        <v>5</v>
      </c>
      <c r="BC830" t="s">
        <v>238</v>
      </c>
      <c r="BD830" t="s">
        <v>238</v>
      </c>
      <c r="BE830" s="3">
        <v>110000</v>
      </c>
      <c r="BF830" t="s">
        <v>779</v>
      </c>
      <c r="BG830" t="s">
        <v>202</v>
      </c>
      <c r="BH830" t="s">
        <v>202</v>
      </c>
      <c r="BM830" s="7" t="s">
        <v>1065</v>
      </c>
      <c r="BN830" s="3" t="s">
        <v>204</v>
      </c>
      <c r="BO830" t="s">
        <v>202</v>
      </c>
      <c r="BP830" t="s">
        <v>202</v>
      </c>
    </row>
    <row r="831" spans="1:71" x14ac:dyDescent="0.2">
      <c r="A831" s="4">
        <v>43010.314583333333</v>
      </c>
      <c r="B831" s="4">
        <v>43010.336111111108</v>
      </c>
      <c r="C831" t="s">
        <v>65</v>
      </c>
      <c r="D831" t="s">
        <v>1101</v>
      </c>
      <c r="E831">
        <v>100</v>
      </c>
      <c r="F831">
        <v>1875</v>
      </c>
      <c r="G831" t="b">
        <v>1</v>
      </c>
      <c r="H831" s="1">
        <v>43010.336111111108</v>
      </c>
      <c r="I831" t="s">
        <v>1102</v>
      </c>
      <c r="N831">
        <v>40.040206910000002</v>
      </c>
      <c r="O831">
        <v>-75.533203130000004</v>
      </c>
      <c r="P831" t="s">
        <v>179</v>
      </c>
      <c r="Q831" t="s">
        <v>180</v>
      </c>
      <c r="R831" t="s">
        <v>181</v>
      </c>
      <c r="S831" t="s">
        <v>182</v>
      </c>
      <c r="T831" t="s">
        <v>355</v>
      </c>
      <c r="U831" t="s">
        <v>184</v>
      </c>
      <c r="V831" t="s">
        <v>1103</v>
      </c>
      <c r="W831">
        <v>47</v>
      </c>
      <c r="X831" t="s">
        <v>186</v>
      </c>
      <c r="Y831" t="s">
        <v>195</v>
      </c>
      <c r="Z831">
        <v>33</v>
      </c>
      <c r="AA831" t="s">
        <v>196</v>
      </c>
      <c r="AB831" t="s">
        <v>197</v>
      </c>
      <c r="AC831" t="s">
        <v>210</v>
      </c>
      <c r="AD831" t="s">
        <v>217</v>
      </c>
      <c r="AE831" t="s">
        <v>303</v>
      </c>
      <c r="AF831">
        <v>17538</v>
      </c>
      <c r="AW831">
        <v>0</v>
      </c>
      <c r="AX831">
        <v>0</v>
      </c>
      <c r="AY831">
        <v>1019.301</v>
      </c>
      <c r="AZ831">
        <v>0</v>
      </c>
      <c r="BA831" t="s">
        <v>201</v>
      </c>
      <c r="BB831">
        <v>5</v>
      </c>
      <c r="BC831" t="s">
        <v>238</v>
      </c>
      <c r="BD831" t="s">
        <v>238</v>
      </c>
      <c r="BE831" s="3">
        <v>280000</v>
      </c>
      <c r="BF831" t="s">
        <v>406</v>
      </c>
      <c r="BG831" t="s">
        <v>202</v>
      </c>
      <c r="BH831" t="s">
        <v>202</v>
      </c>
      <c r="BM831" s="7" t="s">
        <v>1104</v>
      </c>
      <c r="BN831" s="3" t="s">
        <v>204</v>
      </c>
      <c r="BO831" t="s">
        <v>202</v>
      </c>
      <c r="BP831" t="s">
        <v>202</v>
      </c>
    </row>
    <row r="832" spans="1:71" x14ac:dyDescent="0.2">
      <c r="A832" s="4">
        <v>43010.328472222223</v>
      </c>
      <c r="B832" s="4">
        <v>43010.345138888886</v>
      </c>
      <c r="C832" t="s">
        <v>65</v>
      </c>
      <c r="D832" t="s">
        <v>1114</v>
      </c>
      <c r="E832">
        <v>100</v>
      </c>
      <c r="F832">
        <v>1407</v>
      </c>
      <c r="G832" t="b">
        <v>1</v>
      </c>
      <c r="H832" s="1">
        <v>43010.345138888886</v>
      </c>
      <c r="I832" t="s">
        <v>1115</v>
      </c>
      <c r="N832">
        <v>41.05299377</v>
      </c>
      <c r="O832">
        <v>-76.470100400000007</v>
      </c>
      <c r="P832" t="s">
        <v>179</v>
      </c>
      <c r="Q832" t="s">
        <v>180</v>
      </c>
      <c r="R832" t="s">
        <v>181</v>
      </c>
      <c r="S832" t="s">
        <v>341</v>
      </c>
      <c r="T832">
        <v>11</v>
      </c>
      <c r="U832" t="s">
        <v>184</v>
      </c>
      <c r="V832" t="s">
        <v>194</v>
      </c>
      <c r="W832">
        <v>47</v>
      </c>
      <c r="X832" t="s">
        <v>186</v>
      </c>
      <c r="Y832" t="s">
        <v>216</v>
      </c>
      <c r="Z832">
        <v>40</v>
      </c>
      <c r="AA832" t="s">
        <v>196</v>
      </c>
      <c r="AB832" t="s">
        <v>197</v>
      </c>
      <c r="AC832" t="s">
        <v>198</v>
      </c>
      <c r="AD832" t="s">
        <v>199</v>
      </c>
      <c r="AE832" t="s">
        <v>229</v>
      </c>
      <c r="AF832">
        <v>18518</v>
      </c>
      <c r="AW832">
        <v>0</v>
      </c>
      <c r="AX832">
        <v>0</v>
      </c>
      <c r="AY832">
        <v>1124.2719999999999</v>
      </c>
      <c r="AZ832">
        <v>0</v>
      </c>
      <c r="BA832" t="s">
        <v>201</v>
      </c>
      <c r="BB832">
        <v>5</v>
      </c>
      <c r="BC832" t="s">
        <v>238</v>
      </c>
      <c r="BD832" t="s">
        <v>238</v>
      </c>
      <c r="BE832" s="3">
        <v>150000</v>
      </c>
      <c r="BF832" t="s">
        <v>1116</v>
      </c>
      <c r="BG832" t="s">
        <v>202</v>
      </c>
      <c r="BH832" t="s">
        <v>202</v>
      </c>
      <c r="BM832" s="7" t="s">
        <v>1117</v>
      </c>
      <c r="BO832" t="s">
        <v>202</v>
      </c>
      <c r="BP832" t="s">
        <v>202</v>
      </c>
    </row>
    <row r="833" spans="1:69" x14ac:dyDescent="0.2">
      <c r="A833" s="4">
        <v>43010.365972222222</v>
      </c>
      <c r="B833" s="4">
        <v>43010.386111111111</v>
      </c>
      <c r="C833" t="s">
        <v>65</v>
      </c>
      <c r="D833" t="s">
        <v>1131</v>
      </c>
      <c r="E833">
        <v>100</v>
      </c>
      <c r="F833">
        <v>1717</v>
      </c>
      <c r="G833" t="b">
        <v>1</v>
      </c>
      <c r="H833" s="1">
        <v>43010.386111111111</v>
      </c>
      <c r="I833" t="s">
        <v>1132</v>
      </c>
      <c r="N833">
        <v>42.628799440000002</v>
      </c>
      <c r="O833">
        <v>-89.230003359999998</v>
      </c>
      <c r="P833" t="s">
        <v>179</v>
      </c>
      <c r="Q833" t="s">
        <v>180</v>
      </c>
      <c r="R833" t="s">
        <v>181</v>
      </c>
      <c r="S833" t="s">
        <v>182</v>
      </c>
      <c r="T833" t="s">
        <v>183</v>
      </c>
      <c r="U833" t="s">
        <v>193</v>
      </c>
      <c r="V833" t="s">
        <v>302</v>
      </c>
      <c r="W833">
        <v>47</v>
      </c>
      <c r="X833" t="s">
        <v>186</v>
      </c>
      <c r="Y833" t="s">
        <v>195</v>
      </c>
      <c r="Z833">
        <v>49</v>
      </c>
      <c r="AA833" t="s">
        <v>196</v>
      </c>
      <c r="AB833" t="s">
        <v>197</v>
      </c>
      <c r="AC833" t="s">
        <v>245</v>
      </c>
      <c r="AD833" t="s">
        <v>222</v>
      </c>
      <c r="AE833" t="s">
        <v>211</v>
      </c>
      <c r="AF833">
        <v>50058</v>
      </c>
      <c r="AW833">
        <v>0</v>
      </c>
      <c r="AX833">
        <v>0</v>
      </c>
      <c r="AY833">
        <v>1013.099</v>
      </c>
      <c r="AZ833">
        <v>0</v>
      </c>
      <c r="BA833" t="s">
        <v>201</v>
      </c>
      <c r="BB833">
        <v>5</v>
      </c>
      <c r="BC833" t="s">
        <v>238</v>
      </c>
      <c r="BD833" t="s">
        <v>238</v>
      </c>
      <c r="BE833" s="3">
        <v>180000</v>
      </c>
      <c r="BF833" t="s">
        <v>557</v>
      </c>
      <c r="BG833" t="s">
        <v>202</v>
      </c>
      <c r="BH833" t="s">
        <v>202</v>
      </c>
      <c r="BM833" s="7" t="s">
        <v>1133</v>
      </c>
      <c r="BN833" s="3" t="s">
        <v>204</v>
      </c>
      <c r="BO833" t="s">
        <v>202</v>
      </c>
      <c r="BP833" t="s">
        <v>202</v>
      </c>
    </row>
    <row r="834" spans="1:69" x14ac:dyDescent="0.2">
      <c r="A834" s="4">
        <v>43010.433333333334</v>
      </c>
      <c r="B834" s="4">
        <v>43010.45</v>
      </c>
      <c r="C834" t="s">
        <v>65</v>
      </c>
      <c r="D834" t="s">
        <v>1170</v>
      </c>
      <c r="E834">
        <v>100</v>
      </c>
      <c r="F834">
        <v>1485</v>
      </c>
      <c r="G834" t="b">
        <v>1</v>
      </c>
      <c r="H834" s="1">
        <v>43010.45</v>
      </c>
      <c r="I834" t="s">
        <v>1171</v>
      </c>
      <c r="N834">
        <v>30.129394529999999</v>
      </c>
      <c r="O834">
        <v>-81.777496339999999</v>
      </c>
      <c r="P834" t="s">
        <v>179</v>
      </c>
      <c r="Q834" t="s">
        <v>180</v>
      </c>
      <c r="R834" t="s">
        <v>181</v>
      </c>
      <c r="S834" t="s">
        <v>182</v>
      </c>
      <c r="T834" t="s">
        <v>183</v>
      </c>
      <c r="U834" t="s">
        <v>184</v>
      </c>
      <c r="V834" t="s">
        <v>194</v>
      </c>
      <c r="W834">
        <v>47</v>
      </c>
      <c r="X834" t="s">
        <v>186</v>
      </c>
      <c r="Y834" t="s">
        <v>195</v>
      </c>
      <c r="Z834">
        <v>38</v>
      </c>
      <c r="AA834" t="s">
        <v>196</v>
      </c>
      <c r="AB834" t="s">
        <v>197</v>
      </c>
      <c r="AC834" t="s">
        <v>198</v>
      </c>
      <c r="AD834" t="s">
        <v>234</v>
      </c>
      <c r="AE834" t="s">
        <v>229</v>
      </c>
      <c r="AF834">
        <v>32073</v>
      </c>
      <c r="AW834">
        <v>503.39</v>
      </c>
      <c r="AX834">
        <v>503.39</v>
      </c>
      <c r="AY834">
        <v>1004.295</v>
      </c>
      <c r="AZ834">
        <v>1</v>
      </c>
      <c r="BA834" t="s">
        <v>201</v>
      </c>
      <c r="BB834">
        <v>5</v>
      </c>
      <c r="BC834" t="s">
        <v>238</v>
      </c>
      <c r="BD834" t="s">
        <v>238</v>
      </c>
      <c r="BE834" s="3">
        <v>280000</v>
      </c>
      <c r="BF834" t="s">
        <v>624</v>
      </c>
      <c r="BG834" t="s">
        <v>202</v>
      </c>
      <c r="BH834" t="s">
        <v>202</v>
      </c>
      <c r="BM834" s="7" t="s">
        <v>1172</v>
      </c>
      <c r="BN834" s="3" t="s">
        <v>204</v>
      </c>
      <c r="BO834" t="s">
        <v>202</v>
      </c>
      <c r="BP834" t="s">
        <v>202</v>
      </c>
    </row>
    <row r="835" spans="1:69" x14ac:dyDescent="0.2">
      <c r="A835" s="4">
        <v>43010.463194444441</v>
      </c>
      <c r="B835" s="4">
        <v>43010.476388888892</v>
      </c>
      <c r="C835" t="s">
        <v>65</v>
      </c>
      <c r="D835" t="s">
        <v>1187</v>
      </c>
      <c r="E835">
        <v>100</v>
      </c>
      <c r="F835">
        <v>1101</v>
      </c>
      <c r="G835" t="b">
        <v>1</v>
      </c>
      <c r="H835" s="1">
        <v>43010.476388888892</v>
      </c>
      <c r="I835" t="s">
        <v>1188</v>
      </c>
      <c r="N835">
        <v>37.90109253</v>
      </c>
      <c r="O835">
        <v>-121.3995056</v>
      </c>
      <c r="P835" t="s">
        <v>179</v>
      </c>
      <c r="Q835" t="s">
        <v>180</v>
      </c>
      <c r="R835" t="s">
        <v>181</v>
      </c>
      <c r="S835" t="s">
        <v>182</v>
      </c>
      <c r="T835" t="s">
        <v>183</v>
      </c>
      <c r="U835" t="s">
        <v>184</v>
      </c>
      <c r="V835" t="s">
        <v>194</v>
      </c>
      <c r="W835">
        <v>47</v>
      </c>
      <c r="X835" t="s">
        <v>186</v>
      </c>
      <c r="Y835" t="s">
        <v>216</v>
      </c>
      <c r="Z835">
        <v>24</v>
      </c>
      <c r="AA835" t="s">
        <v>1189</v>
      </c>
      <c r="AB835" t="s">
        <v>197</v>
      </c>
      <c r="AC835" t="s">
        <v>198</v>
      </c>
      <c r="AD835" t="s">
        <v>234</v>
      </c>
      <c r="AE835" t="s">
        <v>229</v>
      </c>
      <c r="AF835">
        <v>95215</v>
      </c>
      <c r="AW835">
        <v>178.142</v>
      </c>
      <c r="AX835">
        <v>551.13199999999995</v>
      </c>
      <c r="AY835">
        <v>938.41300000000001</v>
      </c>
      <c r="AZ835">
        <v>2</v>
      </c>
      <c r="BA835" t="s">
        <v>201</v>
      </c>
      <c r="BB835">
        <v>5</v>
      </c>
      <c r="BC835" t="s">
        <v>238</v>
      </c>
      <c r="BD835" t="s">
        <v>238</v>
      </c>
      <c r="BE835" s="3">
        <v>100000</v>
      </c>
      <c r="BF835" t="s">
        <v>1190</v>
      </c>
      <c r="BG835" t="s">
        <v>202</v>
      </c>
      <c r="BH835" t="s">
        <v>202</v>
      </c>
      <c r="BM835" s="7" t="s">
        <v>1191</v>
      </c>
      <c r="BN835" s="3" t="s">
        <v>204</v>
      </c>
      <c r="BO835" t="s">
        <v>202</v>
      </c>
      <c r="BP835" t="s">
        <v>202</v>
      </c>
    </row>
    <row r="836" spans="1:69" x14ac:dyDescent="0.2">
      <c r="A836" s="4">
        <v>43010.506944444445</v>
      </c>
      <c r="B836" s="4">
        <v>43010.524305555555</v>
      </c>
      <c r="C836" t="s">
        <v>65</v>
      </c>
      <c r="D836" t="s">
        <v>1202</v>
      </c>
      <c r="E836">
        <v>100</v>
      </c>
      <c r="F836">
        <v>1542</v>
      </c>
      <c r="G836" t="b">
        <v>1</v>
      </c>
      <c r="H836" s="1">
        <v>43010.524305555555</v>
      </c>
      <c r="I836" t="s">
        <v>1203</v>
      </c>
      <c r="N836">
        <v>33.448806759999997</v>
      </c>
      <c r="O836">
        <v>-111.80139920000001</v>
      </c>
      <c r="P836" t="s">
        <v>179</v>
      </c>
      <c r="Q836" t="s">
        <v>180</v>
      </c>
      <c r="R836" t="s">
        <v>181</v>
      </c>
      <c r="S836" t="s">
        <v>182</v>
      </c>
      <c r="T836" t="s">
        <v>183</v>
      </c>
      <c r="U836" t="s">
        <v>281</v>
      </c>
      <c r="V836" t="s">
        <v>209</v>
      </c>
      <c r="W836">
        <v>47</v>
      </c>
      <c r="X836" t="s">
        <v>186</v>
      </c>
      <c r="Y836" t="s">
        <v>195</v>
      </c>
      <c r="Z836">
        <v>54</v>
      </c>
      <c r="AA836" t="s">
        <v>196</v>
      </c>
      <c r="AB836" t="s">
        <v>197</v>
      </c>
      <c r="AC836" t="s">
        <v>245</v>
      </c>
      <c r="AD836" t="s">
        <v>199</v>
      </c>
      <c r="AE836" t="s">
        <v>200</v>
      </c>
      <c r="AF836">
        <v>73160</v>
      </c>
      <c r="AW836">
        <v>0</v>
      </c>
      <c r="AX836">
        <v>0</v>
      </c>
      <c r="AY836">
        <v>1005.037</v>
      </c>
      <c r="AZ836">
        <v>0</v>
      </c>
      <c r="BA836" t="s">
        <v>201</v>
      </c>
      <c r="BB836">
        <v>5</v>
      </c>
      <c r="BC836" t="s">
        <v>238</v>
      </c>
      <c r="BD836" t="s">
        <v>238</v>
      </c>
      <c r="BE836" s="3">
        <v>130000</v>
      </c>
      <c r="BF836" t="s">
        <v>1204</v>
      </c>
      <c r="BG836" t="s">
        <v>202</v>
      </c>
      <c r="BH836" t="s">
        <v>202</v>
      </c>
      <c r="BM836" s="7" t="s">
        <v>1205</v>
      </c>
      <c r="BN836" s="3" t="s">
        <v>204</v>
      </c>
      <c r="BO836" t="s">
        <v>202</v>
      </c>
      <c r="BP836" t="s">
        <v>202</v>
      </c>
    </row>
    <row r="837" spans="1:69" x14ac:dyDescent="0.2">
      <c r="A837" s="4">
        <v>43010.926388888889</v>
      </c>
      <c r="B837" s="4">
        <v>43010.941666666666</v>
      </c>
      <c r="C837" t="s">
        <v>65</v>
      </c>
      <c r="D837" t="s">
        <v>1260</v>
      </c>
      <c r="E837">
        <v>100</v>
      </c>
      <c r="F837">
        <v>1327</v>
      </c>
      <c r="G837" t="b">
        <v>1</v>
      </c>
      <c r="H837" s="1">
        <v>43010.941666666666</v>
      </c>
      <c r="I837" t="s">
        <v>1261</v>
      </c>
      <c r="N837">
        <v>34.009094240000003</v>
      </c>
      <c r="O837">
        <v>-84.008796689999997</v>
      </c>
      <c r="P837" t="s">
        <v>179</v>
      </c>
      <c r="Q837" t="s">
        <v>180</v>
      </c>
      <c r="R837" t="s">
        <v>181</v>
      </c>
      <c r="S837" t="s">
        <v>182</v>
      </c>
      <c r="T837" t="s">
        <v>183</v>
      </c>
      <c r="U837" t="s">
        <v>184</v>
      </c>
      <c r="V837" t="s">
        <v>185</v>
      </c>
      <c r="W837">
        <v>47</v>
      </c>
      <c r="X837" t="s">
        <v>186</v>
      </c>
      <c r="Y837" t="s">
        <v>195</v>
      </c>
      <c r="Z837">
        <v>28</v>
      </c>
      <c r="AA837" t="s">
        <v>196</v>
      </c>
      <c r="AB837" t="s">
        <v>197</v>
      </c>
      <c r="AC837" t="s">
        <v>210</v>
      </c>
      <c r="AD837" t="s">
        <v>217</v>
      </c>
      <c r="AE837" t="s">
        <v>211</v>
      </c>
      <c r="AF837">
        <v>30043</v>
      </c>
      <c r="AW837">
        <v>11.388999999999999</v>
      </c>
      <c r="AX837">
        <v>11.388999999999999</v>
      </c>
      <c r="AY837">
        <v>1003.352</v>
      </c>
      <c r="AZ837">
        <v>1</v>
      </c>
      <c r="BA837" t="s">
        <v>201</v>
      </c>
      <c r="BB837">
        <v>5</v>
      </c>
      <c r="BC837" t="s">
        <v>238</v>
      </c>
      <c r="BD837" t="s">
        <v>238</v>
      </c>
      <c r="BE837" s="3">
        <v>100000</v>
      </c>
      <c r="BF837" t="s">
        <v>871</v>
      </c>
      <c r="BG837" t="s">
        <v>202</v>
      </c>
      <c r="BH837" t="s">
        <v>202</v>
      </c>
      <c r="BM837" s="7" t="s">
        <v>1262</v>
      </c>
      <c r="BN837" s="3" t="s">
        <v>204</v>
      </c>
      <c r="BO837" t="s">
        <v>202</v>
      </c>
      <c r="BP837" t="s">
        <v>238</v>
      </c>
      <c r="BQ837" t="s">
        <v>1263</v>
      </c>
    </row>
    <row r="838" spans="1:69" x14ac:dyDescent="0.2">
      <c r="A838" s="4">
        <v>43011.300694444442</v>
      </c>
      <c r="B838" s="4">
        <v>43011.314583333333</v>
      </c>
      <c r="C838" t="s">
        <v>65</v>
      </c>
      <c r="D838" t="s">
        <v>1292</v>
      </c>
      <c r="E838">
        <v>100</v>
      </c>
      <c r="F838">
        <v>1210</v>
      </c>
      <c r="G838" t="b">
        <v>1</v>
      </c>
      <c r="H838" s="1">
        <v>43011.314583333333</v>
      </c>
      <c r="I838" t="s">
        <v>1293</v>
      </c>
      <c r="N838">
        <v>27.973098749999998</v>
      </c>
      <c r="O838">
        <v>-81.673599240000001</v>
      </c>
      <c r="P838" t="s">
        <v>179</v>
      </c>
      <c r="Q838" t="s">
        <v>180</v>
      </c>
      <c r="R838" t="s">
        <v>181</v>
      </c>
      <c r="S838" t="s">
        <v>182</v>
      </c>
      <c r="T838" t="s">
        <v>355</v>
      </c>
      <c r="U838" t="s">
        <v>184</v>
      </c>
      <c r="V838" t="s">
        <v>185</v>
      </c>
      <c r="W838">
        <v>47</v>
      </c>
      <c r="X838" t="s">
        <v>186</v>
      </c>
      <c r="Y838" t="s">
        <v>195</v>
      </c>
      <c r="Z838">
        <v>25</v>
      </c>
      <c r="AA838" t="s">
        <v>233</v>
      </c>
      <c r="AB838" t="s">
        <v>197</v>
      </c>
      <c r="AC838" t="s">
        <v>290</v>
      </c>
      <c r="AD838" t="s">
        <v>199</v>
      </c>
      <c r="AE838" t="s">
        <v>211</v>
      </c>
      <c r="AF838">
        <v>33880</v>
      </c>
      <c r="AW838">
        <v>0</v>
      </c>
      <c r="AX838">
        <v>0</v>
      </c>
      <c r="AY838">
        <v>1003.278</v>
      </c>
      <c r="AZ838">
        <v>0</v>
      </c>
      <c r="BA838" t="s">
        <v>201</v>
      </c>
      <c r="BB838">
        <v>5</v>
      </c>
      <c r="BC838" t="s">
        <v>238</v>
      </c>
      <c r="BD838" t="s">
        <v>238</v>
      </c>
      <c r="BE838" s="3">
        <v>100000</v>
      </c>
      <c r="BF838" t="s">
        <v>532</v>
      </c>
      <c r="BG838" t="s">
        <v>202</v>
      </c>
      <c r="BH838" t="s">
        <v>202</v>
      </c>
      <c r="BM838" s="7" t="s">
        <v>1294</v>
      </c>
      <c r="BN838" s="3" t="s">
        <v>225</v>
      </c>
      <c r="BO838" t="s">
        <v>238</v>
      </c>
      <c r="BP838" t="s">
        <v>202</v>
      </c>
    </row>
    <row r="839" spans="1:69" x14ac:dyDescent="0.2">
      <c r="A839" s="4">
        <v>43011.316666666666</v>
      </c>
      <c r="B839" s="4">
        <v>43011.336111111108</v>
      </c>
      <c r="C839" t="s">
        <v>65</v>
      </c>
      <c r="D839" t="s">
        <v>1338</v>
      </c>
      <c r="E839">
        <v>100</v>
      </c>
      <c r="F839">
        <v>1694</v>
      </c>
      <c r="G839" t="b">
        <v>1</v>
      </c>
      <c r="H839" s="1">
        <v>43011.336111111108</v>
      </c>
      <c r="I839" t="s">
        <v>1339</v>
      </c>
      <c r="N839">
        <v>34.313797000000001</v>
      </c>
      <c r="O839">
        <v>-83.809501650000001</v>
      </c>
      <c r="P839" t="s">
        <v>179</v>
      </c>
      <c r="Q839" t="s">
        <v>180</v>
      </c>
      <c r="R839" t="s">
        <v>181</v>
      </c>
      <c r="S839" t="s">
        <v>182</v>
      </c>
      <c r="T839" t="s">
        <v>183</v>
      </c>
      <c r="U839" t="s">
        <v>184</v>
      </c>
      <c r="V839" t="s">
        <v>185</v>
      </c>
      <c r="W839">
        <v>47</v>
      </c>
      <c r="X839" t="s">
        <v>186</v>
      </c>
      <c r="Y839" t="s">
        <v>195</v>
      </c>
      <c r="Z839">
        <v>43</v>
      </c>
      <c r="AA839" t="s">
        <v>196</v>
      </c>
      <c r="AB839" t="s">
        <v>197</v>
      </c>
      <c r="AC839" t="s">
        <v>210</v>
      </c>
      <c r="AD839" t="s">
        <v>217</v>
      </c>
      <c r="AE839" t="s">
        <v>200</v>
      </c>
      <c r="AF839">
        <v>30542</v>
      </c>
      <c r="AW839">
        <v>23.96</v>
      </c>
      <c r="AX839">
        <v>23.96</v>
      </c>
      <c r="AY839">
        <v>1004.942</v>
      </c>
      <c r="AZ839">
        <v>1</v>
      </c>
      <c r="BA839" t="s">
        <v>201</v>
      </c>
      <c r="BB839">
        <v>5</v>
      </c>
      <c r="BC839" t="s">
        <v>238</v>
      </c>
      <c r="BD839" t="s">
        <v>238</v>
      </c>
      <c r="BE839" s="3">
        <v>180000</v>
      </c>
      <c r="BF839" t="s">
        <v>315</v>
      </c>
      <c r="BG839" t="s">
        <v>202</v>
      </c>
      <c r="BH839" t="s">
        <v>202</v>
      </c>
      <c r="BM839" s="7" t="s">
        <v>1340</v>
      </c>
      <c r="BN839" s="3" t="s">
        <v>204</v>
      </c>
      <c r="BO839" t="s">
        <v>238</v>
      </c>
      <c r="BP839" t="s">
        <v>202</v>
      </c>
    </row>
    <row r="840" spans="1:69" x14ac:dyDescent="0.2">
      <c r="A840" s="4">
        <v>43011.398611111108</v>
      </c>
      <c r="B840" s="4">
        <v>43011.414583333331</v>
      </c>
      <c r="C840" t="s">
        <v>65</v>
      </c>
      <c r="D840" t="s">
        <v>1377</v>
      </c>
      <c r="E840">
        <v>100</v>
      </c>
      <c r="F840">
        <v>1375</v>
      </c>
      <c r="G840" t="b">
        <v>1</v>
      </c>
      <c r="H840" s="1">
        <v>43011.414583333331</v>
      </c>
      <c r="I840" t="s">
        <v>1378</v>
      </c>
      <c r="N840">
        <v>33.81100464</v>
      </c>
      <c r="O840">
        <v>-84.286903379999998</v>
      </c>
      <c r="P840" t="s">
        <v>179</v>
      </c>
      <c r="Q840" t="s">
        <v>180</v>
      </c>
      <c r="R840" t="s">
        <v>181</v>
      </c>
      <c r="S840" t="s">
        <v>208</v>
      </c>
      <c r="T840">
        <v>55</v>
      </c>
      <c r="U840" t="s">
        <v>193</v>
      </c>
      <c r="V840" t="s">
        <v>1379</v>
      </c>
      <c r="W840">
        <v>47</v>
      </c>
      <c r="X840" t="s">
        <v>186</v>
      </c>
      <c r="Y840" t="s">
        <v>195</v>
      </c>
      <c r="Z840">
        <v>36</v>
      </c>
      <c r="AA840" t="s">
        <v>196</v>
      </c>
      <c r="AB840" t="s">
        <v>197</v>
      </c>
      <c r="AC840" t="s">
        <v>210</v>
      </c>
      <c r="AD840" t="s">
        <v>199</v>
      </c>
      <c r="AE840" t="s">
        <v>211</v>
      </c>
      <c r="AF840">
        <v>30033</v>
      </c>
      <c r="AW840">
        <v>0</v>
      </c>
      <c r="AX840">
        <v>0</v>
      </c>
      <c r="AY840">
        <v>1003.623</v>
      </c>
      <c r="AZ840">
        <v>0</v>
      </c>
      <c r="BA840" t="s">
        <v>201</v>
      </c>
      <c r="BB840">
        <v>5</v>
      </c>
      <c r="BC840" t="s">
        <v>238</v>
      </c>
      <c r="BD840" t="s">
        <v>238</v>
      </c>
      <c r="BE840" s="3">
        <v>125000</v>
      </c>
      <c r="BF840" t="s">
        <v>1380</v>
      </c>
      <c r="BG840" t="s">
        <v>202</v>
      </c>
      <c r="BH840" t="s">
        <v>202</v>
      </c>
      <c r="BM840" s="7" t="s">
        <v>1381</v>
      </c>
      <c r="BN840" s="3" t="s">
        <v>204</v>
      </c>
      <c r="BO840" t="s">
        <v>202</v>
      </c>
      <c r="BP840" t="s">
        <v>202</v>
      </c>
    </row>
    <row r="841" spans="1:69" x14ac:dyDescent="0.2">
      <c r="A841" s="4">
        <v>43011.631944444445</v>
      </c>
      <c r="B841" s="4">
        <v>43011.645833333336</v>
      </c>
      <c r="C841" t="s">
        <v>65</v>
      </c>
      <c r="D841" t="s">
        <v>1414</v>
      </c>
      <c r="E841">
        <v>100</v>
      </c>
      <c r="F841">
        <v>1252</v>
      </c>
      <c r="G841" t="b">
        <v>1</v>
      </c>
      <c r="H841" s="1">
        <v>43011.645833333336</v>
      </c>
      <c r="I841" t="s">
        <v>1415</v>
      </c>
      <c r="N841">
        <v>37.926498410000001</v>
      </c>
      <c r="O841">
        <v>-91.779098509999997</v>
      </c>
      <c r="P841" t="s">
        <v>179</v>
      </c>
      <c r="Q841" t="s">
        <v>180</v>
      </c>
      <c r="R841" t="s">
        <v>181</v>
      </c>
      <c r="S841" t="s">
        <v>182</v>
      </c>
      <c r="T841" t="s">
        <v>263</v>
      </c>
      <c r="U841" t="s">
        <v>264</v>
      </c>
      <c r="V841" t="s">
        <v>185</v>
      </c>
      <c r="W841">
        <v>47</v>
      </c>
      <c r="X841" t="s">
        <v>186</v>
      </c>
      <c r="Y841" t="s">
        <v>216</v>
      </c>
      <c r="Z841">
        <v>28</v>
      </c>
      <c r="AA841" t="s">
        <v>269</v>
      </c>
      <c r="AB841" t="s">
        <v>197</v>
      </c>
      <c r="AC841" t="s">
        <v>210</v>
      </c>
      <c r="AD841" t="s">
        <v>217</v>
      </c>
      <c r="AE841" t="s">
        <v>200</v>
      </c>
      <c r="AF841">
        <v>63103</v>
      </c>
      <c r="AW841">
        <v>918.827</v>
      </c>
      <c r="AX841">
        <v>918.827</v>
      </c>
      <c r="AY841">
        <v>1002.874</v>
      </c>
      <c r="AZ841">
        <v>1</v>
      </c>
      <c r="BA841" t="s">
        <v>201</v>
      </c>
      <c r="BB841">
        <v>5</v>
      </c>
      <c r="BC841" t="s">
        <v>238</v>
      </c>
      <c r="BD841" t="s">
        <v>238</v>
      </c>
      <c r="BE841" s="3">
        <v>240000</v>
      </c>
      <c r="BF841" t="s">
        <v>1416</v>
      </c>
      <c r="BG841" t="s">
        <v>202</v>
      </c>
      <c r="BH841" t="s">
        <v>202</v>
      </c>
      <c r="BM841" s="7" t="s">
        <v>1417</v>
      </c>
      <c r="BN841" s="3" t="s">
        <v>204</v>
      </c>
      <c r="BO841" t="s">
        <v>238</v>
      </c>
      <c r="BP841" t="s">
        <v>202</v>
      </c>
    </row>
    <row r="842" spans="1:69" x14ac:dyDescent="0.2">
      <c r="A842" s="4">
        <v>43009.813888888886</v>
      </c>
      <c r="B842" s="4">
        <v>43011.836111111108</v>
      </c>
      <c r="C842" t="s">
        <v>65</v>
      </c>
      <c r="D842" t="s">
        <v>1427</v>
      </c>
      <c r="E842">
        <v>100</v>
      </c>
      <c r="F842">
        <v>174683</v>
      </c>
      <c r="G842" t="b">
        <v>1</v>
      </c>
      <c r="H842" s="1">
        <v>43011.836111111108</v>
      </c>
      <c r="I842" t="s">
        <v>1428</v>
      </c>
      <c r="N842">
        <v>40.011199949999998</v>
      </c>
      <c r="O842">
        <v>-76.251403809999999</v>
      </c>
      <c r="P842" t="s">
        <v>179</v>
      </c>
      <c r="Q842" t="s">
        <v>180</v>
      </c>
      <c r="R842" t="s">
        <v>181</v>
      </c>
      <c r="S842" t="s">
        <v>208</v>
      </c>
      <c r="T842">
        <v>56</v>
      </c>
      <c r="U842" t="s">
        <v>314</v>
      </c>
      <c r="V842" t="s">
        <v>531</v>
      </c>
      <c r="W842">
        <v>47</v>
      </c>
      <c r="X842" t="s">
        <v>186</v>
      </c>
      <c r="Y842" t="s">
        <v>216</v>
      </c>
      <c r="Z842">
        <v>26</v>
      </c>
      <c r="AA842" t="s">
        <v>196</v>
      </c>
      <c r="AB842" t="s">
        <v>197</v>
      </c>
      <c r="AC842" t="s">
        <v>290</v>
      </c>
      <c r="AD842" t="s">
        <v>234</v>
      </c>
      <c r="AE842" t="s">
        <v>229</v>
      </c>
      <c r="AF842">
        <v>17601</v>
      </c>
      <c r="AW842">
        <v>174065.86600000001</v>
      </c>
      <c r="AX842">
        <v>174352.889</v>
      </c>
      <c r="AY842">
        <v>174477.87</v>
      </c>
      <c r="AZ842">
        <v>3</v>
      </c>
      <c r="BA842" t="s">
        <v>201</v>
      </c>
      <c r="BB842">
        <v>5</v>
      </c>
      <c r="BC842" t="s">
        <v>238</v>
      </c>
      <c r="BD842" t="s">
        <v>238</v>
      </c>
      <c r="BE842" s="3">
        <v>40000</v>
      </c>
      <c r="BF842" t="s">
        <v>1429</v>
      </c>
      <c r="BG842" t="s">
        <v>202</v>
      </c>
      <c r="BH842" t="s">
        <v>202</v>
      </c>
      <c r="BM842" s="7" t="s">
        <v>1430</v>
      </c>
      <c r="BN842" s="3" t="s">
        <v>225</v>
      </c>
      <c r="BO842" t="s">
        <v>202</v>
      </c>
      <c r="BP842" t="s">
        <v>202</v>
      </c>
    </row>
    <row r="843" spans="1:69" x14ac:dyDescent="0.2">
      <c r="A843" s="4">
        <v>43011.960416666669</v>
      </c>
      <c r="B843" s="4">
        <v>43011.979166666664</v>
      </c>
      <c r="C843" t="s">
        <v>65</v>
      </c>
      <c r="D843" t="s">
        <v>1442</v>
      </c>
      <c r="E843">
        <v>100</v>
      </c>
      <c r="F843">
        <v>1624</v>
      </c>
      <c r="G843" t="b">
        <v>1</v>
      </c>
      <c r="H843" s="1">
        <v>43011.979166666664</v>
      </c>
      <c r="I843" t="s">
        <v>1443</v>
      </c>
      <c r="N843">
        <v>37.596298220000001</v>
      </c>
      <c r="O843">
        <v>-122.06570429999999</v>
      </c>
      <c r="P843" t="s">
        <v>179</v>
      </c>
      <c r="Q843" t="s">
        <v>180</v>
      </c>
      <c r="R843" t="s">
        <v>181</v>
      </c>
      <c r="S843" t="s">
        <v>182</v>
      </c>
      <c r="T843" t="s">
        <v>183</v>
      </c>
      <c r="U843" t="s">
        <v>184</v>
      </c>
      <c r="V843" t="s">
        <v>265</v>
      </c>
      <c r="W843">
        <v>47</v>
      </c>
      <c r="X843" t="s">
        <v>186</v>
      </c>
      <c r="Y843" t="s">
        <v>216</v>
      </c>
      <c r="Z843">
        <v>32</v>
      </c>
      <c r="AA843" t="s">
        <v>269</v>
      </c>
      <c r="AB843" t="s">
        <v>197</v>
      </c>
      <c r="AC843" t="s">
        <v>210</v>
      </c>
      <c r="AD843" t="s">
        <v>217</v>
      </c>
      <c r="AE843" t="s">
        <v>229</v>
      </c>
      <c r="AF843">
        <v>94579</v>
      </c>
      <c r="AW843">
        <v>1026.623</v>
      </c>
      <c r="AX843">
        <v>1026.623</v>
      </c>
      <c r="AY843">
        <v>1476.095</v>
      </c>
      <c r="AZ843">
        <v>1</v>
      </c>
      <c r="BA843" t="s">
        <v>201</v>
      </c>
      <c r="BB843">
        <v>5</v>
      </c>
      <c r="BC843" t="s">
        <v>238</v>
      </c>
      <c r="BD843" t="s">
        <v>238</v>
      </c>
      <c r="BE843" s="3">
        <v>280000</v>
      </c>
      <c r="BF843" t="s">
        <v>368</v>
      </c>
      <c r="BG843" t="s">
        <v>202</v>
      </c>
      <c r="BH843" t="s">
        <v>202</v>
      </c>
      <c r="BM843" s="7" t="s">
        <v>1444</v>
      </c>
      <c r="BN843" s="3" t="s">
        <v>204</v>
      </c>
      <c r="BO843" t="s">
        <v>238</v>
      </c>
      <c r="BP843" t="s">
        <v>238</v>
      </c>
      <c r="BQ843" t="s">
        <v>1445</v>
      </c>
    </row>
    <row r="844" spans="1:69" x14ac:dyDescent="0.2">
      <c r="A844" s="4">
        <v>43013.352777777778</v>
      </c>
      <c r="B844" s="4">
        <v>43013.366666666669</v>
      </c>
      <c r="C844" t="s">
        <v>65</v>
      </c>
      <c r="D844" t="s">
        <v>1516</v>
      </c>
      <c r="E844">
        <v>100</v>
      </c>
      <c r="F844">
        <v>1218</v>
      </c>
      <c r="G844" t="b">
        <v>1</v>
      </c>
      <c r="H844" s="1">
        <v>43013.366666666669</v>
      </c>
      <c r="I844" t="s">
        <v>1517</v>
      </c>
      <c r="N844">
        <v>42.641403199999999</v>
      </c>
      <c r="O844">
        <v>-83.718803410000007</v>
      </c>
      <c r="P844" t="s">
        <v>179</v>
      </c>
      <c r="Q844" t="s">
        <v>180</v>
      </c>
      <c r="R844" t="s">
        <v>181</v>
      </c>
      <c r="S844" t="s">
        <v>182</v>
      </c>
      <c r="T844" t="s">
        <v>183</v>
      </c>
      <c r="U844" t="s">
        <v>184</v>
      </c>
      <c r="V844" t="s">
        <v>209</v>
      </c>
      <c r="W844">
        <v>47</v>
      </c>
      <c r="X844" t="s">
        <v>186</v>
      </c>
      <c r="Y844" t="s">
        <v>195</v>
      </c>
      <c r="Z844">
        <v>46</v>
      </c>
      <c r="AA844" t="s">
        <v>269</v>
      </c>
      <c r="AB844" t="s">
        <v>197</v>
      </c>
      <c r="AC844" t="s">
        <v>290</v>
      </c>
      <c r="AD844" t="s">
        <v>217</v>
      </c>
      <c r="AE844" t="s">
        <v>223</v>
      </c>
      <c r="AF844">
        <v>48726</v>
      </c>
      <c r="AW844">
        <v>0</v>
      </c>
      <c r="AX844">
        <v>0</v>
      </c>
      <c r="AY844">
        <v>915.31200000000001</v>
      </c>
      <c r="AZ844">
        <v>0</v>
      </c>
      <c r="BA844" t="s">
        <v>201</v>
      </c>
      <c r="BB844">
        <v>5</v>
      </c>
      <c r="BC844" t="s">
        <v>238</v>
      </c>
      <c r="BD844" t="s">
        <v>238</v>
      </c>
      <c r="BE844" s="3">
        <v>100000</v>
      </c>
      <c r="BF844" t="s">
        <v>484</v>
      </c>
      <c r="BG844" t="s">
        <v>202</v>
      </c>
      <c r="BH844" t="s">
        <v>202</v>
      </c>
      <c r="BM844" s="7" t="s">
        <v>1518</v>
      </c>
      <c r="BN844" s="3" t="s">
        <v>204</v>
      </c>
      <c r="BO844" t="s">
        <v>238</v>
      </c>
      <c r="BP844" t="s">
        <v>202</v>
      </c>
    </row>
    <row r="845" spans="1:69" x14ac:dyDescent="0.2">
      <c r="A845" s="4">
        <v>43013.723611111112</v>
      </c>
      <c r="B845" s="4">
        <v>43013.732638888891</v>
      </c>
      <c r="C845" t="s">
        <v>65</v>
      </c>
      <c r="D845" t="s">
        <v>1551</v>
      </c>
      <c r="E845">
        <v>100</v>
      </c>
      <c r="F845">
        <v>745</v>
      </c>
      <c r="G845" t="b">
        <v>1</v>
      </c>
      <c r="H845" s="1">
        <v>43013.732638888891</v>
      </c>
      <c r="I845" t="s">
        <v>1552</v>
      </c>
      <c r="N845">
        <v>40.639099119999997</v>
      </c>
      <c r="O845">
        <v>-83.598098750000005</v>
      </c>
      <c r="P845" t="s">
        <v>179</v>
      </c>
      <c r="Q845" t="s">
        <v>180</v>
      </c>
      <c r="R845" t="s">
        <v>181</v>
      </c>
      <c r="S845" t="s">
        <v>182</v>
      </c>
      <c r="T845" t="s">
        <v>355</v>
      </c>
      <c r="U845" t="s">
        <v>281</v>
      </c>
      <c r="V845" t="s">
        <v>185</v>
      </c>
      <c r="W845">
        <v>47</v>
      </c>
      <c r="X845" t="s">
        <v>186</v>
      </c>
      <c r="Y845" t="s">
        <v>195</v>
      </c>
      <c r="Z845">
        <v>23</v>
      </c>
      <c r="AA845" t="s">
        <v>196</v>
      </c>
      <c r="AB845" t="s">
        <v>197</v>
      </c>
      <c r="AC845" t="s">
        <v>258</v>
      </c>
      <c r="AD845" t="s">
        <v>222</v>
      </c>
      <c r="AE845" t="s">
        <v>211</v>
      </c>
      <c r="AF845">
        <v>45840</v>
      </c>
      <c r="AW845">
        <v>0</v>
      </c>
      <c r="AX845">
        <v>0</v>
      </c>
      <c r="AY845">
        <v>545.78</v>
      </c>
      <c r="AZ845">
        <v>0</v>
      </c>
      <c r="BA845" t="s">
        <v>201</v>
      </c>
      <c r="BB845">
        <v>5</v>
      </c>
      <c r="BC845" t="s">
        <v>238</v>
      </c>
      <c r="BD845" t="s">
        <v>238</v>
      </c>
      <c r="BE845" s="3">
        <v>20000</v>
      </c>
      <c r="BF845" t="s">
        <v>1553</v>
      </c>
      <c r="BG845" t="s">
        <v>202</v>
      </c>
      <c r="BH845" t="s">
        <v>202</v>
      </c>
      <c r="BM845" s="7" t="s">
        <v>1554</v>
      </c>
      <c r="BN845" s="3" t="s">
        <v>204</v>
      </c>
      <c r="BO845" t="s">
        <v>202</v>
      </c>
      <c r="BP845" t="s">
        <v>202</v>
      </c>
    </row>
    <row r="846" spans="1:69" x14ac:dyDescent="0.2">
      <c r="A846" s="4">
        <v>43013.722916666666</v>
      </c>
      <c r="B846" s="4">
        <v>43013.736805555556</v>
      </c>
      <c r="C846" t="s">
        <v>65</v>
      </c>
      <c r="D846" t="s">
        <v>1599</v>
      </c>
      <c r="E846">
        <v>100</v>
      </c>
      <c r="F846">
        <v>1157</v>
      </c>
      <c r="G846" t="b">
        <v>1</v>
      </c>
      <c r="H846" s="1">
        <v>43013.736805555556</v>
      </c>
      <c r="I846" t="s">
        <v>1600</v>
      </c>
      <c r="N846">
        <v>32.505096440000003</v>
      </c>
      <c r="O846">
        <v>-94.70659637</v>
      </c>
      <c r="P846" t="s">
        <v>179</v>
      </c>
      <c r="Q846" t="s">
        <v>180</v>
      </c>
      <c r="R846" t="s">
        <v>181</v>
      </c>
      <c r="S846" t="s">
        <v>182</v>
      </c>
      <c r="T846" t="s">
        <v>183</v>
      </c>
      <c r="U846" t="s">
        <v>184</v>
      </c>
      <c r="V846" t="s">
        <v>185</v>
      </c>
      <c r="W846">
        <v>47</v>
      </c>
      <c r="X846" t="s">
        <v>186</v>
      </c>
      <c r="Y846" t="s">
        <v>216</v>
      </c>
      <c r="Z846">
        <v>27</v>
      </c>
      <c r="AA846" t="s">
        <v>233</v>
      </c>
      <c r="AB846" t="s">
        <v>197</v>
      </c>
      <c r="AC846" t="s">
        <v>210</v>
      </c>
      <c r="AD846" t="s">
        <v>234</v>
      </c>
      <c r="AE846" t="s">
        <v>229</v>
      </c>
      <c r="AF846">
        <v>71104</v>
      </c>
      <c r="AW846">
        <v>11.291</v>
      </c>
      <c r="AX846">
        <v>123.099</v>
      </c>
      <c r="AY846">
        <v>859.23900000000003</v>
      </c>
      <c r="AZ846">
        <v>2</v>
      </c>
      <c r="BA846" t="s">
        <v>201</v>
      </c>
      <c r="BB846">
        <v>5</v>
      </c>
      <c r="BC846" t="s">
        <v>238</v>
      </c>
      <c r="BD846" t="s">
        <v>238</v>
      </c>
      <c r="BE846" s="3">
        <v>250000</v>
      </c>
      <c r="BF846" t="s">
        <v>390</v>
      </c>
      <c r="BG846" t="s">
        <v>202</v>
      </c>
      <c r="BH846" t="s">
        <v>202</v>
      </c>
      <c r="BM846" s="7" t="s">
        <v>1601</v>
      </c>
      <c r="BN846" s="3" t="s">
        <v>204</v>
      </c>
      <c r="BO846" t="s">
        <v>202</v>
      </c>
      <c r="BP846" t="s">
        <v>202</v>
      </c>
    </row>
    <row r="847" spans="1:69" x14ac:dyDescent="0.2">
      <c r="A847" s="4">
        <v>43013.722916666666</v>
      </c>
      <c r="B847" s="4">
        <v>43013.736805555556</v>
      </c>
      <c r="C847" t="s">
        <v>65</v>
      </c>
      <c r="D847" t="s">
        <v>1602</v>
      </c>
      <c r="E847">
        <v>100</v>
      </c>
      <c r="F847">
        <v>1157</v>
      </c>
      <c r="G847" t="b">
        <v>1</v>
      </c>
      <c r="H847" s="1">
        <v>43013.736805555556</v>
      </c>
      <c r="I847" t="s">
        <v>1603</v>
      </c>
      <c r="N847">
        <v>43.613494869999997</v>
      </c>
      <c r="O847">
        <v>-116.20349880000001</v>
      </c>
      <c r="P847" t="s">
        <v>179</v>
      </c>
      <c r="Q847" t="s">
        <v>180</v>
      </c>
      <c r="R847" t="s">
        <v>181</v>
      </c>
      <c r="S847" t="s">
        <v>182</v>
      </c>
      <c r="T847" t="s">
        <v>183</v>
      </c>
      <c r="U847" t="s">
        <v>184</v>
      </c>
      <c r="V847" t="s">
        <v>1521</v>
      </c>
      <c r="W847">
        <v>47</v>
      </c>
      <c r="X847" t="s">
        <v>186</v>
      </c>
      <c r="Y847" t="s">
        <v>216</v>
      </c>
      <c r="Z847">
        <v>21</v>
      </c>
      <c r="AA847" t="s">
        <v>196</v>
      </c>
      <c r="AB847" t="s">
        <v>197</v>
      </c>
      <c r="AC847" t="s">
        <v>210</v>
      </c>
      <c r="AD847" t="s">
        <v>222</v>
      </c>
      <c r="AE847" t="s">
        <v>200</v>
      </c>
      <c r="AF847">
        <v>83709</v>
      </c>
      <c r="AW847">
        <v>11.084</v>
      </c>
      <c r="AX847">
        <v>997.97900000000004</v>
      </c>
      <c r="AY847">
        <v>1002.056</v>
      </c>
      <c r="AZ847">
        <v>7</v>
      </c>
      <c r="BA847" t="s">
        <v>201</v>
      </c>
      <c r="BB847">
        <v>5</v>
      </c>
      <c r="BC847" t="s">
        <v>238</v>
      </c>
      <c r="BD847" t="s">
        <v>238</v>
      </c>
      <c r="BE847" s="3">
        <v>400000</v>
      </c>
      <c r="BF847" t="s">
        <v>1604</v>
      </c>
      <c r="BG847" t="s">
        <v>202</v>
      </c>
      <c r="BH847" t="s">
        <v>202</v>
      </c>
      <c r="BM847" s="7" t="s">
        <v>1605</v>
      </c>
      <c r="BN847" s="3" t="s">
        <v>204</v>
      </c>
      <c r="BO847" t="s">
        <v>202</v>
      </c>
      <c r="BP847" t="s">
        <v>202</v>
      </c>
    </row>
    <row r="848" spans="1:69" x14ac:dyDescent="0.2">
      <c r="A848" s="4">
        <v>43013.723611111112</v>
      </c>
      <c r="B848" s="4">
        <v>43013.736805555556</v>
      </c>
      <c r="C848" t="s">
        <v>65</v>
      </c>
      <c r="D848" t="s">
        <v>1615</v>
      </c>
      <c r="E848">
        <v>100</v>
      </c>
      <c r="F848">
        <v>1171</v>
      </c>
      <c r="G848" t="b">
        <v>1</v>
      </c>
      <c r="H848" s="1">
        <v>43013.736805555556</v>
      </c>
      <c r="I848" t="s">
        <v>1616</v>
      </c>
      <c r="N848">
        <v>42.372802729999997</v>
      </c>
      <c r="O848">
        <v>-96.277000430000001</v>
      </c>
      <c r="P848" t="s">
        <v>179</v>
      </c>
      <c r="Q848" t="s">
        <v>180</v>
      </c>
      <c r="R848" t="s">
        <v>181</v>
      </c>
      <c r="S848" t="s">
        <v>182</v>
      </c>
      <c r="T848" t="s">
        <v>183</v>
      </c>
      <c r="U848" t="s">
        <v>184</v>
      </c>
      <c r="V848" t="s">
        <v>185</v>
      </c>
      <c r="W848">
        <v>47</v>
      </c>
      <c r="X848" t="s">
        <v>186</v>
      </c>
      <c r="Y848" t="s">
        <v>216</v>
      </c>
      <c r="Z848">
        <v>21</v>
      </c>
      <c r="AA848" t="s">
        <v>196</v>
      </c>
      <c r="AB848" t="s">
        <v>197</v>
      </c>
      <c r="AC848" t="s">
        <v>210</v>
      </c>
      <c r="AD848" t="s">
        <v>234</v>
      </c>
      <c r="AE848" t="s">
        <v>200</v>
      </c>
      <c r="AF848">
        <v>51040</v>
      </c>
      <c r="AW848">
        <v>798.577</v>
      </c>
      <c r="AX848">
        <v>965.46299999999997</v>
      </c>
      <c r="AY848">
        <v>1004.006</v>
      </c>
      <c r="AZ848">
        <v>16</v>
      </c>
      <c r="BA848" t="s">
        <v>201</v>
      </c>
      <c r="BB848">
        <v>5</v>
      </c>
      <c r="BC848" t="s">
        <v>238</v>
      </c>
      <c r="BD848" t="s">
        <v>238</v>
      </c>
      <c r="BE848" s="3">
        <v>200000</v>
      </c>
      <c r="BF848" t="s">
        <v>941</v>
      </c>
      <c r="BG848" t="s">
        <v>202</v>
      </c>
      <c r="BH848" t="s">
        <v>202</v>
      </c>
      <c r="BM848" s="7" t="s">
        <v>1617</v>
      </c>
      <c r="BN848" s="3" t="s">
        <v>204</v>
      </c>
      <c r="BO848" t="s">
        <v>238</v>
      </c>
      <c r="BP848" t="s">
        <v>202</v>
      </c>
    </row>
    <row r="849" spans="1:71" x14ac:dyDescent="0.2">
      <c r="A849" s="4">
        <v>43013.722916666666</v>
      </c>
      <c r="B849" s="4">
        <v>43013.737500000003</v>
      </c>
      <c r="C849" t="s">
        <v>65</v>
      </c>
      <c r="D849" t="s">
        <v>1619</v>
      </c>
      <c r="E849">
        <v>100</v>
      </c>
      <c r="F849">
        <v>1227</v>
      </c>
      <c r="G849" t="b">
        <v>1</v>
      </c>
      <c r="H849" s="1">
        <v>43013.737500000003</v>
      </c>
      <c r="I849" t="s">
        <v>1620</v>
      </c>
      <c r="N849">
        <v>43.404205320000003</v>
      </c>
      <c r="O849">
        <v>-70.745498659999996</v>
      </c>
      <c r="P849" t="s">
        <v>179</v>
      </c>
      <c r="Q849" t="s">
        <v>180</v>
      </c>
      <c r="R849" t="s">
        <v>181</v>
      </c>
      <c r="S849" t="s">
        <v>182</v>
      </c>
      <c r="T849" t="s">
        <v>183</v>
      </c>
      <c r="U849" t="s">
        <v>184</v>
      </c>
      <c r="V849" t="s">
        <v>185</v>
      </c>
      <c r="W849">
        <v>47</v>
      </c>
      <c r="X849" t="s">
        <v>186</v>
      </c>
      <c r="Y849" t="s">
        <v>195</v>
      </c>
      <c r="Z849">
        <v>37</v>
      </c>
      <c r="AA849" t="s">
        <v>196</v>
      </c>
      <c r="AB849" t="s">
        <v>197</v>
      </c>
      <c r="AC849" t="s">
        <v>210</v>
      </c>
      <c r="AD849" t="s">
        <v>199</v>
      </c>
      <c r="AE849" t="s">
        <v>303</v>
      </c>
      <c r="AF849">
        <v>4073</v>
      </c>
      <c r="AW849">
        <v>20.091999999999999</v>
      </c>
      <c r="AX849">
        <v>20.091999999999999</v>
      </c>
      <c r="AY849">
        <v>1002.891</v>
      </c>
      <c r="AZ849">
        <v>1</v>
      </c>
      <c r="BA849" t="s">
        <v>201</v>
      </c>
      <c r="BB849">
        <v>5</v>
      </c>
      <c r="BC849" t="s">
        <v>238</v>
      </c>
      <c r="BD849" t="s">
        <v>238</v>
      </c>
      <c r="BE849" s="3">
        <v>100000</v>
      </c>
      <c r="BF849" t="s">
        <v>532</v>
      </c>
      <c r="BG849" t="s">
        <v>202</v>
      </c>
      <c r="BH849" t="s">
        <v>202</v>
      </c>
      <c r="BM849" s="7" t="s">
        <v>1621</v>
      </c>
      <c r="BN849" s="3" t="s">
        <v>204</v>
      </c>
      <c r="BO849" t="s">
        <v>202</v>
      </c>
      <c r="BP849" t="s">
        <v>202</v>
      </c>
    </row>
    <row r="850" spans="1:71" x14ac:dyDescent="0.2">
      <c r="A850" s="4">
        <v>43013.722916666666</v>
      </c>
      <c r="B850" s="4">
        <v>43013.738194444442</v>
      </c>
      <c r="C850" t="s">
        <v>65</v>
      </c>
      <c r="D850" t="s">
        <v>1690</v>
      </c>
      <c r="E850">
        <v>100</v>
      </c>
      <c r="F850">
        <v>1278</v>
      </c>
      <c r="G850" t="b">
        <v>1</v>
      </c>
      <c r="H850" s="1">
        <v>43013.738194444442</v>
      </c>
      <c r="I850" t="s">
        <v>1691</v>
      </c>
      <c r="N850">
        <v>45.079895020000002</v>
      </c>
      <c r="O850">
        <v>-93.088401790000006</v>
      </c>
      <c r="P850" t="s">
        <v>179</v>
      </c>
      <c r="Q850" t="s">
        <v>180</v>
      </c>
      <c r="R850" t="s">
        <v>181</v>
      </c>
      <c r="S850" t="s">
        <v>208</v>
      </c>
      <c r="T850">
        <v>56</v>
      </c>
      <c r="U850" t="s">
        <v>281</v>
      </c>
      <c r="V850" t="s">
        <v>194</v>
      </c>
      <c r="W850">
        <v>47</v>
      </c>
      <c r="X850" t="s">
        <v>186</v>
      </c>
      <c r="Y850" t="s">
        <v>195</v>
      </c>
      <c r="Z850">
        <v>25</v>
      </c>
      <c r="AA850" t="s">
        <v>196</v>
      </c>
      <c r="AB850" t="s">
        <v>197</v>
      </c>
      <c r="AC850" t="s">
        <v>290</v>
      </c>
      <c r="AD850" t="s">
        <v>222</v>
      </c>
      <c r="AE850" t="s">
        <v>200</v>
      </c>
      <c r="AF850">
        <v>55425</v>
      </c>
      <c r="AW850">
        <v>64.358999999999995</v>
      </c>
      <c r="AX850">
        <v>104.336</v>
      </c>
      <c r="AY850">
        <v>1049.606</v>
      </c>
      <c r="AZ850">
        <v>4</v>
      </c>
      <c r="BA850" t="s">
        <v>201</v>
      </c>
      <c r="BB850">
        <v>5</v>
      </c>
      <c r="BC850" t="s">
        <v>238</v>
      </c>
      <c r="BD850" t="s">
        <v>238</v>
      </c>
      <c r="BE850" s="3">
        <v>200000</v>
      </c>
      <c r="BF850" t="s">
        <v>1245</v>
      </c>
      <c r="BG850" t="s">
        <v>202</v>
      </c>
      <c r="BH850" t="s">
        <v>202</v>
      </c>
      <c r="BM850" s="7" t="s">
        <v>1692</v>
      </c>
      <c r="BN850" s="3" t="s">
        <v>225</v>
      </c>
      <c r="BO850" t="s">
        <v>202</v>
      </c>
      <c r="BP850" t="s">
        <v>202</v>
      </c>
    </row>
    <row r="851" spans="1:71" x14ac:dyDescent="0.2">
      <c r="A851" s="4">
        <v>43013.723611111112</v>
      </c>
      <c r="B851" s="4">
        <v>43013.738194444442</v>
      </c>
      <c r="C851" t="s">
        <v>65</v>
      </c>
      <c r="D851" t="s">
        <v>1714</v>
      </c>
      <c r="E851">
        <v>100</v>
      </c>
      <c r="F851">
        <v>1243</v>
      </c>
      <c r="G851" t="b">
        <v>1</v>
      </c>
      <c r="H851" s="1">
        <v>43013.738194444442</v>
      </c>
      <c r="I851" t="s">
        <v>1715</v>
      </c>
      <c r="N851">
        <v>40.112503050000001</v>
      </c>
      <c r="O851">
        <v>-88.242599490000003</v>
      </c>
      <c r="P851" t="s">
        <v>179</v>
      </c>
      <c r="Q851" t="s">
        <v>180</v>
      </c>
      <c r="R851" t="s">
        <v>181</v>
      </c>
      <c r="S851" t="s">
        <v>182</v>
      </c>
      <c r="T851" t="s">
        <v>355</v>
      </c>
      <c r="U851" t="s">
        <v>184</v>
      </c>
      <c r="V851" t="s">
        <v>265</v>
      </c>
      <c r="W851">
        <v>47</v>
      </c>
      <c r="X851" t="s">
        <v>186</v>
      </c>
      <c r="Y851" t="s">
        <v>195</v>
      </c>
      <c r="Z851">
        <v>23</v>
      </c>
      <c r="AA851" t="s">
        <v>196</v>
      </c>
      <c r="AB851" t="s">
        <v>197</v>
      </c>
      <c r="AC851" t="s">
        <v>210</v>
      </c>
      <c r="AD851" t="s">
        <v>199</v>
      </c>
      <c r="AE851" t="s">
        <v>229</v>
      </c>
      <c r="AF851">
        <v>61820</v>
      </c>
      <c r="AW851">
        <v>0</v>
      </c>
      <c r="AX851">
        <v>0</v>
      </c>
      <c r="AY851">
        <v>1001.153</v>
      </c>
      <c r="AZ851">
        <v>0</v>
      </c>
      <c r="BA851" t="s">
        <v>201</v>
      </c>
      <c r="BB851">
        <v>5</v>
      </c>
      <c r="BC851" t="s">
        <v>238</v>
      </c>
      <c r="BD851" t="s">
        <v>238</v>
      </c>
      <c r="BE851" s="3">
        <v>100000</v>
      </c>
      <c r="BF851" t="s">
        <v>687</v>
      </c>
      <c r="BG851" t="s">
        <v>202</v>
      </c>
      <c r="BH851" t="s">
        <v>202</v>
      </c>
      <c r="BM851" s="7" t="s">
        <v>1716</v>
      </c>
      <c r="BN851" s="3" t="s">
        <v>204</v>
      </c>
      <c r="BO851" t="s">
        <v>238</v>
      </c>
      <c r="BP851" t="s">
        <v>238</v>
      </c>
      <c r="BQ851" t="s">
        <v>1717</v>
      </c>
    </row>
    <row r="852" spans="1:71" x14ac:dyDescent="0.2">
      <c r="A852" s="4">
        <v>43013.723611111112</v>
      </c>
      <c r="B852" s="4">
        <v>43013.740972222222</v>
      </c>
      <c r="C852" t="s">
        <v>65</v>
      </c>
      <c r="D852" t="s">
        <v>1878</v>
      </c>
      <c r="E852">
        <v>100</v>
      </c>
      <c r="F852">
        <v>1481</v>
      </c>
      <c r="G852" t="b">
        <v>1</v>
      </c>
      <c r="H852" s="1">
        <v>43013.740972222222</v>
      </c>
      <c r="I852" t="s">
        <v>1879</v>
      </c>
      <c r="N852">
        <v>33.968093869999997</v>
      </c>
      <c r="O852">
        <v>-84.230400090000003</v>
      </c>
      <c r="P852" t="s">
        <v>179</v>
      </c>
      <c r="Q852" t="s">
        <v>180</v>
      </c>
      <c r="R852" t="s">
        <v>181</v>
      </c>
      <c r="S852" t="s">
        <v>208</v>
      </c>
      <c r="T852">
        <v>56</v>
      </c>
      <c r="U852" t="s">
        <v>184</v>
      </c>
      <c r="V852" t="s">
        <v>194</v>
      </c>
      <c r="W852">
        <v>47</v>
      </c>
      <c r="X852" t="s">
        <v>186</v>
      </c>
      <c r="Y852" t="s">
        <v>216</v>
      </c>
      <c r="Z852">
        <v>23</v>
      </c>
      <c r="AA852" t="s">
        <v>233</v>
      </c>
      <c r="AB852" t="s">
        <v>197</v>
      </c>
      <c r="AC852" t="s">
        <v>290</v>
      </c>
      <c r="AD852" t="s">
        <v>217</v>
      </c>
      <c r="AE852" t="s">
        <v>229</v>
      </c>
      <c r="AF852">
        <v>30071</v>
      </c>
      <c r="AW852">
        <v>1071.991</v>
      </c>
      <c r="AX852">
        <v>1071.991</v>
      </c>
      <c r="AY852">
        <v>1074.127</v>
      </c>
      <c r="AZ852">
        <v>1</v>
      </c>
      <c r="BA852" t="s">
        <v>201</v>
      </c>
      <c r="BB852">
        <v>5</v>
      </c>
      <c r="BC852" t="s">
        <v>238</v>
      </c>
      <c r="BD852" t="s">
        <v>238</v>
      </c>
      <c r="BE852" s="3">
        <v>150000</v>
      </c>
      <c r="BF852" t="s">
        <v>324</v>
      </c>
      <c r="BG852" t="s">
        <v>202</v>
      </c>
      <c r="BH852" t="s">
        <v>202</v>
      </c>
      <c r="BM852" s="7" t="s">
        <v>1880</v>
      </c>
      <c r="BO852" t="s">
        <v>202</v>
      </c>
      <c r="BP852" t="s">
        <v>202</v>
      </c>
    </row>
    <row r="853" spans="1:71" x14ac:dyDescent="0.2">
      <c r="A853" s="4">
        <v>43013.725694444445</v>
      </c>
      <c r="B853" s="4">
        <v>43013.741666666669</v>
      </c>
      <c r="C853" t="s">
        <v>65</v>
      </c>
      <c r="D853" t="s">
        <v>1937</v>
      </c>
      <c r="E853">
        <v>100</v>
      </c>
      <c r="F853">
        <v>1402</v>
      </c>
      <c r="G853" t="b">
        <v>1</v>
      </c>
      <c r="H853" s="1">
        <v>43013.741666666669</v>
      </c>
      <c r="I853" t="s">
        <v>1938</v>
      </c>
      <c r="N853">
        <v>34.009201050000001</v>
      </c>
      <c r="O853">
        <v>-118.1082993</v>
      </c>
      <c r="P853" t="s">
        <v>179</v>
      </c>
      <c r="Q853" t="s">
        <v>180</v>
      </c>
      <c r="R853" t="s">
        <v>181</v>
      </c>
      <c r="S853" t="s">
        <v>182</v>
      </c>
      <c r="T853" t="s">
        <v>183</v>
      </c>
      <c r="U853" t="s">
        <v>281</v>
      </c>
      <c r="V853" t="s">
        <v>328</v>
      </c>
      <c r="W853">
        <v>47</v>
      </c>
      <c r="X853" t="s">
        <v>186</v>
      </c>
      <c r="Y853" t="s">
        <v>216</v>
      </c>
      <c r="Z853">
        <v>58</v>
      </c>
      <c r="AA853" t="s">
        <v>196</v>
      </c>
      <c r="AB853" t="s">
        <v>244</v>
      </c>
      <c r="AC853" t="s">
        <v>258</v>
      </c>
      <c r="AD853" t="s">
        <v>329</v>
      </c>
      <c r="AE853" t="s">
        <v>303</v>
      </c>
      <c r="AF853">
        <v>90640</v>
      </c>
      <c r="AW853">
        <v>0</v>
      </c>
      <c r="AX853">
        <v>0</v>
      </c>
      <c r="AY853">
        <v>1005.889</v>
      </c>
      <c r="AZ853">
        <v>0</v>
      </c>
      <c r="BA853" t="s">
        <v>201</v>
      </c>
      <c r="BB853">
        <v>5</v>
      </c>
      <c r="BC853" t="s">
        <v>238</v>
      </c>
      <c r="BD853" t="s">
        <v>238</v>
      </c>
      <c r="BE853" s="3">
        <v>280000</v>
      </c>
      <c r="BF853" t="s">
        <v>282</v>
      </c>
      <c r="BG853" t="s">
        <v>202</v>
      </c>
      <c r="BH853" t="s">
        <v>202</v>
      </c>
      <c r="BM853" s="7" t="s">
        <v>1939</v>
      </c>
      <c r="BN853" s="3" t="s">
        <v>225</v>
      </c>
      <c r="BO853" t="s">
        <v>238</v>
      </c>
      <c r="BP853" t="s">
        <v>202</v>
      </c>
    </row>
    <row r="854" spans="1:71" x14ac:dyDescent="0.2">
      <c r="A854" s="4">
        <v>43013.728472222225</v>
      </c>
      <c r="B854" s="4">
        <v>43013.741666666669</v>
      </c>
      <c r="C854" t="s">
        <v>65</v>
      </c>
      <c r="D854" t="s">
        <v>1964</v>
      </c>
      <c r="E854">
        <v>100</v>
      </c>
      <c r="F854">
        <v>1187</v>
      </c>
      <c r="G854" t="b">
        <v>1</v>
      </c>
      <c r="H854" s="1">
        <v>43013.741666666669</v>
      </c>
      <c r="I854" t="s">
        <v>1965</v>
      </c>
      <c r="N854">
        <v>40.590194699999998</v>
      </c>
      <c r="O854">
        <v>-75.35469818</v>
      </c>
      <c r="P854" t="s">
        <v>179</v>
      </c>
      <c r="Q854" t="s">
        <v>180</v>
      </c>
      <c r="R854" t="s">
        <v>181</v>
      </c>
      <c r="S854" t="s">
        <v>208</v>
      </c>
      <c r="T854">
        <v>56</v>
      </c>
      <c r="U854" t="s">
        <v>281</v>
      </c>
      <c r="V854" t="s">
        <v>185</v>
      </c>
      <c r="W854">
        <v>47</v>
      </c>
      <c r="X854" t="s">
        <v>186</v>
      </c>
      <c r="Y854" t="s">
        <v>216</v>
      </c>
      <c r="Z854">
        <v>25</v>
      </c>
      <c r="AA854" t="s">
        <v>196</v>
      </c>
      <c r="AB854" t="s">
        <v>197</v>
      </c>
      <c r="AC854" t="s">
        <v>210</v>
      </c>
      <c r="AD854" t="s">
        <v>217</v>
      </c>
      <c r="AE854" t="s">
        <v>211</v>
      </c>
      <c r="AF854">
        <v>18103</v>
      </c>
      <c r="AW854">
        <v>6.0529999999999999</v>
      </c>
      <c r="AX854">
        <v>1005.601</v>
      </c>
      <c r="AY854">
        <v>1006.337</v>
      </c>
      <c r="AZ854">
        <v>4</v>
      </c>
      <c r="BA854" t="s">
        <v>201</v>
      </c>
      <c r="BB854">
        <v>5</v>
      </c>
      <c r="BC854" t="s">
        <v>238</v>
      </c>
      <c r="BD854" t="s">
        <v>238</v>
      </c>
      <c r="BE854" s="3">
        <v>150000</v>
      </c>
      <c r="BF854" t="s">
        <v>324</v>
      </c>
      <c r="BG854" t="s">
        <v>202</v>
      </c>
      <c r="BH854" t="s">
        <v>202</v>
      </c>
      <c r="BM854" s="7" t="s">
        <v>1966</v>
      </c>
      <c r="BN854" s="3" t="s">
        <v>204</v>
      </c>
      <c r="BO854" t="s">
        <v>202</v>
      </c>
      <c r="BP854" t="s">
        <v>202</v>
      </c>
    </row>
    <row r="855" spans="1:71" x14ac:dyDescent="0.2">
      <c r="A855" s="4">
        <v>43013.726388888892</v>
      </c>
      <c r="B855" s="4">
        <v>43013.742361111108</v>
      </c>
      <c r="C855" t="s">
        <v>65</v>
      </c>
      <c r="D855" t="s">
        <v>1973</v>
      </c>
      <c r="E855">
        <v>100</v>
      </c>
      <c r="F855">
        <v>1381</v>
      </c>
      <c r="G855" t="b">
        <v>1</v>
      </c>
      <c r="H855" s="1">
        <v>43013.742361111108</v>
      </c>
      <c r="I855" t="s">
        <v>1974</v>
      </c>
      <c r="N855">
        <v>40.679306029999999</v>
      </c>
      <c r="O855">
        <v>-76.787399289999996</v>
      </c>
      <c r="P855" t="s">
        <v>179</v>
      </c>
      <c r="Q855" t="s">
        <v>180</v>
      </c>
      <c r="R855" t="s">
        <v>181</v>
      </c>
      <c r="S855" t="s">
        <v>604</v>
      </c>
      <c r="T855">
        <v>11</v>
      </c>
      <c r="U855" t="s">
        <v>251</v>
      </c>
      <c r="V855" t="s">
        <v>252</v>
      </c>
      <c r="W855">
        <v>47</v>
      </c>
      <c r="X855" t="s">
        <v>186</v>
      </c>
      <c r="Y855" t="s">
        <v>195</v>
      </c>
      <c r="Z855">
        <v>37</v>
      </c>
      <c r="AA855" t="s">
        <v>196</v>
      </c>
      <c r="AB855" t="s">
        <v>197</v>
      </c>
      <c r="AC855" t="s">
        <v>258</v>
      </c>
      <c r="AD855" t="s">
        <v>217</v>
      </c>
      <c r="AE855" t="s">
        <v>303</v>
      </c>
      <c r="AF855">
        <v>17830</v>
      </c>
      <c r="AW855">
        <v>997.73299999999995</v>
      </c>
      <c r="AX855">
        <v>997.73299999999995</v>
      </c>
      <c r="AY855">
        <v>1003.913</v>
      </c>
      <c r="AZ855">
        <v>1</v>
      </c>
      <c r="BA855" t="s">
        <v>201</v>
      </c>
      <c r="BB855">
        <v>5</v>
      </c>
      <c r="BC855" t="s">
        <v>238</v>
      </c>
      <c r="BD855" t="s">
        <v>238</v>
      </c>
      <c r="BE855" s="3">
        <v>230000</v>
      </c>
      <c r="BF855" t="s">
        <v>1975</v>
      </c>
      <c r="BG855" t="s">
        <v>202</v>
      </c>
      <c r="BH855" t="s">
        <v>202</v>
      </c>
      <c r="BM855" s="7" t="s">
        <v>1976</v>
      </c>
      <c r="BN855" s="3" t="s">
        <v>204</v>
      </c>
      <c r="BO855" t="s">
        <v>202</v>
      </c>
      <c r="BP855" t="s">
        <v>202</v>
      </c>
    </row>
    <row r="856" spans="1:71" x14ac:dyDescent="0.2">
      <c r="A856" s="4">
        <v>43013.723611111112</v>
      </c>
      <c r="B856" s="4">
        <v>43013.743055555555</v>
      </c>
      <c r="C856" t="s">
        <v>65</v>
      </c>
      <c r="D856" t="s">
        <v>1996</v>
      </c>
      <c r="E856">
        <v>100</v>
      </c>
      <c r="F856">
        <v>1649</v>
      </c>
      <c r="G856" t="b">
        <v>1</v>
      </c>
      <c r="H856" s="1">
        <v>43013.743055555555</v>
      </c>
      <c r="I856" t="s">
        <v>1997</v>
      </c>
      <c r="N856">
        <v>33.782394410000002</v>
      </c>
      <c r="O856">
        <v>-118.14440159999999</v>
      </c>
      <c r="P856" t="s">
        <v>179</v>
      </c>
      <c r="Q856" t="s">
        <v>180</v>
      </c>
      <c r="R856" t="s">
        <v>181</v>
      </c>
      <c r="S856" t="s">
        <v>182</v>
      </c>
      <c r="T856" t="s">
        <v>1023</v>
      </c>
      <c r="U856" t="s">
        <v>184</v>
      </c>
      <c r="V856" t="s">
        <v>185</v>
      </c>
      <c r="W856">
        <v>47</v>
      </c>
      <c r="X856" t="s">
        <v>186</v>
      </c>
      <c r="Y856" t="s">
        <v>195</v>
      </c>
      <c r="Z856">
        <v>45</v>
      </c>
      <c r="AA856" t="s">
        <v>196</v>
      </c>
      <c r="AB856" t="s">
        <v>197</v>
      </c>
      <c r="AC856" t="s">
        <v>210</v>
      </c>
      <c r="AD856" t="s">
        <v>199</v>
      </c>
      <c r="AE856" t="s">
        <v>229</v>
      </c>
      <c r="AF856">
        <v>90210</v>
      </c>
      <c r="AW856">
        <v>0</v>
      </c>
      <c r="AX856">
        <v>0</v>
      </c>
      <c r="AY856">
        <v>1138.934</v>
      </c>
      <c r="AZ856">
        <v>0</v>
      </c>
      <c r="BA856" t="s">
        <v>201</v>
      </c>
      <c r="BB856">
        <v>5</v>
      </c>
      <c r="BC856" t="s">
        <v>238</v>
      </c>
      <c r="BD856" t="s">
        <v>238</v>
      </c>
      <c r="BE856" s="3">
        <v>100000</v>
      </c>
      <c r="BF856" t="s">
        <v>532</v>
      </c>
      <c r="BG856" t="s">
        <v>202</v>
      </c>
      <c r="BH856" t="s">
        <v>202</v>
      </c>
      <c r="BM856" s="7" t="s">
        <v>1998</v>
      </c>
      <c r="BN856" s="3" t="s">
        <v>225</v>
      </c>
      <c r="BO856" t="s">
        <v>238</v>
      </c>
      <c r="BP856" t="s">
        <v>202</v>
      </c>
    </row>
    <row r="857" spans="1:71" x14ac:dyDescent="0.2">
      <c r="A857" s="4">
        <v>43013.727777777778</v>
      </c>
      <c r="B857" s="4">
        <v>43013.743055555555</v>
      </c>
      <c r="C857" t="s">
        <v>65</v>
      </c>
      <c r="D857" t="s">
        <v>2020</v>
      </c>
      <c r="E857">
        <v>100</v>
      </c>
      <c r="F857">
        <v>1318</v>
      </c>
      <c r="G857" t="b">
        <v>1</v>
      </c>
      <c r="H857" s="1">
        <v>43013.743055555555</v>
      </c>
      <c r="I857" t="s">
        <v>2021</v>
      </c>
      <c r="N857">
        <v>39.751998899999997</v>
      </c>
      <c r="O857">
        <v>-84.246002200000007</v>
      </c>
      <c r="P857" t="s">
        <v>179</v>
      </c>
      <c r="Q857" t="s">
        <v>180</v>
      </c>
      <c r="R857" t="s">
        <v>181</v>
      </c>
      <c r="S857" t="s">
        <v>182</v>
      </c>
      <c r="T857" t="s">
        <v>183</v>
      </c>
      <c r="U857" t="s">
        <v>184</v>
      </c>
      <c r="V857" t="s">
        <v>194</v>
      </c>
      <c r="W857">
        <v>47</v>
      </c>
      <c r="X857" t="s">
        <v>186</v>
      </c>
      <c r="Y857" t="s">
        <v>216</v>
      </c>
      <c r="Z857">
        <v>55</v>
      </c>
      <c r="AA857" t="s">
        <v>196</v>
      </c>
      <c r="AB857" t="s">
        <v>197</v>
      </c>
      <c r="AC857" t="s">
        <v>210</v>
      </c>
      <c r="AD857" t="s">
        <v>217</v>
      </c>
      <c r="AE857" t="s">
        <v>229</v>
      </c>
      <c r="AF857">
        <v>45327</v>
      </c>
      <c r="AW857">
        <v>33.963000000000001</v>
      </c>
      <c r="AX857">
        <v>1021.672</v>
      </c>
      <c r="AY857">
        <v>1022.509</v>
      </c>
      <c r="AZ857">
        <v>6</v>
      </c>
      <c r="BA857" t="s">
        <v>201</v>
      </c>
      <c r="BB857">
        <v>5</v>
      </c>
      <c r="BC857" t="s">
        <v>238</v>
      </c>
      <c r="BD857" t="s">
        <v>238</v>
      </c>
      <c r="BE857" s="3">
        <v>180000</v>
      </c>
      <c r="BF857" t="s">
        <v>477</v>
      </c>
      <c r="BG857" t="s">
        <v>202</v>
      </c>
      <c r="BH857" t="s">
        <v>202</v>
      </c>
      <c r="BM857" s="7" t="s">
        <v>2022</v>
      </c>
      <c r="BN857" s="3" t="s">
        <v>204</v>
      </c>
      <c r="BO857" t="s">
        <v>202</v>
      </c>
      <c r="BP857" t="s">
        <v>202</v>
      </c>
    </row>
    <row r="858" spans="1:71" x14ac:dyDescent="0.2">
      <c r="A858" s="4">
        <v>43013.723611111112</v>
      </c>
      <c r="B858" s="4">
        <v>43013.743055555555</v>
      </c>
      <c r="C858" t="s">
        <v>65</v>
      </c>
      <c r="D858" t="s">
        <v>2063</v>
      </c>
      <c r="E858">
        <v>100</v>
      </c>
      <c r="F858">
        <v>1708</v>
      </c>
      <c r="G858" t="b">
        <v>1</v>
      </c>
      <c r="H858" s="1">
        <v>43013.743055555555</v>
      </c>
      <c r="I858" t="s">
        <v>2064</v>
      </c>
      <c r="N858">
        <v>34.05439758</v>
      </c>
      <c r="O858">
        <v>-118.2440033</v>
      </c>
      <c r="P858" t="s">
        <v>179</v>
      </c>
      <c r="Q858" t="s">
        <v>180</v>
      </c>
      <c r="R858" t="s">
        <v>181</v>
      </c>
      <c r="S858" t="s">
        <v>182</v>
      </c>
      <c r="T858" t="s">
        <v>183</v>
      </c>
      <c r="U858" t="s">
        <v>184</v>
      </c>
      <c r="V858" t="s">
        <v>185</v>
      </c>
      <c r="W858">
        <v>47</v>
      </c>
      <c r="X858" t="s">
        <v>186</v>
      </c>
      <c r="Y858" t="s">
        <v>216</v>
      </c>
      <c r="Z858">
        <v>36</v>
      </c>
      <c r="AA858" t="s">
        <v>196</v>
      </c>
      <c r="AB858" t="s">
        <v>197</v>
      </c>
      <c r="AC858" t="s">
        <v>337</v>
      </c>
      <c r="AD858" t="s">
        <v>329</v>
      </c>
      <c r="AE858" t="s">
        <v>229</v>
      </c>
      <c r="AF858">
        <v>91355</v>
      </c>
      <c r="AW858">
        <v>10.747999999999999</v>
      </c>
      <c r="AX858">
        <v>146.4</v>
      </c>
      <c r="AY858">
        <v>1008.045</v>
      </c>
      <c r="AZ858">
        <v>3</v>
      </c>
      <c r="BA858" t="s">
        <v>201</v>
      </c>
      <c r="BB858">
        <v>5</v>
      </c>
      <c r="BC858" t="s">
        <v>238</v>
      </c>
      <c r="BD858" t="s">
        <v>238</v>
      </c>
      <c r="BE858" s="3">
        <v>120000</v>
      </c>
      <c r="BF858" t="s">
        <v>968</v>
      </c>
      <c r="BG858" t="s">
        <v>202</v>
      </c>
      <c r="BH858" t="s">
        <v>202</v>
      </c>
      <c r="BM858" s="7" t="s">
        <v>2065</v>
      </c>
      <c r="BN858" s="3" t="s">
        <v>225</v>
      </c>
      <c r="BO858" t="s">
        <v>238</v>
      </c>
      <c r="BP858" t="s">
        <v>202</v>
      </c>
    </row>
    <row r="859" spans="1:71" x14ac:dyDescent="0.2">
      <c r="A859" s="4">
        <v>43013.729166666664</v>
      </c>
      <c r="B859" s="4">
        <v>43013.744444444441</v>
      </c>
      <c r="C859" t="s">
        <v>65</v>
      </c>
      <c r="D859" t="s">
        <v>2157</v>
      </c>
      <c r="E859">
        <v>100</v>
      </c>
      <c r="F859">
        <v>1332</v>
      </c>
      <c r="G859" t="b">
        <v>1</v>
      </c>
      <c r="H859" s="1">
        <v>43013.744444444441</v>
      </c>
      <c r="I859" t="s">
        <v>2158</v>
      </c>
      <c r="N859">
        <v>33.756805419999999</v>
      </c>
      <c r="O859">
        <v>-90.72969818</v>
      </c>
      <c r="P859" t="s">
        <v>179</v>
      </c>
      <c r="Q859" t="s">
        <v>180</v>
      </c>
      <c r="R859" t="s">
        <v>181</v>
      </c>
      <c r="S859" t="s">
        <v>695</v>
      </c>
      <c r="T859">
        <v>14.143929999999999</v>
      </c>
      <c r="U859" t="s">
        <v>184</v>
      </c>
      <c r="V859" t="s">
        <v>265</v>
      </c>
      <c r="W859">
        <v>47</v>
      </c>
      <c r="X859" t="s">
        <v>186</v>
      </c>
      <c r="Y859" t="s">
        <v>195</v>
      </c>
      <c r="Z859">
        <v>31</v>
      </c>
      <c r="AA859" t="s">
        <v>233</v>
      </c>
      <c r="AB859" t="s">
        <v>197</v>
      </c>
      <c r="AC859" t="s">
        <v>245</v>
      </c>
      <c r="AD859" t="s">
        <v>234</v>
      </c>
      <c r="AE859" t="s">
        <v>211</v>
      </c>
      <c r="AF859">
        <v>38732</v>
      </c>
      <c r="AW859">
        <v>0</v>
      </c>
      <c r="AX859">
        <v>0</v>
      </c>
      <c r="AY859">
        <v>1006.425</v>
      </c>
      <c r="AZ859">
        <v>0</v>
      </c>
      <c r="BA859" t="s">
        <v>201</v>
      </c>
      <c r="BB859">
        <v>5</v>
      </c>
      <c r="BC859" t="s">
        <v>238</v>
      </c>
      <c r="BD859" t="s">
        <v>238</v>
      </c>
      <c r="BE859" s="3">
        <v>80000</v>
      </c>
      <c r="BF859" t="s">
        <v>2159</v>
      </c>
      <c r="BG859" t="s">
        <v>202</v>
      </c>
      <c r="BH859" t="s">
        <v>202</v>
      </c>
      <c r="BM859" s="7" t="s">
        <v>2160</v>
      </c>
      <c r="BN859" s="3" t="s">
        <v>204</v>
      </c>
      <c r="BO859" t="s">
        <v>202</v>
      </c>
      <c r="BP859" t="s">
        <v>202</v>
      </c>
    </row>
    <row r="860" spans="1:71" x14ac:dyDescent="0.2">
      <c r="A860" s="4">
        <v>43013.731249999997</v>
      </c>
      <c r="B860" s="4">
        <v>43013.744444444441</v>
      </c>
      <c r="C860" t="s">
        <v>65</v>
      </c>
      <c r="D860" t="s">
        <v>2172</v>
      </c>
      <c r="E860">
        <v>100</v>
      </c>
      <c r="F860">
        <v>1156</v>
      </c>
      <c r="G860" t="b">
        <v>1</v>
      </c>
      <c r="H860" s="1">
        <v>43013.744444444441</v>
      </c>
      <c r="I860" t="s">
        <v>2173</v>
      </c>
      <c r="N860">
        <v>34.197998050000002</v>
      </c>
      <c r="O860">
        <v>-119.1725998</v>
      </c>
      <c r="P860" t="s">
        <v>179</v>
      </c>
      <c r="Q860" t="s">
        <v>180</v>
      </c>
      <c r="R860" t="s">
        <v>181</v>
      </c>
      <c r="S860" t="s">
        <v>182</v>
      </c>
      <c r="T860" t="s">
        <v>183</v>
      </c>
      <c r="U860" t="s">
        <v>281</v>
      </c>
      <c r="V860" t="s">
        <v>215</v>
      </c>
      <c r="W860">
        <v>47</v>
      </c>
      <c r="X860" t="s">
        <v>186</v>
      </c>
      <c r="Y860" t="s">
        <v>216</v>
      </c>
      <c r="Z860">
        <v>28</v>
      </c>
      <c r="AA860" t="s">
        <v>196</v>
      </c>
      <c r="AB860" t="s">
        <v>244</v>
      </c>
      <c r="AC860" t="s">
        <v>210</v>
      </c>
      <c r="AD860" t="s">
        <v>199</v>
      </c>
      <c r="AE860" t="s">
        <v>229</v>
      </c>
      <c r="AF860">
        <v>93030</v>
      </c>
      <c r="AW860">
        <v>10.778</v>
      </c>
      <c r="AX860">
        <v>104.56399999999999</v>
      </c>
      <c r="AY860">
        <v>1002.832</v>
      </c>
      <c r="AZ860">
        <v>2</v>
      </c>
      <c r="BA860" t="s">
        <v>201</v>
      </c>
      <c r="BB860">
        <v>5</v>
      </c>
      <c r="BC860" t="s">
        <v>238</v>
      </c>
      <c r="BD860" t="s">
        <v>238</v>
      </c>
      <c r="BE860" s="3">
        <v>100000</v>
      </c>
      <c r="BF860" t="s">
        <v>2174</v>
      </c>
      <c r="BG860" t="s">
        <v>202</v>
      </c>
      <c r="BH860" t="s">
        <v>202</v>
      </c>
      <c r="BM860" s="7" t="s">
        <v>2175</v>
      </c>
      <c r="BN860" s="3" t="s">
        <v>204</v>
      </c>
      <c r="BO860" t="s">
        <v>202</v>
      </c>
      <c r="BP860" t="s">
        <v>202</v>
      </c>
    </row>
    <row r="861" spans="1:71" s="6" customFormat="1" x14ac:dyDescent="0.2">
      <c r="A861" s="4">
        <v>43013.729166666664</v>
      </c>
      <c r="B861" s="4">
        <v>43013.744444444441</v>
      </c>
      <c r="C861" t="s">
        <v>65</v>
      </c>
      <c r="D861" t="s">
        <v>2183</v>
      </c>
      <c r="E861">
        <v>100</v>
      </c>
      <c r="F861">
        <v>1323</v>
      </c>
      <c r="G861" t="b">
        <v>1</v>
      </c>
      <c r="H861" s="1">
        <v>43013.744444444441</v>
      </c>
      <c r="I861" t="s">
        <v>2184</v>
      </c>
      <c r="J861"/>
      <c r="K861"/>
      <c r="L861"/>
      <c r="M861"/>
      <c r="N861">
        <v>44.949295040000003</v>
      </c>
      <c r="O861">
        <v>-93.336303709999996</v>
      </c>
      <c r="P861" t="s">
        <v>179</v>
      </c>
      <c r="Q861" t="s">
        <v>180</v>
      </c>
      <c r="R861" t="s">
        <v>181</v>
      </c>
      <c r="S861" t="s">
        <v>182</v>
      </c>
      <c r="T861" t="s">
        <v>183</v>
      </c>
      <c r="U861" t="s">
        <v>281</v>
      </c>
      <c r="V861" t="s">
        <v>194</v>
      </c>
      <c r="W861">
        <v>47</v>
      </c>
      <c r="X861" t="s">
        <v>186</v>
      </c>
      <c r="Y861" t="s">
        <v>216</v>
      </c>
      <c r="Z861">
        <v>36</v>
      </c>
      <c r="AA861" t="s">
        <v>196</v>
      </c>
      <c r="AB861" t="s">
        <v>197</v>
      </c>
      <c r="AC861" t="s">
        <v>290</v>
      </c>
      <c r="AD861" t="s">
        <v>234</v>
      </c>
      <c r="AE861" t="s">
        <v>229</v>
      </c>
      <c r="AF861">
        <v>55426</v>
      </c>
      <c r="AG861"/>
      <c r="AH861"/>
      <c r="AI861"/>
      <c r="AJ861"/>
      <c r="AK861"/>
      <c r="AL861"/>
      <c r="AM861"/>
      <c r="AN861"/>
      <c r="AO861"/>
      <c r="AP861"/>
      <c r="AQ861"/>
      <c r="AR861"/>
      <c r="AS861"/>
      <c r="AT861"/>
      <c r="AU861"/>
      <c r="AV861"/>
      <c r="AW861">
        <v>0</v>
      </c>
      <c r="AX861">
        <v>0</v>
      </c>
      <c r="AY861">
        <v>1048.4960000000001</v>
      </c>
      <c r="AZ861">
        <v>0</v>
      </c>
      <c r="BA861" t="s">
        <v>201</v>
      </c>
      <c r="BB861">
        <v>5</v>
      </c>
      <c r="BC861" t="s">
        <v>238</v>
      </c>
      <c r="BD861" t="s">
        <v>238</v>
      </c>
      <c r="BE861" s="3">
        <v>125000</v>
      </c>
      <c r="BF861" t="s">
        <v>2185</v>
      </c>
      <c r="BG861" t="s">
        <v>202</v>
      </c>
      <c r="BH861" t="s">
        <v>202</v>
      </c>
      <c r="BI861"/>
      <c r="BJ861"/>
      <c r="BK861"/>
      <c r="BL861"/>
      <c r="BM861" s="7" t="s">
        <v>2186</v>
      </c>
      <c r="BN861" s="3" t="s">
        <v>204</v>
      </c>
      <c r="BO861" t="s">
        <v>202</v>
      </c>
      <c r="BP861" t="s">
        <v>202</v>
      </c>
      <c r="BQ861"/>
      <c r="BR861"/>
      <c r="BS861"/>
    </row>
    <row r="862" spans="1:71" s="6" customFormat="1" x14ac:dyDescent="0.2">
      <c r="A862" s="4">
        <v>43013.731249999997</v>
      </c>
      <c r="B862" s="4">
        <v>43013.745833333334</v>
      </c>
      <c r="C862" t="s">
        <v>65</v>
      </c>
      <c r="D862" t="s">
        <v>2257</v>
      </c>
      <c r="E862">
        <v>100</v>
      </c>
      <c r="F862">
        <v>1254</v>
      </c>
      <c r="G862" t="b">
        <v>1</v>
      </c>
      <c r="H862" s="1">
        <v>43013.745833333334</v>
      </c>
      <c r="I862" t="s">
        <v>2258</v>
      </c>
      <c r="J862"/>
      <c r="K862"/>
      <c r="L862"/>
      <c r="M862"/>
      <c r="N862">
        <v>41.681594850000003</v>
      </c>
      <c r="O862">
        <v>-72.940498349999999</v>
      </c>
      <c r="P862" t="s">
        <v>179</v>
      </c>
      <c r="Q862" t="s">
        <v>180</v>
      </c>
      <c r="R862" t="s">
        <v>181</v>
      </c>
      <c r="S862" t="s">
        <v>182</v>
      </c>
      <c r="T862" t="s">
        <v>2259</v>
      </c>
      <c r="U862" t="s">
        <v>184</v>
      </c>
      <c r="V862" t="s">
        <v>185</v>
      </c>
      <c r="W862">
        <v>47</v>
      </c>
      <c r="X862" t="s">
        <v>186</v>
      </c>
      <c r="Y862" t="s">
        <v>216</v>
      </c>
      <c r="Z862">
        <v>29</v>
      </c>
      <c r="AA862" t="s">
        <v>196</v>
      </c>
      <c r="AB862" t="s">
        <v>197</v>
      </c>
      <c r="AC862" t="s">
        <v>210</v>
      </c>
      <c r="AD862" t="s">
        <v>234</v>
      </c>
      <c r="AE862" t="s">
        <v>200</v>
      </c>
      <c r="AF862">
        <v>6101</v>
      </c>
      <c r="AG862"/>
      <c r="AH862"/>
      <c r="AI862"/>
      <c r="AJ862"/>
      <c r="AK862"/>
      <c r="AL862"/>
      <c r="AM862"/>
      <c r="AN862"/>
      <c r="AO862"/>
      <c r="AP862"/>
      <c r="AQ862"/>
      <c r="AR862"/>
      <c r="AS862"/>
      <c r="AT862"/>
      <c r="AU862"/>
      <c r="AV862"/>
      <c r="AW862">
        <v>11.292999999999999</v>
      </c>
      <c r="AX862">
        <v>746.21100000000001</v>
      </c>
      <c r="AY862">
        <v>952.10799999999995</v>
      </c>
      <c r="AZ862">
        <v>6</v>
      </c>
      <c r="BA862" t="s">
        <v>201</v>
      </c>
      <c r="BB862">
        <v>5</v>
      </c>
      <c r="BC862" t="s">
        <v>238</v>
      </c>
      <c r="BD862" t="s">
        <v>238</v>
      </c>
      <c r="BE862" s="3">
        <v>120000</v>
      </c>
      <c r="BF862" t="s">
        <v>2260</v>
      </c>
      <c r="BG862" t="s">
        <v>202</v>
      </c>
      <c r="BH862" t="s">
        <v>202</v>
      </c>
      <c r="BI862"/>
      <c r="BJ862"/>
      <c r="BK862"/>
      <c r="BL862"/>
      <c r="BM862" s="7" t="s">
        <v>2261</v>
      </c>
      <c r="BN862" s="3" t="s">
        <v>204</v>
      </c>
      <c r="BO862" t="s">
        <v>202</v>
      </c>
      <c r="BP862" t="s">
        <v>202</v>
      </c>
      <c r="BQ862"/>
      <c r="BR862"/>
      <c r="BS862"/>
    </row>
    <row r="863" spans="1:71" s="6" customFormat="1" x14ac:dyDescent="0.2">
      <c r="A863" s="4">
        <v>43013.731944444444</v>
      </c>
      <c r="B863" s="4">
        <v>43013.745833333334</v>
      </c>
      <c r="C863" t="s">
        <v>65</v>
      </c>
      <c r="D863" t="s">
        <v>2274</v>
      </c>
      <c r="E863">
        <v>100</v>
      </c>
      <c r="F863">
        <v>1190</v>
      </c>
      <c r="G863" t="b">
        <v>1</v>
      </c>
      <c r="H863" s="1">
        <v>43013.745833333334</v>
      </c>
      <c r="I863" t="s">
        <v>2275</v>
      </c>
      <c r="J863"/>
      <c r="K863"/>
      <c r="L863"/>
      <c r="M863"/>
      <c r="N863">
        <v>25.982894900000002</v>
      </c>
      <c r="O863">
        <v>-80.279403689999995</v>
      </c>
      <c r="P863" t="s">
        <v>179</v>
      </c>
      <c r="Q863" t="s">
        <v>180</v>
      </c>
      <c r="R863" t="s">
        <v>181</v>
      </c>
      <c r="S863" t="s">
        <v>182</v>
      </c>
      <c r="T863" t="s">
        <v>183</v>
      </c>
      <c r="U863" t="s">
        <v>184</v>
      </c>
      <c r="V863" t="s">
        <v>185</v>
      </c>
      <c r="W863">
        <v>47</v>
      </c>
      <c r="X863" t="s">
        <v>186</v>
      </c>
      <c r="Y863" t="s">
        <v>216</v>
      </c>
      <c r="Z863">
        <v>33</v>
      </c>
      <c r="AA863" t="s">
        <v>233</v>
      </c>
      <c r="AB863" t="s">
        <v>197</v>
      </c>
      <c r="AC863" t="s">
        <v>210</v>
      </c>
      <c r="AD863" t="s">
        <v>217</v>
      </c>
      <c r="AE863" t="s">
        <v>211</v>
      </c>
      <c r="AF863">
        <v>33010</v>
      </c>
      <c r="AG863"/>
      <c r="AH863"/>
      <c r="AI863"/>
      <c r="AJ863"/>
      <c r="AK863"/>
      <c r="AL863"/>
      <c r="AM863"/>
      <c r="AN863"/>
      <c r="AO863"/>
      <c r="AP863"/>
      <c r="AQ863"/>
      <c r="AR863"/>
      <c r="AS863"/>
      <c r="AT863"/>
      <c r="AU863"/>
      <c r="AV863"/>
      <c r="AW863">
        <v>973.97299999999996</v>
      </c>
      <c r="AX863">
        <v>973.97299999999996</v>
      </c>
      <c r="AY863">
        <v>988.54499999999996</v>
      </c>
      <c r="AZ863">
        <v>1</v>
      </c>
      <c r="BA863" t="s">
        <v>201</v>
      </c>
      <c r="BB863">
        <v>5</v>
      </c>
      <c r="BC863" t="s">
        <v>238</v>
      </c>
      <c r="BD863" t="s">
        <v>238</v>
      </c>
      <c r="BE863" s="3">
        <v>160000</v>
      </c>
      <c r="BF863" t="s">
        <v>1670</v>
      </c>
      <c r="BG863" t="s">
        <v>202</v>
      </c>
      <c r="BH863" t="s">
        <v>202</v>
      </c>
      <c r="BI863"/>
      <c r="BJ863"/>
      <c r="BK863"/>
      <c r="BL863"/>
      <c r="BM863" s="7" t="s">
        <v>2276</v>
      </c>
      <c r="BN863" s="3" t="s">
        <v>225</v>
      </c>
      <c r="BO863" t="s">
        <v>238</v>
      </c>
      <c r="BP863" t="s">
        <v>202</v>
      </c>
      <c r="BQ863"/>
      <c r="BR863"/>
      <c r="BS863"/>
    </row>
    <row r="864" spans="1:71" s="6" customFormat="1" x14ac:dyDescent="0.2">
      <c r="A864" s="4">
        <v>43013.728472222225</v>
      </c>
      <c r="B864" s="4">
        <v>43013.746527777781</v>
      </c>
      <c r="C864" t="s">
        <v>65</v>
      </c>
      <c r="D864" t="s">
        <v>2297</v>
      </c>
      <c r="E864">
        <v>100</v>
      </c>
      <c r="F864">
        <v>1538</v>
      </c>
      <c r="G864" t="b">
        <v>1</v>
      </c>
      <c r="H864" s="1">
        <v>43013.746527777781</v>
      </c>
      <c r="I864" t="s">
        <v>2298</v>
      </c>
      <c r="J864"/>
      <c r="K864"/>
      <c r="L864"/>
      <c r="M864"/>
      <c r="N864">
        <v>41.567398070000003</v>
      </c>
      <c r="O864">
        <v>-87.560096740000006</v>
      </c>
      <c r="P864" t="s">
        <v>179</v>
      </c>
      <c r="Q864" t="s">
        <v>180</v>
      </c>
      <c r="R864" t="s">
        <v>181</v>
      </c>
      <c r="S864" t="s">
        <v>182</v>
      </c>
      <c r="T864" t="s">
        <v>183</v>
      </c>
      <c r="U864" t="s">
        <v>193</v>
      </c>
      <c r="V864" t="s">
        <v>185</v>
      </c>
      <c r="W864">
        <v>47</v>
      </c>
      <c r="X864" t="s">
        <v>186</v>
      </c>
      <c r="Y864" t="s">
        <v>195</v>
      </c>
      <c r="Z864">
        <v>57</v>
      </c>
      <c r="AA864" t="s">
        <v>233</v>
      </c>
      <c r="AB864" t="s">
        <v>197</v>
      </c>
      <c r="AC864" t="s">
        <v>290</v>
      </c>
      <c r="AD864" t="s">
        <v>199</v>
      </c>
      <c r="AE864" t="s">
        <v>211</v>
      </c>
      <c r="AF864">
        <v>60438</v>
      </c>
      <c r="AG864"/>
      <c r="AH864"/>
      <c r="AI864"/>
      <c r="AJ864"/>
      <c r="AK864"/>
      <c r="AL864"/>
      <c r="AM864"/>
      <c r="AN864"/>
      <c r="AO864"/>
      <c r="AP864"/>
      <c r="AQ864"/>
      <c r="AR864"/>
      <c r="AS864"/>
      <c r="AT864"/>
      <c r="AU864"/>
      <c r="AV864"/>
      <c r="AW864">
        <v>5.2450000000000001</v>
      </c>
      <c r="AX864">
        <v>7.0990000000000002</v>
      </c>
      <c r="AY864">
        <v>1016.777</v>
      </c>
      <c r="AZ864">
        <v>2</v>
      </c>
      <c r="BA864" t="s">
        <v>201</v>
      </c>
      <c r="BB864">
        <v>5</v>
      </c>
      <c r="BC864" t="s">
        <v>238</v>
      </c>
      <c r="BD864" t="s">
        <v>238</v>
      </c>
      <c r="BE864" s="3">
        <v>180000</v>
      </c>
      <c r="BF864" t="s">
        <v>270</v>
      </c>
      <c r="BG864" t="s">
        <v>202</v>
      </c>
      <c r="BH864" t="s">
        <v>202</v>
      </c>
      <c r="BI864"/>
      <c r="BJ864"/>
      <c r="BK864"/>
      <c r="BL864"/>
      <c r="BM864" s="7" t="s">
        <v>2299</v>
      </c>
      <c r="BN864" s="3" t="s">
        <v>204</v>
      </c>
      <c r="BO864" t="s">
        <v>238</v>
      </c>
      <c r="BP864" t="s">
        <v>202</v>
      </c>
      <c r="BQ864"/>
      <c r="BR864"/>
      <c r="BS864"/>
    </row>
    <row r="865" spans="1:69" x14ac:dyDescent="0.2">
      <c r="A865" s="4">
        <v>43013.732638888891</v>
      </c>
      <c r="B865" s="4">
        <v>43013.746527777781</v>
      </c>
      <c r="C865" t="s">
        <v>65</v>
      </c>
      <c r="D865" t="s">
        <v>2322</v>
      </c>
      <c r="E865">
        <v>100</v>
      </c>
      <c r="F865">
        <v>1234</v>
      </c>
      <c r="G865" t="b">
        <v>1</v>
      </c>
      <c r="H865" s="1">
        <v>43013.746527777781</v>
      </c>
      <c r="I865" t="s">
        <v>2323</v>
      </c>
      <c r="N865">
        <v>32.610198969999999</v>
      </c>
      <c r="O865">
        <v>-117.02960210000001</v>
      </c>
      <c r="P865" t="s">
        <v>179</v>
      </c>
      <c r="Q865" t="s">
        <v>180</v>
      </c>
      <c r="R865" t="s">
        <v>181</v>
      </c>
      <c r="S865" t="s">
        <v>182</v>
      </c>
      <c r="T865" t="s">
        <v>183</v>
      </c>
      <c r="U865" t="s">
        <v>184</v>
      </c>
      <c r="V865" t="s">
        <v>185</v>
      </c>
      <c r="W865">
        <v>47</v>
      </c>
      <c r="X865" t="s">
        <v>186</v>
      </c>
      <c r="Y865" t="s">
        <v>195</v>
      </c>
      <c r="Z865">
        <v>22</v>
      </c>
      <c r="AA865" t="s">
        <v>196</v>
      </c>
      <c r="AB865" t="s">
        <v>197</v>
      </c>
      <c r="AC865" t="s">
        <v>210</v>
      </c>
      <c r="AD865" t="s">
        <v>217</v>
      </c>
      <c r="AE865" t="s">
        <v>229</v>
      </c>
      <c r="AF865">
        <v>91910</v>
      </c>
      <c r="AW865">
        <v>120.819</v>
      </c>
      <c r="AX865">
        <v>188.096</v>
      </c>
      <c r="AY865">
        <v>1009.64</v>
      </c>
      <c r="AZ865">
        <v>2</v>
      </c>
      <c r="BA865" t="s">
        <v>201</v>
      </c>
      <c r="BB865">
        <v>5</v>
      </c>
      <c r="BC865" t="s">
        <v>238</v>
      </c>
      <c r="BD865" t="s">
        <v>238</v>
      </c>
      <c r="BE865" s="3">
        <v>90000</v>
      </c>
      <c r="BF865" t="s">
        <v>2324</v>
      </c>
      <c r="BG865" t="s">
        <v>202</v>
      </c>
      <c r="BH865" t="s">
        <v>202</v>
      </c>
      <c r="BM865" s="7" t="s">
        <v>2325</v>
      </c>
      <c r="BN865" s="3" t="s">
        <v>204</v>
      </c>
      <c r="BO865" t="s">
        <v>238</v>
      </c>
      <c r="BP865" t="s">
        <v>202</v>
      </c>
    </row>
    <row r="866" spans="1:69" x14ac:dyDescent="0.2">
      <c r="A866" s="4">
        <v>43013.731944444444</v>
      </c>
      <c r="B866" s="4">
        <v>43013.74722222222</v>
      </c>
      <c r="C866" t="s">
        <v>65</v>
      </c>
      <c r="D866" t="s">
        <v>2365</v>
      </c>
      <c r="E866">
        <v>100</v>
      </c>
      <c r="F866">
        <v>1333</v>
      </c>
      <c r="G866" t="b">
        <v>1</v>
      </c>
      <c r="H866" s="1">
        <v>43013.74722222222</v>
      </c>
      <c r="I866" t="s">
        <v>2366</v>
      </c>
      <c r="N866">
        <v>40.576705930000003</v>
      </c>
      <c r="O866">
        <v>-73.989997860000003</v>
      </c>
      <c r="P866" t="s">
        <v>179</v>
      </c>
      <c r="Q866" t="s">
        <v>180</v>
      </c>
      <c r="R866" t="s">
        <v>181</v>
      </c>
      <c r="S866" t="s">
        <v>182</v>
      </c>
      <c r="T866" t="s">
        <v>183</v>
      </c>
      <c r="U866" t="s">
        <v>281</v>
      </c>
      <c r="V866" t="s">
        <v>194</v>
      </c>
      <c r="W866">
        <v>47</v>
      </c>
      <c r="X866" t="s">
        <v>186</v>
      </c>
      <c r="Y866" t="s">
        <v>216</v>
      </c>
      <c r="Z866">
        <v>31</v>
      </c>
      <c r="AA866" t="s">
        <v>269</v>
      </c>
      <c r="AB866" t="s">
        <v>197</v>
      </c>
      <c r="AC866" t="s">
        <v>210</v>
      </c>
      <c r="AD866" t="s">
        <v>217</v>
      </c>
      <c r="AE866" t="s">
        <v>229</v>
      </c>
      <c r="AF866">
        <v>11214</v>
      </c>
      <c r="AW866">
        <v>142.87899999999999</v>
      </c>
      <c r="AX866">
        <v>679.60699999999997</v>
      </c>
      <c r="AY866">
        <v>1022.7089999999999</v>
      </c>
      <c r="AZ866">
        <v>9</v>
      </c>
      <c r="BA866" t="s">
        <v>201</v>
      </c>
      <c r="BB866">
        <v>5</v>
      </c>
      <c r="BC866" t="s">
        <v>238</v>
      </c>
      <c r="BD866" t="s">
        <v>238</v>
      </c>
      <c r="BE866" s="3">
        <v>80000</v>
      </c>
      <c r="BF866" t="s">
        <v>842</v>
      </c>
      <c r="BG866" t="s">
        <v>202</v>
      </c>
      <c r="BH866" t="s">
        <v>202</v>
      </c>
      <c r="BM866" s="7" t="s">
        <v>2367</v>
      </c>
      <c r="BN866" s="3" t="s">
        <v>225</v>
      </c>
      <c r="BO866" t="s">
        <v>202</v>
      </c>
      <c r="BP866" t="s">
        <v>202</v>
      </c>
    </row>
    <row r="867" spans="1:69" x14ac:dyDescent="0.2">
      <c r="A867" s="4">
        <v>43013.732638888891</v>
      </c>
      <c r="B867" s="4">
        <v>43013.747916666667</v>
      </c>
      <c r="C867" t="s">
        <v>65</v>
      </c>
      <c r="D867" t="s">
        <v>2396</v>
      </c>
      <c r="E867">
        <v>100</v>
      </c>
      <c r="F867">
        <v>1344</v>
      </c>
      <c r="G867" t="b">
        <v>1</v>
      </c>
      <c r="H867" s="1">
        <v>43013.747916666667</v>
      </c>
      <c r="I867" t="s">
        <v>2397</v>
      </c>
      <c r="N867">
        <v>37.338806150000003</v>
      </c>
      <c r="O867">
        <v>-121.8914032</v>
      </c>
      <c r="P867" t="s">
        <v>179</v>
      </c>
      <c r="Q867" t="s">
        <v>180</v>
      </c>
      <c r="R867" t="s">
        <v>181</v>
      </c>
      <c r="S867" t="s">
        <v>182</v>
      </c>
      <c r="T867" t="s">
        <v>1316</v>
      </c>
      <c r="U867" t="s">
        <v>251</v>
      </c>
      <c r="V867" t="s">
        <v>252</v>
      </c>
      <c r="W867">
        <v>47</v>
      </c>
      <c r="X867" t="s">
        <v>186</v>
      </c>
      <c r="Y867" t="s">
        <v>195</v>
      </c>
      <c r="Z867">
        <v>38</v>
      </c>
      <c r="AA867" t="s">
        <v>196</v>
      </c>
      <c r="AB867" t="s">
        <v>197</v>
      </c>
      <c r="AC867" t="s">
        <v>210</v>
      </c>
      <c r="AD867" t="s">
        <v>217</v>
      </c>
      <c r="AE867" t="s">
        <v>211</v>
      </c>
      <c r="AF867">
        <v>93730</v>
      </c>
      <c r="AW867">
        <v>0</v>
      </c>
      <c r="AX867">
        <v>0</v>
      </c>
      <c r="AY867">
        <v>1007.244</v>
      </c>
      <c r="AZ867">
        <v>0</v>
      </c>
      <c r="BA867" t="s">
        <v>201</v>
      </c>
      <c r="BB867">
        <v>5</v>
      </c>
      <c r="BC867" t="s">
        <v>238</v>
      </c>
      <c r="BD867" t="s">
        <v>238</v>
      </c>
      <c r="BE867" s="3">
        <v>100000</v>
      </c>
      <c r="BF867" t="s">
        <v>351</v>
      </c>
      <c r="BG867" t="s">
        <v>202</v>
      </c>
      <c r="BH867" t="s">
        <v>202</v>
      </c>
      <c r="BM867" s="7" t="s">
        <v>2398</v>
      </c>
      <c r="BN867" s="3" t="s">
        <v>204</v>
      </c>
      <c r="BO867" t="s">
        <v>202</v>
      </c>
      <c r="BP867" t="s">
        <v>202</v>
      </c>
    </row>
    <row r="868" spans="1:69" x14ac:dyDescent="0.2">
      <c r="A868" s="4">
        <v>43013.731944444444</v>
      </c>
      <c r="B868" s="4">
        <v>43013.748611111114</v>
      </c>
      <c r="C868" t="s">
        <v>65</v>
      </c>
      <c r="D868" t="s">
        <v>2411</v>
      </c>
      <c r="E868">
        <v>100</v>
      </c>
      <c r="F868">
        <v>1387</v>
      </c>
      <c r="G868" t="b">
        <v>1</v>
      </c>
      <c r="H868" s="1">
        <v>43013.748611111114</v>
      </c>
      <c r="I868" t="s">
        <v>2412</v>
      </c>
      <c r="N868">
        <v>38.8789978</v>
      </c>
      <c r="O868">
        <v>-76.989799500000004</v>
      </c>
      <c r="P868" t="s">
        <v>179</v>
      </c>
      <c r="Q868" t="s">
        <v>180</v>
      </c>
      <c r="R868" t="s">
        <v>181</v>
      </c>
      <c r="S868" t="s">
        <v>182</v>
      </c>
      <c r="T868" t="s">
        <v>183</v>
      </c>
      <c r="U868" t="s">
        <v>251</v>
      </c>
      <c r="V868" t="s">
        <v>252</v>
      </c>
      <c r="W868">
        <v>47</v>
      </c>
      <c r="X868" t="s">
        <v>186</v>
      </c>
      <c r="Y868" t="s">
        <v>195</v>
      </c>
      <c r="Z868">
        <v>28</v>
      </c>
      <c r="AA868" t="s">
        <v>196</v>
      </c>
      <c r="AB868" t="s">
        <v>197</v>
      </c>
      <c r="AC868" t="s">
        <v>210</v>
      </c>
      <c r="AD868" t="s">
        <v>217</v>
      </c>
      <c r="AE868" t="s">
        <v>211</v>
      </c>
      <c r="AF868">
        <v>20002</v>
      </c>
      <c r="AW868">
        <v>0</v>
      </c>
      <c r="AX868">
        <v>0</v>
      </c>
      <c r="AY868">
        <v>992.36699999999996</v>
      </c>
      <c r="AZ868">
        <v>0</v>
      </c>
      <c r="BA868" t="s">
        <v>201</v>
      </c>
      <c r="BB868">
        <v>5</v>
      </c>
      <c r="BC868" t="s">
        <v>238</v>
      </c>
      <c r="BD868" t="s">
        <v>238</v>
      </c>
      <c r="BE868" s="3">
        <v>90000</v>
      </c>
      <c r="BF868" t="s">
        <v>1851</v>
      </c>
      <c r="BG868" t="s">
        <v>202</v>
      </c>
      <c r="BH868" t="s">
        <v>202</v>
      </c>
      <c r="BM868" s="7" t="s">
        <v>2413</v>
      </c>
      <c r="BN868" s="3" t="s">
        <v>204</v>
      </c>
      <c r="BO868" t="s">
        <v>238</v>
      </c>
      <c r="BP868" t="s">
        <v>202</v>
      </c>
    </row>
    <row r="869" spans="1:69" x14ac:dyDescent="0.2">
      <c r="A869" s="4">
        <v>43013.727777777778</v>
      </c>
      <c r="B869" s="4">
        <v>43013.748611111114</v>
      </c>
      <c r="C869" t="s">
        <v>65</v>
      </c>
      <c r="D869" t="s">
        <v>2420</v>
      </c>
      <c r="E869">
        <v>100</v>
      </c>
      <c r="F869">
        <v>1772</v>
      </c>
      <c r="G869" t="b">
        <v>1</v>
      </c>
      <c r="H869" s="1">
        <v>43013.748611111114</v>
      </c>
      <c r="I869" t="s">
        <v>2421</v>
      </c>
      <c r="N869">
        <v>33.590896610000001</v>
      </c>
      <c r="O869">
        <v>-112.33110050000001</v>
      </c>
      <c r="P869" t="s">
        <v>179</v>
      </c>
      <c r="Q869" t="s">
        <v>180</v>
      </c>
      <c r="R869" t="s">
        <v>181</v>
      </c>
      <c r="S869" t="s">
        <v>182</v>
      </c>
      <c r="T869" t="s">
        <v>2422</v>
      </c>
      <c r="U869" t="s">
        <v>251</v>
      </c>
      <c r="V869" t="s">
        <v>209</v>
      </c>
      <c r="W869">
        <v>47</v>
      </c>
      <c r="X869" t="s">
        <v>186</v>
      </c>
      <c r="Y869" t="s">
        <v>195</v>
      </c>
      <c r="Z869">
        <v>27</v>
      </c>
      <c r="AA869" t="s">
        <v>196</v>
      </c>
      <c r="AB869" t="s">
        <v>244</v>
      </c>
      <c r="AC869" t="s">
        <v>210</v>
      </c>
      <c r="AD869" t="s">
        <v>234</v>
      </c>
      <c r="AE869" t="s">
        <v>200</v>
      </c>
      <c r="AF869">
        <v>85335</v>
      </c>
      <c r="AW869">
        <v>0</v>
      </c>
      <c r="AX869">
        <v>0</v>
      </c>
      <c r="AY869">
        <v>936.50599999999997</v>
      </c>
      <c r="AZ869">
        <v>0</v>
      </c>
      <c r="BA869" t="s">
        <v>201</v>
      </c>
      <c r="BB869">
        <v>5</v>
      </c>
      <c r="BC869" t="s">
        <v>238</v>
      </c>
      <c r="BD869" t="s">
        <v>238</v>
      </c>
      <c r="BE869" s="3">
        <v>180000</v>
      </c>
      <c r="BF869" t="s">
        <v>2423</v>
      </c>
      <c r="BG869" t="s">
        <v>202</v>
      </c>
      <c r="BH869" t="s">
        <v>202</v>
      </c>
      <c r="BM869" s="7" t="s">
        <v>2424</v>
      </c>
      <c r="BN869" s="3" t="s">
        <v>225</v>
      </c>
      <c r="BO869" t="s">
        <v>238</v>
      </c>
      <c r="BP869" t="s">
        <v>202</v>
      </c>
    </row>
    <row r="870" spans="1:69" x14ac:dyDescent="0.2">
      <c r="A870" s="4">
        <v>43013.732638888891</v>
      </c>
      <c r="B870" s="4">
        <v>43013.749305555553</v>
      </c>
      <c r="C870" t="s">
        <v>65</v>
      </c>
      <c r="D870" t="s">
        <v>2456</v>
      </c>
      <c r="E870">
        <v>100</v>
      </c>
      <c r="F870">
        <v>1417</v>
      </c>
      <c r="G870" t="b">
        <v>1</v>
      </c>
      <c r="H870" s="1">
        <v>43013.749305555553</v>
      </c>
      <c r="I870" t="s">
        <v>2457</v>
      </c>
      <c r="N870">
        <v>36.146698000000001</v>
      </c>
      <c r="O870">
        <v>-95.955497739999998</v>
      </c>
      <c r="P870" t="s">
        <v>179</v>
      </c>
      <c r="Q870" t="s">
        <v>180</v>
      </c>
      <c r="R870" t="s">
        <v>181</v>
      </c>
      <c r="S870" t="s">
        <v>182</v>
      </c>
      <c r="T870" t="s">
        <v>183</v>
      </c>
      <c r="U870" t="s">
        <v>193</v>
      </c>
      <c r="V870" t="s">
        <v>194</v>
      </c>
      <c r="W870">
        <v>47</v>
      </c>
      <c r="X870" t="s">
        <v>186</v>
      </c>
      <c r="Y870" t="s">
        <v>195</v>
      </c>
      <c r="Z870">
        <v>35</v>
      </c>
      <c r="AA870" t="s">
        <v>196</v>
      </c>
      <c r="AB870" t="s">
        <v>197</v>
      </c>
      <c r="AC870" t="s">
        <v>210</v>
      </c>
      <c r="AD870" t="s">
        <v>234</v>
      </c>
      <c r="AE870" t="s">
        <v>229</v>
      </c>
      <c r="AF870">
        <v>74120</v>
      </c>
      <c r="AW870">
        <v>0</v>
      </c>
      <c r="AX870">
        <v>0</v>
      </c>
      <c r="AY870">
        <v>1030.57</v>
      </c>
      <c r="AZ870">
        <v>0</v>
      </c>
      <c r="BA870" t="s">
        <v>201</v>
      </c>
      <c r="BB870">
        <v>5</v>
      </c>
      <c r="BC870" t="s">
        <v>238</v>
      </c>
      <c r="BD870" t="s">
        <v>238</v>
      </c>
      <c r="BE870" s="3">
        <v>95000</v>
      </c>
      <c r="BF870" t="s">
        <v>2458</v>
      </c>
      <c r="BG870" t="s">
        <v>202</v>
      </c>
      <c r="BH870" t="s">
        <v>202</v>
      </c>
      <c r="BM870" s="7" t="s">
        <v>2459</v>
      </c>
      <c r="BN870" s="3" t="s">
        <v>204</v>
      </c>
      <c r="BO870" t="s">
        <v>202</v>
      </c>
      <c r="BP870" t="s">
        <v>202</v>
      </c>
    </row>
    <row r="871" spans="1:69" x14ac:dyDescent="0.2">
      <c r="A871" s="4">
        <v>43013.746527777781</v>
      </c>
      <c r="B871" s="4">
        <v>43013.75</v>
      </c>
      <c r="C871" t="s">
        <v>65</v>
      </c>
      <c r="D871" t="s">
        <v>2492</v>
      </c>
      <c r="E871">
        <v>100</v>
      </c>
      <c r="F871">
        <v>286</v>
      </c>
      <c r="G871" t="b">
        <v>1</v>
      </c>
      <c r="H871" s="1">
        <v>43013.75</v>
      </c>
      <c r="I871" t="s">
        <v>2493</v>
      </c>
      <c r="N871">
        <v>42.935592649999997</v>
      </c>
      <c r="O871">
        <v>-78.806602479999995</v>
      </c>
      <c r="P871" t="s">
        <v>179</v>
      </c>
      <c r="Q871" t="s">
        <v>180</v>
      </c>
      <c r="R871" t="s">
        <v>181</v>
      </c>
      <c r="S871" t="s">
        <v>182</v>
      </c>
      <c r="T871" t="s">
        <v>2460</v>
      </c>
      <c r="U871" t="s">
        <v>189</v>
      </c>
      <c r="V871" t="s">
        <v>857</v>
      </c>
      <c r="W871">
        <v>47</v>
      </c>
      <c r="X871" t="s">
        <v>186</v>
      </c>
      <c r="Y871" t="s">
        <v>216</v>
      </c>
      <c r="Z871">
        <v>27</v>
      </c>
      <c r="AA871" t="s">
        <v>196</v>
      </c>
      <c r="AB871" t="s">
        <v>197</v>
      </c>
      <c r="AC871" t="s">
        <v>210</v>
      </c>
      <c r="AD871" t="s">
        <v>217</v>
      </c>
      <c r="AE871" t="s">
        <v>211</v>
      </c>
      <c r="AF871">
        <v>14225</v>
      </c>
      <c r="AW871">
        <v>0</v>
      </c>
      <c r="AX871">
        <v>0</v>
      </c>
      <c r="AY871">
        <v>14.859</v>
      </c>
      <c r="AZ871">
        <v>0</v>
      </c>
      <c r="BA871" t="s">
        <v>201</v>
      </c>
      <c r="BB871">
        <v>5</v>
      </c>
      <c r="BC871" t="s">
        <v>238</v>
      </c>
      <c r="BD871" t="s">
        <v>238</v>
      </c>
      <c r="BE871" s="3">
        <v>100000</v>
      </c>
      <c r="BF871" t="s">
        <v>2494</v>
      </c>
      <c r="BG871" t="s">
        <v>202</v>
      </c>
      <c r="BH871" t="s">
        <v>202</v>
      </c>
      <c r="BM871" s="7" t="s">
        <v>2495</v>
      </c>
      <c r="BN871" s="3" t="s">
        <v>204</v>
      </c>
      <c r="BO871" t="s">
        <v>238</v>
      </c>
      <c r="BP871" t="s">
        <v>238</v>
      </c>
      <c r="BQ871" t="s">
        <v>2496</v>
      </c>
    </row>
    <row r="872" spans="1:69" x14ac:dyDescent="0.2">
      <c r="A872" s="4">
        <v>43013.742361111108</v>
      </c>
      <c r="B872" s="4">
        <v>43013.750694444447</v>
      </c>
      <c r="C872" t="s">
        <v>65</v>
      </c>
      <c r="D872" t="s">
        <v>2504</v>
      </c>
      <c r="E872">
        <v>100</v>
      </c>
      <c r="F872">
        <v>716</v>
      </c>
      <c r="G872" t="b">
        <v>1</v>
      </c>
      <c r="H872" s="1">
        <v>43013.750694444447</v>
      </c>
      <c r="I872" t="s">
        <v>2505</v>
      </c>
      <c r="N872">
        <v>36.06790161</v>
      </c>
      <c r="O872">
        <v>-86.719398499999997</v>
      </c>
      <c r="P872" t="s">
        <v>179</v>
      </c>
      <c r="Q872" t="s">
        <v>180</v>
      </c>
      <c r="R872" t="s">
        <v>181</v>
      </c>
      <c r="S872" t="s">
        <v>182</v>
      </c>
      <c r="T872" t="s">
        <v>355</v>
      </c>
      <c r="U872" t="s">
        <v>281</v>
      </c>
      <c r="V872" t="s">
        <v>194</v>
      </c>
      <c r="W872">
        <v>47</v>
      </c>
      <c r="X872" t="s">
        <v>186</v>
      </c>
      <c r="Y872" t="s">
        <v>216</v>
      </c>
      <c r="Z872">
        <v>34</v>
      </c>
      <c r="AA872" t="s">
        <v>196</v>
      </c>
      <c r="AB872" t="s">
        <v>197</v>
      </c>
      <c r="AC872" t="s">
        <v>210</v>
      </c>
      <c r="AD872" t="s">
        <v>217</v>
      </c>
      <c r="AE872" t="s">
        <v>200</v>
      </c>
      <c r="AF872">
        <v>37355</v>
      </c>
      <c r="AW872">
        <v>114.932</v>
      </c>
      <c r="AX872">
        <v>114.932</v>
      </c>
      <c r="AY872">
        <v>571.625</v>
      </c>
      <c r="AZ872">
        <v>1</v>
      </c>
      <c r="BA872" t="s">
        <v>201</v>
      </c>
      <c r="BB872">
        <v>5</v>
      </c>
      <c r="BC872" t="s">
        <v>238</v>
      </c>
      <c r="BD872" t="s">
        <v>238</v>
      </c>
      <c r="BE872" s="3">
        <v>125000</v>
      </c>
      <c r="BF872" t="s">
        <v>2506</v>
      </c>
      <c r="BG872" t="s">
        <v>202</v>
      </c>
      <c r="BH872" t="s">
        <v>202</v>
      </c>
      <c r="BM872" s="7" t="s">
        <v>2507</v>
      </c>
      <c r="BN872" s="3" t="s">
        <v>204</v>
      </c>
      <c r="BO872" t="s">
        <v>202</v>
      </c>
      <c r="BP872" t="s">
        <v>202</v>
      </c>
    </row>
    <row r="873" spans="1:69" x14ac:dyDescent="0.2">
      <c r="A873" s="4">
        <v>43013.736805555556</v>
      </c>
      <c r="B873" s="4">
        <v>43013.751388888886</v>
      </c>
      <c r="C873" t="s">
        <v>65</v>
      </c>
      <c r="D873" t="s">
        <v>2559</v>
      </c>
      <c r="E873">
        <v>100</v>
      </c>
      <c r="F873">
        <v>1269</v>
      </c>
      <c r="G873" t="b">
        <v>1</v>
      </c>
      <c r="H873" s="1">
        <v>43013.751388888886</v>
      </c>
      <c r="I873" t="s">
        <v>2560</v>
      </c>
      <c r="N873">
        <v>47.307800290000003</v>
      </c>
      <c r="O873">
        <v>-122.3177032</v>
      </c>
      <c r="P873" t="s">
        <v>179</v>
      </c>
      <c r="Q873" t="s">
        <v>180</v>
      </c>
      <c r="R873" t="s">
        <v>181</v>
      </c>
      <c r="S873" t="s">
        <v>182</v>
      </c>
      <c r="T873" t="s">
        <v>183</v>
      </c>
      <c r="U873" t="s">
        <v>251</v>
      </c>
      <c r="V873" t="s">
        <v>209</v>
      </c>
      <c r="W873">
        <v>47</v>
      </c>
      <c r="X873" t="s">
        <v>186</v>
      </c>
      <c r="Y873" t="s">
        <v>195</v>
      </c>
      <c r="Z873">
        <v>36</v>
      </c>
      <c r="AA873" t="s">
        <v>269</v>
      </c>
      <c r="AB873" t="s">
        <v>197</v>
      </c>
      <c r="AC873" t="s">
        <v>290</v>
      </c>
      <c r="AD873" t="s">
        <v>329</v>
      </c>
      <c r="AE873" t="s">
        <v>211</v>
      </c>
      <c r="AF873">
        <v>98038</v>
      </c>
      <c r="AW873">
        <v>14.946999999999999</v>
      </c>
      <c r="AX873">
        <v>940.04200000000003</v>
      </c>
      <c r="AY873">
        <v>1005.84</v>
      </c>
      <c r="AZ873">
        <v>4</v>
      </c>
      <c r="BA873" t="s">
        <v>201</v>
      </c>
      <c r="BB873">
        <v>5</v>
      </c>
      <c r="BC873" t="s">
        <v>238</v>
      </c>
      <c r="BD873" t="s">
        <v>238</v>
      </c>
      <c r="BE873" s="3">
        <v>130000</v>
      </c>
      <c r="BF873" t="s">
        <v>2561</v>
      </c>
      <c r="BG873" t="s">
        <v>202</v>
      </c>
      <c r="BH873" t="s">
        <v>202</v>
      </c>
      <c r="BM873" s="7" t="s">
        <v>2562</v>
      </c>
      <c r="BN873" s="3" t="s">
        <v>204</v>
      </c>
      <c r="BO873" t="s">
        <v>202</v>
      </c>
      <c r="BP873" t="s">
        <v>202</v>
      </c>
    </row>
    <row r="874" spans="1:69" x14ac:dyDescent="0.2">
      <c r="A874" s="4">
        <v>43013.734027777777</v>
      </c>
      <c r="B874" s="4">
        <v>43013.751388888886</v>
      </c>
      <c r="C874" t="s">
        <v>65</v>
      </c>
      <c r="D874" t="s">
        <v>2563</v>
      </c>
      <c r="E874">
        <v>100</v>
      </c>
      <c r="F874">
        <v>1496</v>
      </c>
      <c r="G874" t="b">
        <v>1</v>
      </c>
      <c r="H874" s="1">
        <v>43013.751388888886</v>
      </c>
      <c r="I874" t="s">
        <v>2564</v>
      </c>
      <c r="N874">
        <v>28.028793329999999</v>
      </c>
      <c r="O874">
        <v>-82.768898010000001</v>
      </c>
      <c r="P874" t="s">
        <v>179</v>
      </c>
      <c r="Q874" t="s">
        <v>180</v>
      </c>
      <c r="R874" t="s">
        <v>181</v>
      </c>
      <c r="S874" t="s">
        <v>182</v>
      </c>
      <c r="T874" t="s">
        <v>183</v>
      </c>
      <c r="U874" t="s">
        <v>184</v>
      </c>
      <c r="V874" t="s">
        <v>194</v>
      </c>
      <c r="W874">
        <v>47</v>
      </c>
      <c r="X874" t="s">
        <v>186</v>
      </c>
      <c r="Y874" t="s">
        <v>216</v>
      </c>
      <c r="Z874">
        <v>25</v>
      </c>
      <c r="AA874" t="s">
        <v>196</v>
      </c>
      <c r="AB874" t="s">
        <v>467</v>
      </c>
      <c r="AC874" t="s">
        <v>245</v>
      </c>
      <c r="AD874" t="s">
        <v>329</v>
      </c>
      <c r="AE874" t="s">
        <v>223</v>
      </c>
      <c r="AF874">
        <v>34698</v>
      </c>
      <c r="AW874">
        <v>0</v>
      </c>
      <c r="AX874">
        <v>0</v>
      </c>
      <c r="AY874">
        <v>1047.7909999999999</v>
      </c>
      <c r="AZ874">
        <v>0</v>
      </c>
      <c r="BA874" t="s">
        <v>201</v>
      </c>
      <c r="BB874">
        <v>5</v>
      </c>
      <c r="BC874" t="s">
        <v>238</v>
      </c>
      <c r="BD874" t="s">
        <v>238</v>
      </c>
      <c r="BE874" s="3">
        <v>80000</v>
      </c>
      <c r="BF874" t="s">
        <v>2565</v>
      </c>
      <c r="BG874" t="s">
        <v>202</v>
      </c>
      <c r="BH874" t="s">
        <v>202</v>
      </c>
      <c r="BM874" s="7" t="s">
        <v>2566</v>
      </c>
      <c r="BN874" s="3" t="s">
        <v>225</v>
      </c>
      <c r="BO874" t="s">
        <v>202</v>
      </c>
      <c r="BP874" t="s">
        <v>202</v>
      </c>
    </row>
    <row r="875" spans="1:69" x14ac:dyDescent="0.2">
      <c r="A875" s="4">
        <v>43013.738194444442</v>
      </c>
      <c r="B875" s="4">
        <v>43013.752083333333</v>
      </c>
      <c r="C875" t="s">
        <v>65</v>
      </c>
      <c r="D875" t="s">
        <v>2585</v>
      </c>
      <c r="E875">
        <v>100</v>
      </c>
      <c r="F875">
        <v>1181</v>
      </c>
      <c r="G875" t="b">
        <v>1</v>
      </c>
      <c r="H875" s="1">
        <v>43013.752083333333</v>
      </c>
      <c r="I875" t="s">
        <v>2586</v>
      </c>
      <c r="N875">
        <v>30.525207519999999</v>
      </c>
      <c r="O875">
        <v>-84.332099909999997</v>
      </c>
      <c r="P875" t="s">
        <v>179</v>
      </c>
      <c r="Q875" t="s">
        <v>180</v>
      </c>
      <c r="R875" t="s">
        <v>181</v>
      </c>
      <c r="S875" t="s">
        <v>182</v>
      </c>
      <c r="T875" t="s">
        <v>2587</v>
      </c>
      <c r="U875" t="s">
        <v>2588</v>
      </c>
      <c r="V875" t="s">
        <v>190</v>
      </c>
      <c r="W875">
        <v>47</v>
      </c>
      <c r="X875" t="s">
        <v>186</v>
      </c>
      <c r="Y875" t="s">
        <v>195</v>
      </c>
      <c r="Z875">
        <v>35</v>
      </c>
      <c r="AA875" t="s">
        <v>233</v>
      </c>
      <c r="AB875" t="s">
        <v>197</v>
      </c>
      <c r="AC875" t="s">
        <v>258</v>
      </c>
      <c r="AD875" t="s">
        <v>234</v>
      </c>
      <c r="AE875" t="s">
        <v>229</v>
      </c>
      <c r="AF875">
        <v>32304</v>
      </c>
      <c r="AW875">
        <v>0</v>
      </c>
      <c r="AX875">
        <v>0</v>
      </c>
      <c r="AY875">
        <v>1016.325</v>
      </c>
      <c r="AZ875">
        <v>0</v>
      </c>
      <c r="BA875" t="s">
        <v>201</v>
      </c>
      <c r="BB875">
        <v>5</v>
      </c>
      <c r="BC875" t="s">
        <v>238</v>
      </c>
      <c r="BD875" t="s">
        <v>238</v>
      </c>
      <c r="BE875" s="3">
        <v>280000</v>
      </c>
      <c r="BF875" t="s">
        <v>398</v>
      </c>
      <c r="BG875" t="s">
        <v>202</v>
      </c>
      <c r="BH875" t="s">
        <v>202</v>
      </c>
      <c r="BM875" s="7" t="s">
        <v>2589</v>
      </c>
      <c r="BN875" s="3" t="s">
        <v>204</v>
      </c>
      <c r="BO875" t="s">
        <v>238</v>
      </c>
      <c r="BP875" t="s">
        <v>202</v>
      </c>
    </row>
    <row r="876" spans="1:69" x14ac:dyDescent="0.2">
      <c r="A876" s="4">
        <v>43013.738194444442</v>
      </c>
      <c r="B876" s="4">
        <v>43013.754166666666</v>
      </c>
      <c r="C876" t="s">
        <v>65</v>
      </c>
      <c r="D876" t="s">
        <v>2650</v>
      </c>
      <c r="E876">
        <v>100</v>
      </c>
      <c r="F876">
        <v>1404</v>
      </c>
      <c r="G876" t="b">
        <v>1</v>
      </c>
      <c r="H876" s="1">
        <v>43013.754166666666</v>
      </c>
      <c r="I876" t="s">
        <v>2651</v>
      </c>
      <c r="N876">
        <v>33.507598880000003</v>
      </c>
      <c r="O876">
        <v>-112.0582962</v>
      </c>
      <c r="P876" t="s">
        <v>179</v>
      </c>
      <c r="Q876" t="s">
        <v>180</v>
      </c>
      <c r="R876" t="s">
        <v>181</v>
      </c>
      <c r="S876" t="s">
        <v>182</v>
      </c>
      <c r="T876" t="s">
        <v>263</v>
      </c>
      <c r="U876" t="s">
        <v>729</v>
      </c>
      <c r="V876" t="s">
        <v>185</v>
      </c>
      <c r="W876">
        <v>47</v>
      </c>
      <c r="X876" t="s">
        <v>186</v>
      </c>
      <c r="Y876" t="s">
        <v>195</v>
      </c>
      <c r="Z876">
        <v>63</v>
      </c>
      <c r="AA876" t="s">
        <v>196</v>
      </c>
      <c r="AB876" t="s">
        <v>197</v>
      </c>
      <c r="AC876" t="s">
        <v>258</v>
      </c>
      <c r="AD876" t="s">
        <v>199</v>
      </c>
      <c r="AE876" t="s">
        <v>211</v>
      </c>
      <c r="AF876">
        <v>85014</v>
      </c>
      <c r="AW876">
        <v>100.039</v>
      </c>
      <c r="AX876">
        <v>100.039</v>
      </c>
      <c r="AY876">
        <v>1011.692</v>
      </c>
      <c r="AZ876">
        <v>1</v>
      </c>
      <c r="BA876" t="s">
        <v>201</v>
      </c>
      <c r="BB876">
        <v>5</v>
      </c>
      <c r="BC876" t="s">
        <v>238</v>
      </c>
      <c r="BD876" t="s">
        <v>238</v>
      </c>
      <c r="BE876" s="3">
        <v>180000</v>
      </c>
      <c r="BF876" t="s">
        <v>477</v>
      </c>
      <c r="BG876" t="s">
        <v>202</v>
      </c>
      <c r="BH876" t="s">
        <v>202</v>
      </c>
      <c r="BM876" s="7" t="s">
        <v>2652</v>
      </c>
      <c r="BN876" s="3" t="s">
        <v>204</v>
      </c>
      <c r="BO876" t="s">
        <v>238</v>
      </c>
      <c r="BP876" t="s">
        <v>202</v>
      </c>
    </row>
    <row r="877" spans="1:69" x14ac:dyDescent="0.2">
      <c r="A877" s="4">
        <v>43013.738888888889</v>
      </c>
      <c r="B877" s="4">
        <v>43013.754861111112</v>
      </c>
      <c r="C877" t="s">
        <v>65</v>
      </c>
      <c r="D877" t="s">
        <v>2688</v>
      </c>
      <c r="E877">
        <v>100</v>
      </c>
      <c r="F877">
        <v>1375</v>
      </c>
      <c r="G877" t="b">
        <v>1</v>
      </c>
      <c r="H877" s="1">
        <v>43013.754861111112</v>
      </c>
      <c r="I877" t="s">
        <v>2689</v>
      </c>
      <c r="N877">
        <v>43.102706910000002</v>
      </c>
      <c r="O877">
        <v>-86.223899840000001</v>
      </c>
      <c r="P877" t="s">
        <v>179</v>
      </c>
      <c r="Q877" t="s">
        <v>180</v>
      </c>
      <c r="R877" t="s">
        <v>181</v>
      </c>
      <c r="S877" t="s">
        <v>182</v>
      </c>
      <c r="T877" t="s">
        <v>183</v>
      </c>
      <c r="U877" t="s">
        <v>184</v>
      </c>
      <c r="V877" t="s">
        <v>194</v>
      </c>
      <c r="W877">
        <v>47</v>
      </c>
      <c r="X877" t="s">
        <v>186</v>
      </c>
      <c r="Y877" t="s">
        <v>195</v>
      </c>
      <c r="Z877">
        <v>65</v>
      </c>
      <c r="AA877" t="s">
        <v>196</v>
      </c>
      <c r="AB877" t="s">
        <v>197</v>
      </c>
      <c r="AC877" t="s">
        <v>210</v>
      </c>
      <c r="AD877" t="s">
        <v>234</v>
      </c>
      <c r="AE877" t="s">
        <v>211</v>
      </c>
      <c r="AF877">
        <v>49417</v>
      </c>
      <c r="AW877">
        <v>0</v>
      </c>
      <c r="AX877">
        <v>0</v>
      </c>
      <c r="AY877">
        <v>1012.573</v>
      </c>
      <c r="AZ877">
        <v>0</v>
      </c>
      <c r="BA877" t="s">
        <v>201</v>
      </c>
      <c r="BB877">
        <v>5</v>
      </c>
      <c r="BC877" t="s">
        <v>238</v>
      </c>
      <c r="BD877" t="s">
        <v>238</v>
      </c>
      <c r="BE877" s="3">
        <v>80000</v>
      </c>
      <c r="BF877" t="s">
        <v>842</v>
      </c>
      <c r="BG877" t="s">
        <v>202</v>
      </c>
      <c r="BH877" t="s">
        <v>202</v>
      </c>
      <c r="BM877" s="7" t="s">
        <v>2690</v>
      </c>
      <c r="BN877" s="3" t="s">
        <v>204</v>
      </c>
      <c r="BO877" t="s">
        <v>202</v>
      </c>
      <c r="BP877" t="s">
        <v>202</v>
      </c>
    </row>
    <row r="878" spans="1:69" x14ac:dyDescent="0.2">
      <c r="A878" s="4">
        <v>43013.742361111108</v>
      </c>
      <c r="B878" s="4">
        <v>43013.755555555559</v>
      </c>
      <c r="C878" t="s">
        <v>65</v>
      </c>
      <c r="D878" t="s">
        <v>2711</v>
      </c>
      <c r="E878">
        <v>100</v>
      </c>
      <c r="F878">
        <v>1185</v>
      </c>
      <c r="G878" t="b">
        <v>1</v>
      </c>
      <c r="H878" s="1">
        <v>43013.755555555559</v>
      </c>
      <c r="I878" t="s">
        <v>2712</v>
      </c>
      <c r="N878">
        <v>39.540695190000001</v>
      </c>
      <c r="O878">
        <v>-84.221199040000002</v>
      </c>
      <c r="P878" t="s">
        <v>179</v>
      </c>
      <c r="Q878" t="s">
        <v>180</v>
      </c>
      <c r="R878" t="s">
        <v>181</v>
      </c>
      <c r="S878" t="s">
        <v>182</v>
      </c>
      <c r="T878" t="s">
        <v>183</v>
      </c>
      <c r="U878" t="s">
        <v>281</v>
      </c>
      <c r="V878" t="s">
        <v>185</v>
      </c>
      <c r="W878">
        <v>47</v>
      </c>
      <c r="X878" t="s">
        <v>186</v>
      </c>
      <c r="Y878" t="s">
        <v>195</v>
      </c>
      <c r="Z878">
        <v>44</v>
      </c>
      <c r="AA878" t="s">
        <v>196</v>
      </c>
      <c r="AB878" t="s">
        <v>197</v>
      </c>
      <c r="AC878" t="s">
        <v>290</v>
      </c>
      <c r="AD878" t="s">
        <v>222</v>
      </c>
      <c r="AE878" t="s">
        <v>303</v>
      </c>
      <c r="AF878">
        <v>49240</v>
      </c>
      <c r="AW878">
        <v>3.6080000000000001</v>
      </c>
      <c r="AX878">
        <v>3.6080000000000001</v>
      </c>
      <c r="AY878">
        <v>1008.94</v>
      </c>
      <c r="AZ878">
        <v>1</v>
      </c>
      <c r="BA878" t="s">
        <v>201</v>
      </c>
      <c r="BB878">
        <v>5</v>
      </c>
      <c r="BC878" t="s">
        <v>238</v>
      </c>
      <c r="BD878" t="s">
        <v>238</v>
      </c>
      <c r="BE878" s="3">
        <v>80000</v>
      </c>
      <c r="BF878" t="s">
        <v>286</v>
      </c>
      <c r="BG878" t="s">
        <v>202</v>
      </c>
      <c r="BH878" t="s">
        <v>202</v>
      </c>
      <c r="BM878" s="7" t="s">
        <v>2713</v>
      </c>
      <c r="BN878" s="3" t="s">
        <v>204</v>
      </c>
      <c r="BO878" t="s">
        <v>202</v>
      </c>
      <c r="BP878" t="s">
        <v>202</v>
      </c>
    </row>
    <row r="879" spans="1:69" x14ac:dyDescent="0.2">
      <c r="A879" s="4">
        <v>43013.736805555556</v>
      </c>
      <c r="B879" s="4">
        <v>43013.756249999999</v>
      </c>
      <c r="C879" t="s">
        <v>65</v>
      </c>
      <c r="D879" t="s">
        <v>2725</v>
      </c>
      <c r="E879">
        <v>100</v>
      </c>
      <c r="F879">
        <v>1658</v>
      </c>
      <c r="G879" t="b">
        <v>1</v>
      </c>
      <c r="H879" s="1">
        <v>43013.756249999999</v>
      </c>
      <c r="I879" t="s">
        <v>2726</v>
      </c>
      <c r="N879">
        <v>28.21580505</v>
      </c>
      <c r="O879">
        <v>-82.659599299999996</v>
      </c>
      <c r="P879" t="s">
        <v>179</v>
      </c>
      <c r="Q879" t="s">
        <v>180</v>
      </c>
      <c r="R879" t="s">
        <v>181</v>
      </c>
      <c r="S879" t="s">
        <v>182</v>
      </c>
      <c r="T879" t="s">
        <v>183</v>
      </c>
      <c r="U879" t="s">
        <v>193</v>
      </c>
      <c r="V879" t="s">
        <v>185</v>
      </c>
      <c r="W879">
        <v>47</v>
      </c>
      <c r="X879" t="s">
        <v>186</v>
      </c>
      <c r="Y879" t="s">
        <v>216</v>
      </c>
      <c r="Z879">
        <v>63</v>
      </c>
      <c r="AA879" t="s">
        <v>196</v>
      </c>
      <c r="AB879" t="s">
        <v>197</v>
      </c>
      <c r="AC879" t="s">
        <v>258</v>
      </c>
      <c r="AD879" t="s">
        <v>199</v>
      </c>
      <c r="AE879" t="s">
        <v>303</v>
      </c>
      <c r="AF879">
        <v>34653</v>
      </c>
      <c r="AW879">
        <v>144.374</v>
      </c>
      <c r="AX879">
        <v>1053.182</v>
      </c>
      <c r="AY879">
        <v>1067.8309999999999</v>
      </c>
      <c r="AZ879">
        <v>3</v>
      </c>
      <c r="BA879" t="s">
        <v>201</v>
      </c>
      <c r="BB879">
        <v>5</v>
      </c>
      <c r="BC879" t="s">
        <v>238</v>
      </c>
      <c r="BD879" t="s">
        <v>238</v>
      </c>
      <c r="BE879" s="3">
        <v>200000</v>
      </c>
      <c r="BF879" t="s">
        <v>941</v>
      </c>
      <c r="BG879" t="s">
        <v>202</v>
      </c>
      <c r="BH879" t="s">
        <v>202</v>
      </c>
      <c r="BM879" s="7" t="s">
        <v>2727</v>
      </c>
      <c r="BN879" s="3" t="s">
        <v>204</v>
      </c>
      <c r="BO879" t="s">
        <v>202</v>
      </c>
      <c r="BP879" t="s">
        <v>202</v>
      </c>
    </row>
    <row r="880" spans="1:69" x14ac:dyDescent="0.2">
      <c r="A880" s="4">
        <v>43013.740277777775</v>
      </c>
      <c r="B880" s="4">
        <v>43013.756249999999</v>
      </c>
      <c r="C880" t="s">
        <v>65</v>
      </c>
      <c r="D880" t="s">
        <v>2731</v>
      </c>
      <c r="E880">
        <v>100</v>
      </c>
      <c r="F880">
        <v>1421</v>
      </c>
      <c r="G880" t="b">
        <v>1</v>
      </c>
      <c r="H880" s="1">
        <v>43013.756249999999</v>
      </c>
      <c r="I880" t="s">
        <v>2732</v>
      </c>
      <c r="N880">
        <v>39.024002080000002</v>
      </c>
      <c r="O880">
        <v>-84.562400819999993</v>
      </c>
      <c r="P880" t="s">
        <v>179</v>
      </c>
      <c r="Q880" t="s">
        <v>180</v>
      </c>
      <c r="R880" t="s">
        <v>181</v>
      </c>
      <c r="S880" t="s">
        <v>182</v>
      </c>
      <c r="T880" t="s">
        <v>183</v>
      </c>
      <c r="U880" t="s">
        <v>184</v>
      </c>
      <c r="V880" t="s">
        <v>1919</v>
      </c>
      <c r="W880">
        <v>47</v>
      </c>
      <c r="X880" t="s">
        <v>186</v>
      </c>
      <c r="Y880" t="s">
        <v>216</v>
      </c>
      <c r="Z880">
        <v>34</v>
      </c>
      <c r="AA880" t="s">
        <v>196</v>
      </c>
      <c r="AB880" t="s">
        <v>197</v>
      </c>
      <c r="AC880" t="s">
        <v>210</v>
      </c>
      <c r="AD880" t="s">
        <v>217</v>
      </c>
      <c r="AE880" t="s">
        <v>229</v>
      </c>
      <c r="AF880">
        <v>41011</v>
      </c>
      <c r="AW880">
        <v>19.827000000000002</v>
      </c>
      <c r="AX880">
        <v>19.827000000000002</v>
      </c>
      <c r="AY880">
        <v>1001.526</v>
      </c>
      <c r="AZ880">
        <v>1</v>
      </c>
      <c r="BA880" t="s">
        <v>201</v>
      </c>
      <c r="BB880">
        <v>5</v>
      </c>
      <c r="BC880" t="s">
        <v>238</v>
      </c>
      <c r="BD880" t="s">
        <v>238</v>
      </c>
      <c r="BE880" s="3">
        <v>100000</v>
      </c>
      <c r="BF880" t="s">
        <v>871</v>
      </c>
      <c r="BG880" t="s">
        <v>202</v>
      </c>
      <c r="BH880" t="s">
        <v>202</v>
      </c>
      <c r="BM880" s="7" t="s">
        <v>2733</v>
      </c>
      <c r="BN880" s="3" t="s">
        <v>204</v>
      </c>
      <c r="BO880" t="s">
        <v>202</v>
      </c>
      <c r="BP880" t="s">
        <v>202</v>
      </c>
    </row>
    <row r="881" spans="1:68" x14ac:dyDescent="0.2">
      <c r="A881" s="4">
        <v>43013.740972222222</v>
      </c>
      <c r="B881" s="4">
        <v>43013.757638888892</v>
      </c>
      <c r="C881" t="s">
        <v>65</v>
      </c>
      <c r="D881" t="s">
        <v>2785</v>
      </c>
      <c r="E881">
        <v>100</v>
      </c>
      <c r="F881">
        <v>1452</v>
      </c>
      <c r="G881" t="b">
        <v>1</v>
      </c>
      <c r="H881" s="1">
        <v>43013.757638888892</v>
      </c>
      <c r="I881" t="s">
        <v>2786</v>
      </c>
      <c r="N881">
        <v>33.605102539999997</v>
      </c>
      <c r="O881">
        <v>-117.6439972</v>
      </c>
      <c r="P881" t="s">
        <v>179</v>
      </c>
      <c r="Q881" t="s">
        <v>180</v>
      </c>
      <c r="R881" t="s">
        <v>181</v>
      </c>
      <c r="S881" t="s">
        <v>182</v>
      </c>
      <c r="T881" t="s">
        <v>250</v>
      </c>
      <c r="U881" t="s">
        <v>488</v>
      </c>
      <c r="V881" t="s">
        <v>194</v>
      </c>
      <c r="W881">
        <v>47</v>
      </c>
      <c r="X881" t="s">
        <v>186</v>
      </c>
      <c r="Y881" t="s">
        <v>216</v>
      </c>
      <c r="Z881">
        <v>41</v>
      </c>
      <c r="AA881" t="s">
        <v>269</v>
      </c>
      <c r="AB881" t="s">
        <v>197</v>
      </c>
      <c r="AC881" t="s">
        <v>210</v>
      </c>
      <c r="AD881" t="s">
        <v>217</v>
      </c>
      <c r="AE881" t="s">
        <v>229</v>
      </c>
      <c r="AF881">
        <v>92610</v>
      </c>
      <c r="AW881">
        <v>0</v>
      </c>
      <c r="AX881">
        <v>0</v>
      </c>
      <c r="AY881">
        <v>1009.4880000000001</v>
      </c>
      <c r="AZ881">
        <v>0</v>
      </c>
      <c r="BA881" t="s">
        <v>201</v>
      </c>
      <c r="BB881">
        <v>5</v>
      </c>
      <c r="BC881" t="s">
        <v>238</v>
      </c>
      <c r="BD881" t="s">
        <v>238</v>
      </c>
      <c r="BE881" s="3">
        <v>130000</v>
      </c>
      <c r="BF881" t="s">
        <v>742</v>
      </c>
      <c r="BG881" t="s">
        <v>202</v>
      </c>
      <c r="BH881" t="s">
        <v>202</v>
      </c>
      <c r="BM881" s="7" t="s">
        <v>2787</v>
      </c>
      <c r="BN881" s="3" t="s">
        <v>225</v>
      </c>
      <c r="BO881" t="s">
        <v>202</v>
      </c>
      <c r="BP881" t="s">
        <v>202</v>
      </c>
    </row>
    <row r="882" spans="1:68" x14ac:dyDescent="0.2">
      <c r="A882" s="4">
        <v>43013.743055555555</v>
      </c>
      <c r="B882" s="4">
        <v>43013.758333333331</v>
      </c>
      <c r="C882" t="s">
        <v>65</v>
      </c>
      <c r="D882" t="s">
        <v>2802</v>
      </c>
      <c r="E882">
        <v>100</v>
      </c>
      <c r="F882">
        <v>1283</v>
      </c>
      <c r="G882" t="b">
        <v>1</v>
      </c>
      <c r="H882" s="1">
        <v>43013.758333333331</v>
      </c>
      <c r="I882" t="s">
        <v>2803</v>
      </c>
      <c r="N882">
        <v>41.865997309999997</v>
      </c>
      <c r="O882">
        <v>-88.482803340000004</v>
      </c>
      <c r="P882" t="s">
        <v>179</v>
      </c>
      <c r="Q882" t="s">
        <v>180</v>
      </c>
      <c r="R882" t="s">
        <v>181</v>
      </c>
      <c r="S882" t="s">
        <v>182</v>
      </c>
      <c r="T882" t="s">
        <v>183</v>
      </c>
      <c r="U882" t="s">
        <v>184</v>
      </c>
      <c r="V882" t="s">
        <v>2804</v>
      </c>
      <c r="W882">
        <v>47</v>
      </c>
      <c r="X882" t="s">
        <v>186</v>
      </c>
      <c r="Y882" t="s">
        <v>195</v>
      </c>
      <c r="Z882">
        <v>39</v>
      </c>
      <c r="AA882" t="s">
        <v>233</v>
      </c>
      <c r="AB882" t="s">
        <v>197</v>
      </c>
      <c r="AC882" t="s">
        <v>210</v>
      </c>
      <c r="AD882" t="s">
        <v>199</v>
      </c>
      <c r="AE882" t="s">
        <v>229</v>
      </c>
      <c r="AF882">
        <v>60556</v>
      </c>
      <c r="AW882">
        <v>5.415</v>
      </c>
      <c r="AX882">
        <v>923.06399999999996</v>
      </c>
      <c r="AY882">
        <v>1032.462</v>
      </c>
      <c r="AZ882">
        <v>15</v>
      </c>
      <c r="BA882" t="s">
        <v>201</v>
      </c>
      <c r="BB882">
        <v>5</v>
      </c>
      <c r="BC882" t="s">
        <v>238</v>
      </c>
      <c r="BD882" t="s">
        <v>238</v>
      </c>
      <c r="BE882" s="3">
        <v>150000</v>
      </c>
      <c r="BF882" t="s">
        <v>449</v>
      </c>
      <c r="BG882" t="s">
        <v>202</v>
      </c>
      <c r="BH882" t="s">
        <v>202</v>
      </c>
      <c r="BM882" s="7" t="s">
        <v>2805</v>
      </c>
      <c r="BN882" s="3" t="s">
        <v>204</v>
      </c>
      <c r="BO882" t="s">
        <v>238</v>
      </c>
      <c r="BP882" t="s">
        <v>202</v>
      </c>
    </row>
    <row r="883" spans="1:68" x14ac:dyDescent="0.2">
      <c r="A883" s="4">
        <v>43013.744444444441</v>
      </c>
      <c r="B883" s="4">
        <v>43013.759027777778</v>
      </c>
      <c r="C883" t="s">
        <v>65</v>
      </c>
      <c r="D883" t="s">
        <v>2832</v>
      </c>
      <c r="E883">
        <v>100</v>
      </c>
      <c r="F883">
        <v>1246</v>
      </c>
      <c r="G883" t="b">
        <v>1</v>
      </c>
      <c r="H883" s="1">
        <v>43013.759027777778</v>
      </c>
      <c r="I883" t="s">
        <v>2833</v>
      </c>
      <c r="N883">
        <v>34.110504149999997</v>
      </c>
      <c r="O883">
        <v>-88.757598880000003</v>
      </c>
      <c r="P883" t="s">
        <v>179</v>
      </c>
      <c r="Q883" t="s">
        <v>180</v>
      </c>
      <c r="R883" t="s">
        <v>181</v>
      </c>
      <c r="S883" t="s">
        <v>695</v>
      </c>
      <c r="T883">
        <v>15.15063</v>
      </c>
      <c r="U883" t="s">
        <v>184</v>
      </c>
      <c r="V883" t="s">
        <v>221</v>
      </c>
      <c r="W883">
        <v>47</v>
      </c>
      <c r="X883" t="s">
        <v>186</v>
      </c>
      <c r="Y883" t="s">
        <v>195</v>
      </c>
      <c r="Z883">
        <v>44</v>
      </c>
      <c r="AA883" t="s">
        <v>196</v>
      </c>
      <c r="AB883" t="s">
        <v>197</v>
      </c>
      <c r="AC883" t="s">
        <v>258</v>
      </c>
      <c r="AD883" t="s">
        <v>217</v>
      </c>
      <c r="AE883" t="s">
        <v>229</v>
      </c>
      <c r="AF883">
        <v>38866</v>
      </c>
      <c r="AW883">
        <v>0</v>
      </c>
      <c r="AX883">
        <v>0</v>
      </c>
      <c r="AY883">
        <v>1007.519</v>
      </c>
      <c r="AZ883">
        <v>0</v>
      </c>
      <c r="BA883" t="s">
        <v>201</v>
      </c>
      <c r="BB883">
        <v>5</v>
      </c>
      <c r="BC883" t="s">
        <v>238</v>
      </c>
      <c r="BD883" t="s">
        <v>238</v>
      </c>
      <c r="BE883" s="3">
        <v>280000</v>
      </c>
      <c r="BF883" t="s">
        <v>356</v>
      </c>
      <c r="BG883" t="s">
        <v>202</v>
      </c>
      <c r="BH883" t="s">
        <v>202</v>
      </c>
      <c r="BM883" s="7" t="s">
        <v>2834</v>
      </c>
      <c r="BO883" t="s">
        <v>202</v>
      </c>
      <c r="BP883" t="s">
        <v>202</v>
      </c>
    </row>
    <row r="884" spans="1:68" x14ac:dyDescent="0.2">
      <c r="A884" s="4">
        <v>43013.743055555555</v>
      </c>
      <c r="B884" s="4">
        <v>43013.763194444444</v>
      </c>
      <c r="C884" t="s">
        <v>65</v>
      </c>
      <c r="D884" t="s">
        <v>2986</v>
      </c>
      <c r="E884">
        <v>100</v>
      </c>
      <c r="F884">
        <v>1794</v>
      </c>
      <c r="G884" t="b">
        <v>1</v>
      </c>
      <c r="H884" s="1">
        <v>43013.763194444444</v>
      </c>
      <c r="I884" t="s">
        <v>2987</v>
      </c>
      <c r="N884">
        <v>39.94560242</v>
      </c>
      <c r="O884">
        <v>-74.555801389999999</v>
      </c>
      <c r="P884" t="s">
        <v>179</v>
      </c>
      <c r="Q884" t="s">
        <v>180</v>
      </c>
      <c r="R884" t="s">
        <v>181</v>
      </c>
      <c r="S884" t="s">
        <v>182</v>
      </c>
      <c r="T884" t="s">
        <v>183</v>
      </c>
      <c r="U884" t="s">
        <v>184</v>
      </c>
      <c r="V884" t="s">
        <v>185</v>
      </c>
      <c r="W884">
        <v>47</v>
      </c>
      <c r="X884" t="s">
        <v>186</v>
      </c>
      <c r="Y884" t="s">
        <v>195</v>
      </c>
      <c r="Z884">
        <v>59</v>
      </c>
      <c r="AA884" t="s">
        <v>196</v>
      </c>
      <c r="AB884" t="s">
        <v>197</v>
      </c>
      <c r="AC884" t="s">
        <v>290</v>
      </c>
      <c r="AD884" t="s">
        <v>217</v>
      </c>
      <c r="AE884" t="s">
        <v>211</v>
      </c>
      <c r="AF884">
        <v>8015</v>
      </c>
      <c r="AW884">
        <v>25.074999999999999</v>
      </c>
      <c r="AX884">
        <v>25.074999999999999</v>
      </c>
      <c r="AY884">
        <v>1071.23</v>
      </c>
      <c r="AZ884">
        <v>1</v>
      </c>
      <c r="BA884" t="s">
        <v>201</v>
      </c>
      <c r="BB884">
        <v>5</v>
      </c>
      <c r="BC884" t="s">
        <v>238</v>
      </c>
      <c r="BD884" t="s">
        <v>238</v>
      </c>
      <c r="BE884" s="3">
        <v>280000</v>
      </c>
      <c r="BF884" t="s">
        <v>2988</v>
      </c>
      <c r="BG884" t="s">
        <v>202</v>
      </c>
      <c r="BH884" t="s">
        <v>202</v>
      </c>
      <c r="BM884" s="7" t="s">
        <v>2989</v>
      </c>
      <c r="BN884" s="3" t="s">
        <v>204</v>
      </c>
      <c r="BO884" t="s">
        <v>202</v>
      </c>
      <c r="BP884" t="s">
        <v>202</v>
      </c>
    </row>
    <row r="885" spans="1:68" x14ac:dyDescent="0.2">
      <c r="A885" s="4">
        <v>43013.75</v>
      </c>
      <c r="B885" s="4">
        <v>43013.765972222223</v>
      </c>
      <c r="C885" t="s">
        <v>65</v>
      </c>
      <c r="D885" t="s">
        <v>3068</v>
      </c>
      <c r="E885">
        <v>100</v>
      </c>
      <c r="F885">
        <v>1405</v>
      </c>
      <c r="G885" t="b">
        <v>1</v>
      </c>
      <c r="H885" s="1">
        <v>43013.765972222223</v>
      </c>
      <c r="I885" t="s">
        <v>3069</v>
      </c>
      <c r="N885">
        <v>32.771392820000003</v>
      </c>
      <c r="O885">
        <v>-97.291496280000004</v>
      </c>
      <c r="P885" t="s">
        <v>179</v>
      </c>
      <c r="Q885" t="s">
        <v>180</v>
      </c>
      <c r="R885" t="s">
        <v>181</v>
      </c>
      <c r="S885" t="s">
        <v>182</v>
      </c>
      <c r="T885" t="s">
        <v>1023</v>
      </c>
      <c r="U885" t="s">
        <v>281</v>
      </c>
      <c r="V885" t="s">
        <v>194</v>
      </c>
      <c r="W885">
        <v>47</v>
      </c>
      <c r="X885" t="s">
        <v>186</v>
      </c>
      <c r="Y885" t="s">
        <v>195</v>
      </c>
      <c r="Z885">
        <v>25</v>
      </c>
      <c r="AA885" t="s">
        <v>233</v>
      </c>
      <c r="AB885" t="s">
        <v>197</v>
      </c>
      <c r="AC885" t="s">
        <v>258</v>
      </c>
      <c r="AD885" t="s">
        <v>329</v>
      </c>
      <c r="AE885" t="s">
        <v>200</v>
      </c>
      <c r="AF885">
        <v>75043</v>
      </c>
      <c r="AW885">
        <v>572.39800000000002</v>
      </c>
      <c r="AX885">
        <v>989.06700000000001</v>
      </c>
      <c r="AY885">
        <v>995.43799999999999</v>
      </c>
      <c r="AZ885">
        <v>2</v>
      </c>
      <c r="BA885" t="s">
        <v>201</v>
      </c>
      <c r="BB885">
        <v>5</v>
      </c>
      <c r="BC885" t="s">
        <v>238</v>
      </c>
      <c r="BD885" t="s">
        <v>238</v>
      </c>
      <c r="BE885" s="3">
        <v>280000</v>
      </c>
      <c r="BF885" t="s">
        <v>3070</v>
      </c>
      <c r="BG885" t="s">
        <v>202</v>
      </c>
      <c r="BH885" t="s">
        <v>202</v>
      </c>
      <c r="BM885" s="7" t="s">
        <v>3071</v>
      </c>
      <c r="BN885" s="3" t="s">
        <v>225</v>
      </c>
      <c r="BO885" t="s">
        <v>202</v>
      </c>
      <c r="BP885" t="s">
        <v>202</v>
      </c>
    </row>
    <row r="886" spans="1:68" x14ac:dyDescent="0.2">
      <c r="A886" s="4">
        <v>43013.750694444447</v>
      </c>
      <c r="B886" s="4">
        <v>43013.767361111109</v>
      </c>
      <c r="C886" t="s">
        <v>65</v>
      </c>
      <c r="D886" t="s">
        <v>3112</v>
      </c>
      <c r="E886">
        <v>100</v>
      </c>
      <c r="F886">
        <v>1469</v>
      </c>
      <c r="G886" t="b">
        <v>1</v>
      </c>
      <c r="H886" s="1">
        <v>43013.767361111109</v>
      </c>
      <c r="I886" t="s">
        <v>3113</v>
      </c>
      <c r="N886">
        <v>27.909805299999999</v>
      </c>
      <c r="O886">
        <v>-82.788398740000005</v>
      </c>
      <c r="P886" t="s">
        <v>179</v>
      </c>
      <c r="Q886" t="s">
        <v>180</v>
      </c>
      <c r="R886" t="s">
        <v>181</v>
      </c>
      <c r="S886" t="s">
        <v>208</v>
      </c>
      <c r="T886">
        <v>56</v>
      </c>
      <c r="U886" t="s">
        <v>184</v>
      </c>
      <c r="V886" t="s">
        <v>360</v>
      </c>
      <c r="W886">
        <v>47</v>
      </c>
      <c r="X886" t="s">
        <v>186</v>
      </c>
      <c r="Y886" t="s">
        <v>216</v>
      </c>
      <c r="Z886">
        <v>55</v>
      </c>
      <c r="AA886" t="s">
        <v>196</v>
      </c>
      <c r="AB886" t="s">
        <v>197</v>
      </c>
      <c r="AC886" t="s">
        <v>290</v>
      </c>
      <c r="AD886" t="s">
        <v>234</v>
      </c>
      <c r="AE886" t="s">
        <v>211</v>
      </c>
      <c r="AF886">
        <v>33774</v>
      </c>
      <c r="AW886">
        <v>369.00400000000002</v>
      </c>
      <c r="AX886">
        <v>369.00400000000002</v>
      </c>
      <c r="AY886">
        <v>1333.019</v>
      </c>
      <c r="AZ886">
        <v>1</v>
      </c>
      <c r="BA886" t="s">
        <v>201</v>
      </c>
      <c r="BB886">
        <v>5</v>
      </c>
      <c r="BC886" t="s">
        <v>238</v>
      </c>
      <c r="BD886" t="s">
        <v>238</v>
      </c>
      <c r="BE886" s="3">
        <v>280000</v>
      </c>
      <c r="BF886" t="s">
        <v>368</v>
      </c>
      <c r="BG886" t="s">
        <v>202</v>
      </c>
      <c r="BH886" t="s">
        <v>202</v>
      </c>
      <c r="BM886" s="7" t="s">
        <v>3114</v>
      </c>
      <c r="BO886" t="s">
        <v>202</v>
      </c>
      <c r="BP886" t="s">
        <v>202</v>
      </c>
    </row>
    <row r="887" spans="1:68" x14ac:dyDescent="0.2">
      <c r="A887" s="4">
        <v>43013.753472222219</v>
      </c>
      <c r="B887" s="4">
        <v>43013.767361111109</v>
      </c>
      <c r="C887" t="s">
        <v>65</v>
      </c>
      <c r="D887" t="s">
        <v>3125</v>
      </c>
      <c r="E887">
        <v>100</v>
      </c>
      <c r="F887">
        <v>1216</v>
      </c>
      <c r="G887" t="b">
        <v>1</v>
      </c>
      <c r="H887" s="1">
        <v>43013.767361111109</v>
      </c>
      <c r="I887" t="s">
        <v>3126</v>
      </c>
      <c r="N887">
        <v>42.266799929999998</v>
      </c>
      <c r="O887">
        <v>-83.856201170000006</v>
      </c>
      <c r="P887" t="s">
        <v>179</v>
      </c>
      <c r="Q887" t="s">
        <v>180</v>
      </c>
      <c r="R887" t="s">
        <v>181</v>
      </c>
      <c r="S887" t="s">
        <v>182</v>
      </c>
      <c r="T887" t="s">
        <v>355</v>
      </c>
      <c r="U887" t="s">
        <v>251</v>
      </c>
      <c r="V887" t="s">
        <v>252</v>
      </c>
      <c r="W887">
        <v>47</v>
      </c>
      <c r="X887" t="s">
        <v>186</v>
      </c>
      <c r="Y887" t="s">
        <v>195</v>
      </c>
      <c r="Z887">
        <v>35</v>
      </c>
      <c r="AA887" t="s">
        <v>196</v>
      </c>
      <c r="AB887" t="s">
        <v>197</v>
      </c>
      <c r="AC887" t="s">
        <v>210</v>
      </c>
      <c r="AD887" t="s">
        <v>217</v>
      </c>
      <c r="AE887" t="s">
        <v>211</v>
      </c>
      <c r="AF887">
        <v>48103</v>
      </c>
      <c r="AW887">
        <v>0</v>
      </c>
      <c r="AX887">
        <v>0</v>
      </c>
      <c r="AY887">
        <v>1007.3</v>
      </c>
      <c r="AZ887">
        <v>0</v>
      </c>
      <c r="BA887" t="s">
        <v>201</v>
      </c>
      <c r="BB887">
        <v>5</v>
      </c>
      <c r="BC887" t="s">
        <v>238</v>
      </c>
      <c r="BD887" t="s">
        <v>238</v>
      </c>
      <c r="BE887" s="3">
        <v>200000</v>
      </c>
      <c r="BF887" t="s">
        <v>306</v>
      </c>
      <c r="BG887" t="s">
        <v>202</v>
      </c>
      <c r="BH887" t="s">
        <v>202</v>
      </c>
      <c r="BM887" s="7" t="s">
        <v>3127</v>
      </c>
      <c r="BN887" s="3" t="s">
        <v>204</v>
      </c>
      <c r="BO887" t="s">
        <v>202</v>
      </c>
      <c r="BP887" t="s">
        <v>202</v>
      </c>
    </row>
    <row r="888" spans="1:68" x14ac:dyDescent="0.2">
      <c r="A888" s="4">
        <v>43013.753472222219</v>
      </c>
      <c r="B888" s="4">
        <v>43013.768055555556</v>
      </c>
      <c r="C888" t="s">
        <v>65</v>
      </c>
      <c r="D888" t="s">
        <v>3134</v>
      </c>
      <c r="E888">
        <v>100</v>
      </c>
      <c r="F888">
        <v>1253</v>
      </c>
      <c r="G888" t="b">
        <v>1</v>
      </c>
      <c r="H888" s="1">
        <v>43013.768055555556</v>
      </c>
      <c r="I888" t="s">
        <v>3135</v>
      </c>
      <c r="N888">
        <v>39.824005130000003</v>
      </c>
      <c r="O888">
        <v>-75.131797789999993</v>
      </c>
      <c r="P888" t="s">
        <v>179</v>
      </c>
      <c r="Q888" t="s">
        <v>180</v>
      </c>
      <c r="R888" t="s">
        <v>181</v>
      </c>
      <c r="S888" t="s">
        <v>182</v>
      </c>
      <c r="T888" t="s">
        <v>183</v>
      </c>
      <c r="U888" t="s">
        <v>184</v>
      </c>
      <c r="V888" t="s">
        <v>194</v>
      </c>
      <c r="W888">
        <v>47</v>
      </c>
      <c r="X888" t="s">
        <v>186</v>
      </c>
      <c r="Y888" t="s">
        <v>195</v>
      </c>
      <c r="Z888">
        <v>28</v>
      </c>
      <c r="AA888" t="s">
        <v>196</v>
      </c>
      <c r="AB888" t="s">
        <v>197</v>
      </c>
      <c r="AC888" t="s">
        <v>210</v>
      </c>
      <c r="AD888" t="s">
        <v>199</v>
      </c>
      <c r="AE888" t="s">
        <v>211</v>
      </c>
      <c r="AF888">
        <v>8086</v>
      </c>
      <c r="AW888">
        <v>259.20699999999999</v>
      </c>
      <c r="AX888">
        <v>259.20699999999999</v>
      </c>
      <c r="AY888">
        <v>1012.638</v>
      </c>
      <c r="AZ888">
        <v>1</v>
      </c>
      <c r="BA888" t="s">
        <v>201</v>
      </c>
      <c r="BB888">
        <v>5</v>
      </c>
      <c r="BC888" t="s">
        <v>238</v>
      </c>
      <c r="BD888" t="s">
        <v>238</v>
      </c>
      <c r="BE888" s="3">
        <v>280000</v>
      </c>
      <c r="BF888" t="s">
        <v>368</v>
      </c>
      <c r="BG888" t="s">
        <v>202</v>
      </c>
      <c r="BH888" t="s">
        <v>202</v>
      </c>
      <c r="BM888" s="7" t="s">
        <v>3136</v>
      </c>
      <c r="BN888" s="3" t="s">
        <v>204</v>
      </c>
      <c r="BO888" t="s">
        <v>202</v>
      </c>
      <c r="BP888" t="s">
        <v>202</v>
      </c>
    </row>
    <row r="889" spans="1:68" x14ac:dyDescent="0.2">
      <c r="A889" s="4">
        <v>43013.75</v>
      </c>
      <c r="B889" s="4">
        <v>43013.768750000003</v>
      </c>
      <c r="C889" t="s">
        <v>65</v>
      </c>
      <c r="D889" t="s">
        <v>3137</v>
      </c>
      <c r="E889">
        <v>100</v>
      </c>
      <c r="F889">
        <v>1570</v>
      </c>
      <c r="G889" t="b">
        <v>1</v>
      </c>
      <c r="H889" s="1">
        <v>43013.768750000003</v>
      </c>
      <c r="I889" t="s">
        <v>3138</v>
      </c>
      <c r="N889">
        <v>40.805694580000001</v>
      </c>
      <c r="O889">
        <v>-96.644401549999998</v>
      </c>
      <c r="P889" t="s">
        <v>179</v>
      </c>
      <c r="Q889" t="s">
        <v>180</v>
      </c>
      <c r="R889" t="s">
        <v>181</v>
      </c>
      <c r="S889" t="s">
        <v>182</v>
      </c>
      <c r="T889" t="s">
        <v>1677</v>
      </c>
      <c r="U889" t="s">
        <v>281</v>
      </c>
      <c r="V889" t="s">
        <v>434</v>
      </c>
      <c r="W889">
        <v>47</v>
      </c>
      <c r="X889" t="s">
        <v>186</v>
      </c>
      <c r="Y889" t="s">
        <v>195</v>
      </c>
      <c r="Z889">
        <v>32</v>
      </c>
      <c r="AA889" t="s">
        <v>196</v>
      </c>
      <c r="AB889" t="s">
        <v>197</v>
      </c>
      <c r="AC889" t="s">
        <v>198</v>
      </c>
      <c r="AD889" t="s">
        <v>234</v>
      </c>
      <c r="AE889" t="s">
        <v>211</v>
      </c>
      <c r="AF889">
        <v>68502</v>
      </c>
      <c r="AW889">
        <v>0</v>
      </c>
      <c r="AX889">
        <v>0</v>
      </c>
      <c r="AY889">
        <v>1157.588</v>
      </c>
      <c r="AZ889">
        <v>0</v>
      </c>
      <c r="BA889" t="s">
        <v>201</v>
      </c>
      <c r="BB889">
        <v>5</v>
      </c>
      <c r="BC889" t="s">
        <v>238</v>
      </c>
      <c r="BD889" t="s">
        <v>238</v>
      </c>
      <c r="BE889" s="3">
        <v>150000</v>
      </c>
      <c r="BF889" t="s">
        <v>3139</v>
      </c>
      <c r="BG889" t="s">
        <v>202</v>
      </c>
      <c r="BH889" t="s">
        <v>202</v>
      </c>
      <c r="BM889" s="7" t="s">
        <v>3140</v>
      </c>
      <c r="BN889" s="3" t="s">
        <v>204</v>
      </c>
      <c r="BO889" t="s">
        <v>202</v>
      </c>
      <c r="BP889" t="s">
        <v>202</v>
      </c>
    </row>
    <row r="890" spans="1:68" x14ac:dyDescent="0.2">
      <c r="A890" s="4">
        <v>43013.753472222219</v>
      </c>
      <c r="B890" s="4">
        <v>43013.769444444442</v>
      </c>
      <c r="C890" t="s">
        <v>65</v>
      </c>
      <c r="D890" t="s">
        <v>3160</v>
      </c>
      <c r="E890">
        <v>100</v>
      </c>
      <c r="F890">
        <v>1388</v>
      </c>
      <c r="G890" t="b">
        <v>1</v>
      </c>
      <c r="H890" s="1">
        <v>43013.769444444442</v>
      </c>
      <c r="I890" t="s">
        <v>3161</v>
      </c>
      <c r="N890">
        <v>38.755096440000003</v>
      </c>
      <c r="O890">
        <v>-76.980499269999996</v>
      </c>
      <c r="P890" t="s">
        <v>179</v>
      </c>
      <c r="Q890" t="s">
        <v>180</v>
      </c>
      <c r="R890" t="s">
        <v>181</v>
      </c>
      <c r="S890" t="s">
        <v>182</v>
      </c>
      <c r="T890" t="s">
        <v>250</v>
      </c>
      <c r="U890" t="s">
        <v>389</v>
      </c>
      <c r="V890" t="s">
        <v>209</v>
      </c>
      <c r="W890">
        <v>47</v>
      </c>
      <c r="X890" t="s">
        <v>186</v>
      </c>
      <c r="Y890" t="s">
        <v>216</v>
      </c>
      <c r="Z890">
        <v>35</v>
      </c>
      <c r="AA890" t="s">
        <v>233</v>
      </c>
      <c r="AB890" t="s">
        <v>197</v>
      </c>
      <c r="AC890" t="s">
        <v>210</v>
      </c>
      <c r="AD890" t="s">
        <v>217</v>
      </c>
      <c r="AE890" t="s">
        <v>229</v>
      </c>
      <c r="AF890">
        <v>20734</v>
      </c>
      <c r="AW890">
        <v>0</v>
      </c>
      <c r="AX890">
        <v>0</v>
      </c>
      <c r="AY890">
        <v>1005.875</v>
      </c>
      <c r="AZ890">
        <v>0</v>
      </c>
      <c r="BA890" t="s">
        <v>201</v>
      </c>
      <c r="BB890">
        <v>5</v>
      </c>
      <c r="BC890" t="s">
        <v>238</v>
      </c>
      <c r="BD890" t="s">
        <v>238</v>
      </c>
      <c r="BE890" s="3">
        <v>130000</v>
      </c>
      <c r="BF890" t="s">
        <v>3162</v>
      </c>
      <c r="BG890" t="s">
        <v>202</v>
      </c>
      <c r="BH890" t="s">
        <v>202</v>
      </c>
      <c r="BM890" s="7" t="s">
        <v>3163</v>
      </c>
      <c r="BN890" s="3" t="s">
        <v>204</v>
      </c>
      <c r="BO890" t="s">
        <v>202</v>
      </c>
      <c r="BP890" t="s">
        <v>202</v>
      </c>
    </row>
    <row r="891" spans="1:68" x14ac:dyDescent="0.2">
      <c r="A891" s="4">
        <v>43013.754166666666</v>
      </c>
      <c r="B891" s="4">
        <v>43013.770138888889</v>
      </c>
      <c r="C891" t="s">
        <v>65</v>
      </c>
      <c r="D891" t="s">
        <v>3183</v>
      </c>
      <c r="E891">
        <v>100</v>
      </c>
      <c r="F891">
        <v>1361</v>
      </c>
      <c r="G891" t="b">
        <v>1</v>
      </c>
      <c r="H891" s="1">
        <v>43013.770138888889</v>
      </c>
      <c r="I891" t="s">
        <v>3184</v>
      </c>
      <c r="N891">
        <v>39.684295650000003</v>
      </c>
      <c r="O891">
        <v>-89.723701480000003</v>
      </c>
      <c r="P891" t="s">
        <v>179</v>
      </c>
      <c r="Q891" t="s">
        <v>180</v>
      </c>
      <c r="R891" t="s">
        <v>181</v>
      </c>
      <c r="S891" t="s">
        <v>182</v>
      </c>
      <c r="T891" t="s">
        <v>183</v>
      </c>
      <c r="U891" t="s">
        <v>184</v>
      </c>
      <c r="V891" t="s">
        <v>194</v>
      </c>
      <c r="W891">
        <v>47</v>
      </c>
      <c r="X891" t="s">
        <v>186</v>
      </c>
      <c r="Y891" t="s">
        <v>195</v>
      </c>
      <c r="Z891">
        <v>56</v>
      </c>
      <c r="AA891" t="s">
        <v>196</v>
      </c>
      <c r="AB891" t="s">
        <v>197</v>
      </c>
      <c r="AC891" t="s">
        <v>210</v>
      </c>
      <c r="AD891" t="s">
        <v>217</v>
      </c>
      <c r="AE891" t="s">
        <v>200</v>
      </c>
      <c r="AF891">
        <v>62089</v>
      </c>
      <c r="AW891">
        <v>193.8</v>
      </c>
      <c r="AX891">
        <v>477.50200000000001</v>
      </c>
      <c r="AY891">
        <v>1007.978</v>
      </c>
      <c r="AZ891">
        <v>5</v>
      </c>
      <c r="BA891" t="s">
        <v>201</v>
      </c>
      <c r="BB891">
        <v>5</v>
      </c>
      <c r="BC891" t="s">
        <v>238</v>
      </c>
      <c r="BD891" t="s">
        <v>238</v>
      </c>
      <c r="BE891" s="3">
        <v>280000</v>
      </c>
      <c r="BF891" t="s">
        <v>3185</v>
      </c>
      <c r="BG891" t="s">
        <v>202</v>
      </c>
      <c r="BH891" t="s">
        <v>202</v>
      </c>
      <c r="BM891" s="7" t="s">
        <v>3186</v>
      </c>
      <c r="BN891" s="3" t="s">
        <v>204</v>
      </c>
      <c r="BO891" t="s">
        <v>202</v>
      </c>
      <c r="BP891" t="s">
        <v>202</v>
      </c>
    </row>
    <row r="892" spans="1:68" x14ac:dyDescent="0.2">
      <c r="A892" s="4">
        <v>43013.755555555559</v>
      </c>
      <c r="B892" s="4">
        <v>43013.772916666669</v>
      </c>
      <c r="C892" t="s">
        <v>65</v>
      </c>
      <c r="D892" t="s">
        <v>3265</v>
      </c>
      <c r="E892">
        <v>100</v>
      </c>
      <c r="F892">
        <v>1516</v>
      </c>
      <c r="G892" t="b">
        <v>1</v>
      </c>
      <c r="H892" s="1">
        <v>43013.772916666669</v>
      </c>
      <c r="I892" t="s">
        <v>3266</v>
      </c>
      <c r="N892">
        <v>30.53540039</v>
      </c>
      <c r="O892">
        <v>-89.459999080000003</v>
      </c>
      <c r="P892" t="s">
        <v>179</v>
      </c>
      <c r="Q892" t="s">
        <v>180</v>
      </c>
      <c r="R892" t="s">
        <v>181</v>
      </c>
      <c r="S892" t="s">
        <v>182</v>
      </c>
      <c r="T892" t="s">
        <v>2952</v>
      </c>
      <c r="U892" t="s">
        <v>189</v>
      </c>
      <c r="V892" t="s">
        <v>3267</v>
      </c>
      <c r="W892">
        <v>47</v>
      </c>
      <c r="X892" t="s">
        <v>186</v>
      </c>
      <c r="Y892" t="s">
        <v>195</v>
      </c>
      <c r="Z892">
        <v>25</v>
      </c>
      <c r="AA892" t="s">
        <v>196</v>
      </c>
      <c r="AB892" t="s">
        <v>197</v>
      </c>
      <c r="AC892" t="s">
        <v>290</v>
      </c>
      <c r="AD892" t="s">
        <v>217</v>
      </c>
      <c r="AE892" t="s">
        <v>223</v>
      </c>
      <c r="AF892">
        <v>36611</v>
      </c>
      <c r="AW892">
        <v>787.60199999999998</v>
      </c>
      <c r="AX892">
        <v>787.60199999999998</v>
      </c>
      <c r="AY892">
        <v>1246.55</v>
      </c>
      <c r="AZ892">
        <v>1</v>
      </c>
      <c r="BA892" t="s">
        <v>201</v>
      </c>
      <c r="BB892">
        <v>5</v>
      </c>
      <c r="BC892" t="s">
        <v>238</v>
      </c>
      <c r="BD892" t="s">
        <v>238</v>
      </c>
      <c r="BE892" s="3">
        <v>280000</v>
      </c>
      <c r="BF892" t="s">
        <v>817</v>
      </c>
      <c r="BG892" t="s">
        <v>202</v>
      </c>
      <c r="BH892" t="s">
        <v>202</v>
      </c>
      <c r="BM892" s="7" t="s">
        <v>3268</v>
      </c>
      <c r="BN892" s="3" t="s">
        <v>225</v>
      </c>
      <c r="BO892" t="s">
        <v>238</v>
      </c>
      <c r="BP892" t="s">
        <v>202</v>
      </c>
    </row>
    <row r="893" spans="1:68" x14ac:dyDescent="0.2">
      <c r="A893" s="4">
        <v>43013.75</v>
      </c>
      <c r="B893" s="4">
        <v>43013.773611111108</v>
      </c>
      <c r="C893" t="s">
        <v>65</v>
      </c>
      <c r="D893" t="s">
        <v>3275</v>
      </c>
      <c r="E893">
        <v>100</v>
      </c>
      <c r="F893">
        <v>2030</v>
      </c>
      <c r="G893" t="b">
        <v>1</v>
      </c>
      <c r="H893" s="1">
        <v>43013.773611111108</v>
      </c>
      <c r="I893" t="s">
        <v>3276</v>
      </c>
      <c r="N893">
        <v>34.320999149999999</v>
      </c>
      <c r="O893">
        <v>-118.3829956</v>
      </c>
      <c r="P893" t="s">
        <v>179</v>
      </c>
      <c r="Q893" t="s">
        <v>180</v>
      </c>
      <c r="R893" t="s">
        <v>181</v>
      </c>
      <c r="S893" t="s">
        <v>182</v>
      </c>
      <c r="T893" t="s">
        <v>183</v>
      </c>
      <c r="U893" t="s">
        <v>193</v>
      </c>
      <c r="V893" t="s">
        <v>194</v>
      </c>
      <c r="W893">
        <v>47</v>
      </c>
      <c r="X893" t="s">
        <v>186</v>
      </c>
      <c r="Y893" t="s">
        <v>195</v>
      </c>
      <c r="Z893">
        <v>28</v>
      </c>
      <c r="AA893" t="s">
        <v>1189</v>
      </c>
      <c r="AB893" t="s">
        <v>244</v>
      </c>
      <c r="AC893" t="s">
        <v>210</v>
      </c>
      <c r="AD893" t="s">
        <v>199</v>
      </c>
      <c r="AE893" t="s">
        <v>200</v>
      </c>
      <c r="AF893">
        <v>91342</v>
      </c>
      <c r="AW893">
        <v>987.72400000000005</v>
      </c>
      <c r="AX893">
        <v>999.54899999999998</v>
      </c>
      <c r="AY893">
        <v>1002.465</v>
      </c>
      <c r="AZ893">
        <v>2</v>
      </c>
      <c r="BA893" t="s">
        <v>201</v>
      </c>
      <c r="BB893">
        <v>5</v>
      </c>
      <c r="BC893" t="s">
        <v>238</v>
      </c>
      <c r="BD893" t="s">
        <v>238</v>
      </c>
      <c r="BE893" s="3">
        <v>150000</v>
      </c>
      <c r="BF893" t="s">
        <v>324</v>
      </c>
      <c r="BG893" t="s">
        <v>202</v>
      </c>
      <c r="BH893" t="s">
        <v>202</v>
      </c>
      <c r="BM893" s="7" t="s">
        <v>3277</v>
      </c>
      <c r="BN893" s="3" t="s">
        <v>204</v>
      </c>
      <c r="BO893" t="s">
        <v>202</v>
      </c>
      <c r="BP893" t="s">
        <v>202</v>
      </c>
    </row>
    <row r="894" spans="1:68" x14ac:dyDescent="0.2">
      <c r="A894" s="4">
        <v>43013.759722222225</v>
      </c>
      <c r="B894" s="4">
        <v>43013.775694444441</v>
      </c>
      <c r="C894" t="s">
        <v>65</v>
      </c>
      <c r="D894" t="s">
        <v>3313</v>
      </c>
      <c r="E894">
        <v>100</v>
      </c>
      <c r="F894">
        <v>1388</v>
      </c>
      <c r="G894" t="b">
        <v>1</v>
      </c>
      <c r="H894" s="1">
        <v>43013.775694444441</v>
      </c>
      <c r="I894" t="s">
        <v>3314</v>
      </c>
      <c r="N894">
        <v>34.00169373</v>
      </c>
      <c r="O894">
        <v>-84.471000669999995</v>
      </c>
      <c r="P894" t="s">
        <v>179</v>
      </c>
      <c r="Q894" t="s">
        <v>180</v>
      </c>
      <c r="R894" t="s">
        <v>181</v>
      </c>
      <c r="S894" t="s">
        <v>1969</v>
      </c>
      <c r="T894">
        <v>10</v>
      </c>
      <c r="U894" t="s">
        <v>1970</v>
      </c>
      <c r="V894" t="s">
        <v>2394</v>
      </c>
      <c r="W894">
        <v>47</v>
      </c>
      <c r="X894" t="s">
        <v>186</v>
      </c>
      <c r="Y894" t="s">
        <v>216</v>
      </c>
      <c r="Z894">
        <v>36</v>
      </c>
      <c r="AA894" t="s">
        <v>269</v>
      </c>
      <c r="AB894" t="s">
        <v>197</v>
      </c>
      <c r="AC894" t="s">
        <v>337</v>
      </c>
      <c r="AD894" t="s">
        <v>199</v>
      </c>
      <c r="AE894" t="s">
        <v>211</v>
      </c>
      <c r="AF894">
        <v>30062</v>
      </c>
      <c r="AW894">
        <v>0</v>
      </c>
      <c r="AX894">
        <v>0</v>
      </c>
      <c r="AY894">
        <v>1029.653</v>
      </c>
      <c r="AZ894">
        <v>0</v>
      </c>
      <c r="BA894" t="s">
        <v>201</v>
      </c>
      <c r="BB894">
        <v>5</v>
      </c>
      <c r="BC894" t="s">
        <v>238</v>
      </c>
      <c r="BD894" t="s">
        <v>238</v>
      </c>
      <c r="BE894" s="3">
        <v>130000</v>
      </c>
      <c r="BF894" t="s">
        <v>2561</v>
      </c>
      <c r="BG894" t="s">
        <v>202</v>
      </c>
      <c r="BH894" t="s">
        <v>202</v>
      </c>
      <c r="BM894" s="7" t="s">
        <v>3315</v>
      </c>
      <c r="BN894" s="3" t="s">
        <v>204</v>
      </c>
      <c r="BO894" t="s">
        <v>202</v>
      </c>
      <c r="BP894" t="s">
        <v>202</v>
      </c>
    </row>
    <row r="895" spans="1:68" x14ac:dyDescent="0.2">
      <c r="A895" s="4">
        <v>43013.761111111111</v>
      </c>
      <c r="B895" s="4">
        <v>43013.775694444441</v>
      </c>
      <c r="C895" t="s">
        <v>65</v>
      </c>
      <c r="D895" t="s">
        <v>3326</v>
      </c>
      <c r="E895">
        <v>100</v>
      </c>
      <c r="F895">
        <v>1292</v>
      </c>
      <c r="G895" t="b">
        <v>1</v>
      </c>
      <c r="H895" s="1">
        <v>43013.775694444441</v>
      </c>
      <c r="I895" t="s">
        <v>3327</v>
      </c>
      <c r="N895">
        <v>39.599594119999999</v>
      </c>
      <c r="O895">
        <v>-74.368698120000005</v>
      </c>
      <c r="P895" t="s">
        <v>179</v>
      </c>
      <c r="Q895" t="s">
        <v>180</v>
      </c>
      <c r="R895" t="s">
        <v>181</v>
      </c>
      <c r="S895" t="s">
        <v>208</v>
      </c>
      <c r="T895">
        <v>56</v>
      </c>
      <c r="U895" t="s">
        <v>184</v>
      </c>
      <c r="V895" t="s">
        <v>185</v>
      </c>
      <c r="W895">
        <v>47</v>
      </c>
      <c r="X895" t="s">
        <v>186</v>
      </c>
      <c r="Y895" t="s">
        <v>216</v>
      </c>
      <c r="Z895">
        <v>30</v>
      </c>
      <c r="AA895" t="s">
        <v>196</v>
      </c>
      <c r="AB895" t="s">
        <v>197</v>
      </c>
      <c r="AC895" t="s">
        <v>198</v>
      </c>
      <c r="AD895" t="s">
        <v>222</v>
      </c>
      <c r="AE895" t="s">
        <v>211</v>
      </c>
      <c r="AF895">
        <v>8087</v>
      </c>
      <c r="AW895">
        <v>0</v>
      </c>
      <c r="AX895">
        <v>0</v>
      </c>
      <c r="AY895">
        <v>1004.383</v>
      </c>
      <c r="AZ895">
        <v>0</v>
      </c>
      <c r="BA895" t="s">
        <v>201</v>
      </c>
      <c r="BB895">
        <v>5</v>
      </c>
      <c r="BC895" t="s">
        <v>238</v>
      </c>
      <c r="BD895" t="s">
        <v>238</v>
      </c>
      <c r="BE895" s="3">
        <v>100000</v>
      </c>
      <c r="BF895" t="s">
        <v>532</v>
      </c>
      <c r="BG895" t="s">
        <v>202</v>
      </c>
      <c r="BH895" t="s">
        <v>202</v>
      </c>
      <c r="BM895" s="7" t="s">
        <v>3328</v>
      </c>
      <c r="BN895" s="3" t="s">
        <v>204</v>
      </c>
      <c r="BO895" t="s">
        <v>202</v>
      </c>
      <c r="BP895" t="s">
        <v>202</v>
      </c>
    </row>
    <row r="896" spans="1:68" x14ac:dyDescent="0.2">
      <c r="A896" s="4">
        <v>43013.762499999997</v>
      </c>
      <c r="B896" s="4">
        <v>43013.77847222222</v>
      </c>
      <c r="C896" t="s">
        <v>65</v>
      </c>
      <c r="D896" t="s">
        <v>3382</v>
      </c>
      <c r="E896">
        <v>100</v>
      </c>
      <c r="F896">
        <v>1366</v>
      </c>
      <c r="G896" t="b">
        <v>1</v>
      </c>
      <c r="H896" s="1">
        <v>43013.77847222222</v>
      </c>
      <c r="I896" t="s">
        <v>3383</v>
      </c>
      <c r="N896">
        <v>41.850006100000002</v>
      </c>
      <c r="O896">
        <v>-87.650001529999997</v>
      </c>
      <c r="P896" t="s">
        <v>179</v>
      </c>
      <c r="Q896" t="s">
        <v>180</v>
      </c>
      <c r="R896" t="s">
        <v>181</v>
      </c>
      <c r="S896" t="s">
        <v>182</v>
      </c>
      <c r="T896" t="s">
        <v>183</v>
      </c>
      <c r="U896" t="s">
        <v>184</v>
      </c>
      <c r="V896" t="s">
        <v>185</v>
      </c>
      <c r="W896">
        <v>47</v>
      </c>
      <c r="X896" t="s">
        <v>186</v>
      </c>
      <c r="Y896" t="s">
        <v>195</v>
      </c>
      <c r="Z896">
        <v>28</v>
      </c>
      <c r="AA896" t="s">
        <v>196</v>
      </c>
      <c r="AB896" t="s">
        <v>244</v>
      </c>
      <c r="AC896" t="s">
        <v>210</v>
      </c>
      <c r="AD896" t="s">
        <v>234</v>
      </c>
      <c r="AE896" t="s">
        <v>211</v>
      </c>
      <c r="AF896">
        <v>60608</v>
      </c>
      <c r="AW896">
        <v>0</v>
      </c>
      <c r="AX896">
        <v>0</v>
      </c>
      <c r="AY896">
        <v>235.744</v>
      </c>
      <c r="AZ896">
        <v>0</v>
      </c>
      <c r="BA896" t="s">
        <v>201</v>
      </c>
      <c r="BB896">
        <v>5</v>
      </c>
      <c r="BC896" t="s">
        <v>238</v>
      </c>
      <c r="BD896" t="s">
        <v>238</v>
      </c>
      <c r="BE896" s="3">
        <v>100000</v>
      </c>
      <c r="BF896" t="s">
        <v>532</v>
      </c>
      <c r="BG896" t="s">
        <v>202</v>
      </c>
      <c r="BH896" t="s">
        <v>202</v>
      </c>
      <c r="BM896" s="7" t="s">
        <v>3384</v>
      </c>
      <c r="BN896" s="3" t="s">
        <v>204</v>
      </c>
      <c r="BO896" t="s">
        <v>202</v>
      </c>
      <c r="BP896" t="s">
        <v>202</v>
      </c>
    </row>
    <row r="897" spans="1:71" x14ac:dyDescent="0.2">
      <c r="A897" s="4">
        <v>43013.762499999997</v>
      </c>
      <c r="B897" s="4">
        <v>43013.77847222222</v>
      </c>
      <c r="C897" t="s">
        <v>65</v>
      </c>
      <c r="D897" t="s">
        <v>3388</v>
      </c>
      <c r="E897">
        <v>100</v>
      </c>
      <c r="F897">
        <v>1406</v>
      </c>
      <c r="G897" t="b">
        <v>1</v>
      </c>
      <c r="H897" s="1">
        <v>43013.77847222222</v>
      </c>
      <c r="I897" t="s">
        <v>3389</v>
      </c>
      <c r="N897">
        <v>38.954498289999997</v>
      </c>
      <c r="O897">
        <v>-76.944297789999993</v>
      </c>
      <c r="P897" t="s">
        <v>179</v>
      </c>
      <c r="Q897" t="s">
        <v>180</v>
      </c>
      <c r="R897" t="s">
        <v>181</v>
      </c>
      <c r="S897" t="s">
        <v>182</v>
      </c>
      <c r="T897" t="s">
        <v>183</v>
      </c>
      <c r="U897" t="s">
        <v>184</v>
      </c>
      <c r="V897" t="s">
        <v>221</v>
      </c>
      <c r="W897">
        <v>47</v>
      </c>
      <c r="X897" t="s">
        <v>186</v>
      </c>
      <c r="Y897" t="s">
        <v>195</v>
      </c>
      <c r="Z897">
        <v>59</v>
      </c>
      <c r="AA897" t="s">
        <v>233</v>
      </c>
      <c r="AB897" t="s">
        <v>197</v>
      </c>
      <c r="AC897" t="s">
        <v>245</v>
      </c>
      <c r="AD897" t="s">
        <v>329</v>
      </c>
      <c r="AE897" t="s">
        <v>211</v>
      </c>
      <c r="AF897">
        <v>20708</v>
      </c>
      <c r="AW897">
        <v>1004.912</v>
      </c>
      <c r="AX897">
        <v>1004.912</v>
      </c>
      <c r="AY897">
        <v>1005.98</v>
      </c>
      <c r="AZ897">
        <v>1</v>
      </c>
      <c r="BA897" t="s">
        <v>201</v>
      </c>
      <c r="BB897">
        <v>5</v>
      </c>
      <c r="BC897" t="s">
        <v>238</v>
      </c>
      <c r="BD897" t="s">
        <v>238</v>
      </c>
      <c r="BE897" s="3">
        <v>100000</v>
      </c>
      <c r="BF897" t="s">
        <v>687</v>
      </c>
      <c r="BG897" t="s">
        <v>202</v>
      </c>
      <c r="BH897" t="s">
        <v>202</v>
      </c>
      <c r="BM897" s="7" t="s">
        <v>3390</v>
      </c>
      <c r="BN897" s="3" t="s">
        <v>204</v>
      </c>
      <c r="BO897" t="s">
        <v>238</v>
      </c>
      <c r="BP897" t="s">
        <v>202</v>
      </c>
    </row>
    <row r="898" spans="1:71" x14ac:dyDescent="0.2">
      <c r="A898" s="4">
        <v>43013.777083333334</v>
      </c>
      <c r="B898" s="4">
        <v>43013.779166666667</v>
      </c>
      <c r="C898" t="s">
        <v>65</v>
      </c>
      <c r="D898" t="s">
        <v>3398</v>
      </c>
      <c r="E898">
        <v>100</v>
      </c>
      <c r="F898">
        <v>195</v>
      </c>
      <c r="G898" t="b">
        <v>1</v>
      </c>
      <c r="H898" s="1">
        <v>43013.779166666667</v>
      </c>
      <c r="I898" t="s">
        <v>3399</v>
      </c>
      <c r="N898">
        <v>41.584198000000001</v>
      </c>
      <c r="O898">
        <v>-87.495597840000002</v>
      </c>
      <c r="P898" t="s">
        <v>179</v>
      </c>
      <c r="Q898" t="s">
        <v>180</v>
      </c>
      <c r="R898" t="s">
        <v>181</v>
      </c>
      <c r="S898" t="s">
        <v>182</v>
      </c>
      <c r="T898" t="s">
        <v>183</v>
      </c>
      <c r="U898" t="s">
        <v>251</v>
      </c>
      <c r="V898" t="s">
        <v>209</v>
      </c>
      <c r="W898">
        <v>47</v>
      </c>
      <c r="X898" t="s">
        <v>186</v>
      </c>
      <c r="Y898" t="s">
        <v>216</v>
      </c>
      <c r="Z898">
        <v>25</v>
      </c>
      <c r="AA898" t="s">
        <v>196</v>
      </c>
      <c r="AB898" t="s">
        <v>197</v>
      </c>
      <c r="AC898" t="s">
        <v>245</v>
      </c>
      <c r="AD898" t="s">
        <v>217</v>
      </c>
      <c r="AE898" t="s">
        <v>211</v>
      </c>
      <c r="AF898">
        <v>46321</v>
      </c>
      <c r="AW898">
        <v>0</v>
      </c>
      <c r="AX898">
        <v>0</v>
      </c>
      <c r="AY898">
        <v>44.960999999999999</v>
      </c>
      <c r="AZ898">
        <v>0</v>
      </c>
      <c r="BA898" t="s">
        <v>201</v>
      </c>
      <c r="BB898">
        <v>5</v>
      </c>
      <c r="BC898" t="s">
        <v>238</v>
      </c>
      <c r="BD898" t="s">
        <v>238</v>
      </c>
      <c r="BE898" s="3">
        <v>50000</v>
      </c>
      <c r="BF898" t="s">
        <v>827</v>
      </c>
      <c r="BG898" t="s">
        <v>202</v>
      </c>
      <c r="BH898" t="s">
        <v>202</v>
      </c>
      <c r="BM898" s="7" t="s">
        <v>3400</v>
      </c>
      <c r="BN898" s="3" t="s">
        <v>204</v>
      </c>
      <c r="BO898" t="s">
        <v>238</v>
      </c>
      <c r="BP898" t="s">
        <v>202</v>
      </c>
    </row>
    <row r="899" spans="1:71" x14ac:dyDescent="0.2">
      <c r="A899" s="4">
        <v>43013.765277777777</v>
      </c>
      <c r="B899" s="4">
        <v>43013.781944444447</v>
      </c>
      <c r="C899" t="s">
        <v>65</v>
      </c>
      <c r="D899" t="s">
        <v>3483</v>
      </c>
      <c r="E899">
        <v>100</v>
      </c>
      <c r="F899">
        <v>1480</v>
      </c>
      <c r="G899" t="b">
        <v>1</v>
      </c>
      <c r="H899" s="1">
        <v>43013.781944444447</v>
      </c>
      <c r="I899" t="s">
        <v>3484</v>
      </c>
      <c r="N899">
        <v>41.10209656</v>
      </c>
      <c r="O899">
        <v>-72.374198910000004</v>
      </c>
      <c r="P899" t="s">
        <v>179</v>
      </c>
      <c r="Q899" t="s">
        <v>180</v>
      </c>
      <c r="R899" t="s">
        <v>181</v>
      </c>
      <c r="S899" t="s">
        <v>182</v>
      </c>
      <c r="T899" t="s">
        <v>2460</v>
      </c>
      <c r="U899" t="s">
        <v>856</v>
      </c>
      <c r="V899" t="s">
        <v>538</v>
      </c>
      <c r="W899">
        <v>47</v>
      </c>
      <c r="X899" t="s">
        <v>186</v>
      </c>
      <c r="Y899" t="s">
        <v>216</v>
      </c>
      <c r="Z899">
        <v>48</v>
      </c>
      <c r="AA899" t="s">
        <v>196</v>
      </c>
      <c r="AB899" t="s">
        <v>197</v>
      </c>
      <c r="AC899" t="s">
        <v>290</v>
      </c>
      <c r="AD899" t="s">
        <v>217</v>
      </c>
      <c r="AE899" t="s">
        <v>229</v>
      </c>
      <c r="AF899">
        <v>11901</v>
      </c>
      <c r="AW899">
        <v>0</v>
      </c>
      <c r="AX899">
        <v>0</v>
      </c>
      <c r="AY899">
        <v>1083.06</v>
      </c>
      <c r="AZ899">
        <v>0</v>
      </c>
      <c r="BA899" t="s">
        <v>201</v>
      </c>
      <c r="BB899">
        <v>5</v>
      </c>
      <c r="BC899" t="s">
        <v>238</v>
      </c>
      <c r="BD899" t="s">
        <v>238</v>
      </c>
      <c r="BE899" s="3">
        <v>250000</v>
      </c>
      <c r="BF899" t="s">
        <v>3485</v>
      </c>
      <c r="BG899" t="s">
        <v>202</v>
      </c>
      <c r="BH899" t="s">
        <v>202</v>
      </c>
      <c r="BM899" s="7" t="s">
        <v>3486</v>
      </c>
      <c r="BN899" s="3" t="s">
        <v>204</v>
      </c>
      <c r="BO899" t="s">
        <v>202</v>
      </c>
      <c r="BP899" t="s">
        <v>202</v>
      </c>
    </row>
    <row r="900" spans="1:71" x14ac:dyDescent="0.2">
      <c r="A900" s="4">
        <v>43013.768055555556</v>
      </c>
      <c r="B900" s="4">
        <v>43013.783333333333</v>
      </c>
      <c r="C900" t="s">
        <v>65</v>
      </c>
      <c r="D900" t="s">
        <v>3497</v>
      </c>
      <c r="E900">
        <v>100</v>
      </c>
      <c r="F900">
        <v>1298</v>
      </c>
      <c r="G900" t="b">
        <v>1</v>
      </c>
      <c r="H900" s="1">
        <v>43013.783333333333</v>
      </c>
      <c r="I900" t="s">
        <v>3498</v>
      </c>
      <c r="N900">
        <v>41.942199709999997</v>
      </c>
      <c r="O900">
        <v>-88.396003719999996</v>
      </c>
      <c r="P900" t="s">
        <v>179</v>
      </c>
      <c r="Q900" t="s">
        <v>180</v>
      </c>
      <c r="R900" t="s">
        <v>181</v>
      </c>
      <c r="S900" t="s">
        <v>3157</v>
      </c>
      <c r="T900" t="s">
        <v>2393</v>
      </c>
      <c r="U900" t="s">
        <v>721</v>
      </c>
      <c r="V900" t="s">
        <v>722</v>
      </c>
      <c r="W900">
        <v>47</v>
      </c>
      <c r="X900" t="s">
        <v>186</v>
      </c>
      <c r="Y900" t="s">
        <v>216</v>
      </c>
      <c r="Z900">
        <v>39</v>
      </c>
      <c r="AA900" t="s">
        <v>196</v>
      </c>
      <c r="AB900" t="s">
        <v>197</v>
      </c>
      <c r="AC900" t="s">
        <v>245</v>
      </c>
      <c r="AD900" t="s">
        <v>329</v>
      </c>
      <c r="AE900" t="s">
        <v>303</v>
      </c>
      <c r="AF900">
        <v>60175</v>
      </c>
      <c r="AW900">
        <v>1.296</v>
      </c>
      <c r="AX900">
        <v>1.296</v>
      </c>
      <c r="AY900">
        <v>1009.8</v>
      </c>
      <c r="AZ900">
        <v>1</v>
      </c>
      <c r="BA900" t="s">
        <v>201</v>
      </c>
      <c r="BB900">
        <v>5</v>
      </c>
      <c r="BC900" t="s">
        <v>238</v>
      </c>
      <c r="BD900" t="s">
        <v>238</v>
      </c>
      <c r="BE900" s="3">
        <v>280000</v>
      </c>
      <c r="BF900" t="s">
        <v>2251</v>
      </c>
      <c r="BG900" t="s">
        <v>202</v>
      </c>
      <c r="BH900" t="s">
        <v>202</v>
      </c>
      <c r="BM900" s="7" t="s">
        <v>3499</v>
      </c>
      <c r="BN900" s="3" t="s">
        <v>204</v>
      </c>
      <c r="BO900" t="s">
        <v>202</v>
      </c>
      <c r="BP900" t="s">
        <v>202</v>
      </c>
    </row>
    <row r="901" spans="1:71" x14ac:dyDescent="0.2">
      <c r="A901" s="4">
        <v>43013.79583333333</v>
      </c>
      <c r="B901" s="4">
        <v>43013.810416666667</v>
      </c>
      <c r="C901" t="s">
        <v>65</v>
      </c>
      <c r="D901" t="s">
        <v>3603</v>
      </c>
      <c r="E901">
        <v>100</v>
      </c>
      <c r="F901">
        <v>1213</v>
      </c>
      <c r="G901" t="b">
        <v>1</v>
      </c>
      <c r="H901" s="1">
        <v>43013.810416666667</v>
      </c>
      <c r="I901" t="s">
        <v>3604</v>
      </c>
      <c r="N901">
        <v>41.848297119999998</v>
      </c>
      <c r="O901">
        <v>-87.62909698</v>
      </c>
      <c r="P901" t="s">
        <v>179</v>
      </c>
      <c r="Q901" t="s">
        <v>180</v>
      </c>
      <c r="R901" t="s">
        <v>181</v>
      </c>
      <c r="S901" t="s">
        <v>182</v>
      </c>
      <c r="T901" t="s">
        <v>183</v>
      </c>
      <c r="U901" t="s">
        <v>184</v>
      </c>
      <c r="V901" t="s">
        <v>1521</v>
      </c>
      <c r="W901">
        <v>47</v>
      </c>
      <c r="X901" t="s">
        <v>186</v>
      </c>
      <c r="Y901" t="s">
        <v>216</v>
      </c>
      <c r="Z901">
        <v>24</v>
      </c>
      <c r="AA901" t="s">
        <v>196</v>
      </c>
      <c r="AB901" t="s">
        <v>197</v>
      </c>
      <c r="AC901" t="s">
        <v>198</v>
      </c>
      <c r="AD901" t="s">
        <v>199</v>
      </c>
      <c r="AE901" t="s">
        <v>229</v>
      </c>
      <c r="AF901">
        <v>46060</v>
      </c>
      <c r="AW901">
        <v>42.000999999999998</v>
      </c>
      <c r="AX901">
        <v>241.77</v>
      </c>
      <c r="AY901">
        <v>1022.6609999999999</v>
      </c>
      <c r="AZ901">
        <v>3</v>
      </c>
      <c r="BA901" t="s">
        <v>201</v>
      </c>
      <c r="BB901">
        <v>5</v>
      </c>
      <c r="BC901" t="s">
        <v>238</v>
      </c>
      <c r="BD901" t="s">
        <v>238</v>
      </c>
      <c r="BE901" s="3">
        <v>100000</v>
      </c>
      <c r="BF901" t="s">
        <v>351</v>
      </c>
      <c r="BG901" t="s">
        <v>202</v>
      </c>
      <c r="BH901" t="s">
        <v>202</v>
      </c>
      <c r="BM901" s="7" t="s">
        <v>3605</v>
      </c>
      <c r="BN901" s="3" t="s">
        <v>204</v>
      </c>
      <c r="BO901" t="s">
        <v>202</v>
      </c>
      <c r="BP901" t="s">
        <v>202</v>
      </c>
    </row>
    <row r="902" spans="1:71" x14ac:dyDescent="0.2">
      <c r="A902" s="4">
        <v>43007.62222222222</v>
      </c>
      <c r="B902" s="4">
        <v>43007.637499999997</v>
      </c>
      <c r="C902" t="s">
        <v>65</v>
      </c>
      <c r="D902" t="s">
        <v>475</v>
      </c>
      <c r="E902">
        <v>100</v>
      </c>
      <c r="F902">
        <v>1335</v>
      </c>
      <c r="G902" t="b">
        <v>1</v>
      </c>
      <c r="H902" s="1">
        <v>43007.637499999997</v>
      </c>
      <c r="I902" t="s">
        <v>476</v>
      </c>
      <c r="N902">
        <v>42.55299377</v>
      </c>
      <c r="O902">
        <v>-83.480201719999997</v>
      </c>
      <c r="P902" t="s">
        <v>179</v>
      </c>
      <c r="Q902" t="s">
        <v>180</v>
      </c>
      <c r="R902" t="s">
        <v>181</v>
      </c>
      <c r="S902" t="s">
        <v>182</v>
      </c>
      <c r="T902" t="s">
        <v>355</v>
      </c>
      <c r="U902" t="s">
        <v>281</v>
      </c>
      <c r="V902" t="s">
        <v>185</v>
      </c>
      <c r="W902">
        <v>47</v>
      </c>
      <c r="X902" t="s">
        <v>186</v>
      </c>
      <c r="Y902" t="s">
        <v>216</v>
      </c>
      <c r="Z902">
        <v>53</v>
      </c>
      <c r="AA902" t="s">
        <v>196</v>
      </c>
      <c r="AB902" t="s">
        <v>197</v>
      </c>
      <c r="AC902" t="s">
        <v>290</v>
      </c>
      <c r="AD902" t="s">
        <v>199</v>
      </c>
      <c r="AE902" t="s">
        <v>229</v>
      </c>
      <c r="AF902">
        <v>49770</v>
      </c>
      <c r="AG902">
        <v>19.538</v>
      </c>
      <c r="AH902">
        <v>131.65199999999999</v>
      </c>
      <c r="AI902">
        <v>910.69</v>
      </c>
      <c r="AJ902">
        <v>2</v>
      </c>
      <c r="BA902" t="s">
        <v>201</v>
      </c>
      <c r="BB902" s="6">
        <v>1</v>
      </c>
      <c r="BC902" s="6" t="s">
        <v>238</v>
      </c>
      <c r="BD902" s="6" t="s">
        <v>238</v>
      </c>
      <c r="BE902" s="27">
        <v>180000</v>
      </c>
      <c r="BF902" t="s">
        <v>477</v>
      </c>
      <c r="BG902" t="s">
        <v>238</v>
      </c>
      <c r="BH902" t="s">
        <v>202</v>
      </c>
      <c r="BM902" s="7" t="s">
        <v>478</v>
      </c>
      <c r="BN902" s="3" t="s">
        <v>204</v>
      </c>
      <c r="BO902" t="s">
        <v>202</v>
      </c>
      <c r="BP902" t="s">
        <v>202</v>
      </c>
      <c r="BS902" t="s">
        <v>205</v>
      </c>
    </row>
    <row r="903" spans="1:71" x14ac:dyDescent="0.2">
      <c r="A903" s="4">
        <v>43008.551388888889</v>
      </c>
      <c r="B903" s="4">
        <v>43008.567361111112</v>
      </c>
      <c r="C903" t="s">
        <v>65</v>
      </c>
      <c r="D903" t="s">
        <v>734</v>
      </c>
      <c r="E903">
        <v>100</v>
      </c>
      <c r="F903">
        <v>1395</v>
      </c>
      <c r="G903" t="b">
        <v>1</v>
      </c>
      <c r="H903" s="1">
        <v>43008.567361111112</v>
      </c>
      <c r="I903" t="s">
        <v>735</v>
      </c>
      <c r="N903">
        <v>36.092407229999999</v>
      </c>
      <c r="O903">
        <v>-78.901000980000006</v>
      </c>
      <c r="P903" t="s">
        <v>179</v>
      </c>
      <c r="Q903" t="s">
        <v>180</v>
      </c>
      <c r="R903" t="s">
        <v>181</v>
      </c>
      <c r="S903" t="s">
        <v>182</v>
      </c>
      <c r="T903" t="s">
        <v>183</v>
      </c>
      <c r="U903" t="s">
        <v>184</v>
      </c>
      <c r="V903" t="s">
        <v>185</v>
      </c>
      <c r="W903">
        <v>47</v>
      </c>
      <c r="X903" t="s">
        <v>186</v>
      </c>
      <c r="Y903" t="s">
        <v>195</v>
      </c>
      <c r="Z903">
        <v>35</v>
      </c>
      <c r="AA903" t="s">
        <v>233</v>
      </c>
      <c r="AB903" t="s">
        <v>197</v>
      </c>
      <c r="AC903" t="s">
        <v>210</v>
      </c>
      <c r="AD903" t="s">
        <v>234</v>
      </c>
      <c r="AE903" t="s">
        <v>229</v>
      </c>
      <c r="AF903">
        <v>27704</v>
      </c>
      <c r="AG903">
        <v>0</v>
      </c>
      <c r="AH903">
        <v>0</v>
      </c>
      <c r="AI903">
        <v>894.65</v>
      </c>
      <c r="AJ903">
        <v>0</v>
      </c>
      <c r="BA903" t="s">
        <v>201</v>
      </c>
      <c r="BB903">
        <v>1</v>
      </c>
      <c r="BC903" t="s">
        <v>238</v>
      </c>
      <c r="BD903" t="s">
        <v>238</v>
      </c>
      <c r="BE903" s="3">
        <v>150000</v>
      </c>
      <c r="BF903" t="s">
        <v>239</v>
      </c>
      <c r="BG903" t="s">
        <v>238</v>
      </c>
      <c r="BH903" t="s">
        <v>202</v>
      </c>
      <c r="BM903" s="7" t="s">
        <v>736</v>
      </c>
      <c r="BN903" s="3" t="s">
        <v>204</v>
      </c>
      <c r="BO903" t="s">
        <v>202</v>
      </c>
      <c r="BP903" t="s">
        <v>202</v>
      </c>
      <c r="BS903" t="s">
        <v>205</v>
      </c>
    </row>
    <row r="904" spans="1:71" x14ac:dyDescent="0.2">
      <c r="A904" s="4">
        <v>43008.647222222222</v>
      </c>
      <c r="B904" s="4">
        <v>43008.665277777778</v>
      </c>
      <c r="C904" t="s">
        <v>65</v>
      </c>
      <c r="D904" t="s">
        <v>777</v>
      </c>
      <c r="E904">
        <v>100</v>
      </c>
      <c r="F904">
        <v>1587</v>
      </c>
      <c r="G904" t="b">
        <v>1</v>
      </c>
      <c r="H904" s="1">
        <v>43008.665277777778</v>
      </c>
      <c r="I904" t="s">
        <v>778</v>
      </c>
      <c r="N904">
        <v>40.816192630000003</v>
      </c>
      <c r="O904">
        <v>-74.216400149999998</v>
      </c>
      <c r="P904" t="s">
        <v>179</v>
      </c>
      <c r="Q904" t="s">
        <v>180</v>
      </c>
      <c r="R904" t="s">
        <v>181</v>
      </c>
      <c r="S904" t="s">
        <v>182</v>
      </c>
      <c r="T904" t="s">
        <v>183</v>
      </c>
      <c r="U904" t="s">
        <v>281</v>
      </c>
      <c r="V904" t="s">
        <v>185</v>
      </c>
      <c r="W904">
        <v>47</v>
      </c>
      <c r="X904" t="s">
        <v>186</v>
      </c>
      <c r="Y904" t="s">
        <v>195</v>
      </c>
      <c r="Z904">
        <v>54</v>
      </c>
      <c r="AA904" t="s">
        <v>233</v>
      </c>
      <c r="AB904" t="s">
        <v>197</v>
      </c>
      <c r="AC904" t="s">
        <v>290</v>
      </c>
      <c r="AD904" t="s">
        <v>217</v>
      </c>
      <c r="AE904" t="s">
        <v>229</v>
      </c>
      <c r="AF904">
        <v>7203</v>
      </c>
      <c r="AG904">
        <v>0</v>
      </c>
      <c r="AH904">
        <v>0</v>
      </c>
      <c r="AI904">
        <v>1031.0519999999999</v>
      </c>
      <c r="AJ904">
        <v>0</v>
      </c>
      <c r="BA904" t="s">
        <v>201</v>
      </c>
      <c r="BB904">
        <v>1</v>
      </c>
      <c r="BC904" t="s">
        <v>238</v>
      </c>
      <c r="BD904" t="s">
        <v>238</v>
      </c>
      <c r="BE904" s="3">
        <v>110000</v>
      </c>
      <c r="BF904" t="s">
        <v>779</v>
      </c>
      <c r="BG904" t="s">
        <v>238</v>
      </c>
      <c r="BH904" t="s">
        <v>202</v>
      </c>
      <c r="BM904" s="7" t="s">
        <v>780</v>
      </c>
      <c r="BN904" s="3" t="s">
        <v>204</v>
      </c>
      <c r="BO904" t="s">
        <v>202</v>
      </c>
      <c r="BP904" t="s">
        <v>202</v>
      </c>
      <c r="BS904" t="s">
        <v>205</v>
      </c>
    </row>
    <row r="905" spans="1:71" x14ac:dyDescent="0.2">
      <c r="A905" s="4">
        <v>43010.727083333331</v>
      </c>
      <c r="B905" s="4">
        <v>43010.740277777775</v>
      </c>
      <c r="C905" t="s">
        <v>65</v>
      </c>
      <c r="D905" t="s">
        <v>1239</v>
      </c>
      <c r="E905">
        <v>100</v>
      </c>
      <c r="F905">
        <v>1194</v>
      </c>
      <c r="G905" t="b">
        <v>1</v>
      </c>
      <c r="H905" s="1">
        <v>43010.740277777775</v>
      </c>
      <c r="I905" t="s">
        <v>1240</v>
      </c>
      <c r="N905">
        <v>39.03930664</v>
      </c>
      <c r="O905">
        <v>-95.208702090000003</v>
      </c>
      <c r="P905" t="s">
        <v>179</v>
      </c>
      <c r="Q905" t="s">
        <v>180</v>
      </c>
      <c r="R905" t="s">
        <v>181</v>
      </c>
      <c r="S905" t="s">
        <v>182</v>
      </c>
      <c r="T905" t="s">
        <v>355</v>
      </c>
      <c r="U905" t="s">
        <v>184</v>
      </c>
      <c r="V905" t="s">
        <v>265</v>
      </c>
      <c r="W905">
        <v>47</v>
      </c>
      <c r="X905" t="s">
        <v>186</v>
      </c>
      <c r="Y905" t="s">
        <v>195</v>
      </c>
      <c r="Z905">
        <v>24</v>
      </c>
      <c r="AA905" t="s">
        <v>196</v>
      </c>
      <c r="AB905" t="s">
        <v>197</v>
      </c>
      <c r="AC905" t="s">
        <v>290</v>
      </c>
      <c r="AD905" t="s">
        <v>217</v>
      </c>
      <c r="AE905" t="s">
        <v>211</v>
      </c>
      <c r="AF905">
        <v>66047</v>
      </c>
      <c r="AG905">
        <v>344.49200000000002</v>
      </c>
      <c r="AH905">
        <v>344.49200000000002</v>
      </c>
      <c r="AI905">
        <v>896.93399999999997</v>
      </c>
      <c r="AJ905">
        <v>1</v>
      </c>
      <c r="BA905" t="s">
        <v>201</v>
      </c>
      <c r="BB905">
        <v>1</v>
      </c>
      <c r="BC905" t="s">
        <v>238</v>
      </c>
      <c r="BD905" t="s">
        <v>238</v>
      </c>
      <c r="BE905" s="3">
        <v>200000</v>
      </c>
      <c r="BF905" t="s">
        <v>1241</v>
      </c>
      <c r="BG905" t="s">
        <v>238</v>
      </c>
      <c r="BH905" t="s">
        <v>202</v>
      </c>
      <c r="BM905" s="7" t="s">
        <v>1242</v>
      </c>
      <c r="BN905" s="3" t="s">
        <v>225</v>
      </c>
      <c r="BO905" t="s">
        <v>202</v>
      </c>
      <c r="BP905" t="s">
        <v>202</v>
      </c>
    </row>
    <row r="906" spans="1:71" x14ac:dyDescent="0.2">
      <c r="A906" s="4">
        <v>43013.731249999997</v>
      </c>
      <c r="B906" s="4">
        <v>43013.744444444441</v>
      </c>
      <c r="C906" t="s">
        <v>65</v>
      </c>
      <c r="D906" t="s">
        <v>2153</v>
      </c>
      <c r="E906">
        <v>100</v>
      </c>
      <c r="F906">
        <v>1155</v>
      </c>
      <c r="G906" t="b">
        <v>1</v>
      </c>
      <c r="H906" s="1">
        <v>43013.744444444441</v>
      </c>
      <c r="I906" t="s">
        <v>2154</v>
      </c>
      <c r="N906">
        <v>34.268600460000002</v>
      </c>
      <c r="O906">
        <v>-118.3294983</v>
      </c>
      <c r="P906" t="s">
        <v>179</v>
      </c>
      <c r="Q906" t="s">
        <v>180</v>
      </c>
      <c r="R906" t="s">
        <v>181</v>
      </c>
      <c r="S906" t="s">
        <v>182</v>
      </c>
      <c r="T906" t="s">
        <v>183</v>
      </c>
      <c r="U906" t="s">
        <v>184</v>
      </c>
      <c r="V906" t="s">
        <v>265</v>
      </c>
      <c r="W906">
        <v>47</v>
      </c>
      <c r="X906" t="s">
        <v>186</v>
      </c>
      <c r="Y906" t="s">
        <v>216</v>
      </c>
      <c r="Z906">
        <v>32</v>
      </c>
      <c r="AA906" t="s">
        <v>196</v>
      </c>
      <c r="AB906" t="s">
        <v>197</v>
      </c>
      <c r="AC906" t="s">
        <v>210</v>
      </c>
      <c r="AD906" t="s">
        <v>217</v>
      </c>
      <c r="AE906" t="s">
        <v>200</v>
      </c>
      <c r="AF906">
        <v>91042</v>
      </c>
      <c r="AG906">
        <v>0</v>
      </c>
      <c r="AH906">
        <v>0</v>
      </c>
      <c r="AI906">
        <v>909.39200000000005</v>
      </c>
      <c r="AJ906">
        <v>0</v>
      </c>
      <c r="BA906" t="s">
        <v>201</v>
      </c>
      <c r="BB906">
        <v>1</v>
      </c>
      <c r="BC906" t="s">
        <v>238</v>
      </c>
      <c r="BD906" t="s">
        <v>238</v>
      </c>
      <c r="BE906" s="3">
        <v>200000</v>
      </c>
      <c r="BF906" t="s">
        <v>1245</v>
      </c>
      <c r="BG906" t="s">
        <v>238</v>
      </c>
      <c r="BH906" t="s">
        <v>202</v>
      </c>
      <c r="BM906" s="7" t="s">
        <v>2155</v>
      </c>
      <c r="BN906" s="3" t="s">
        <v>204</v>
      </c>
      <c r="BO906" t="s">
        <v>202</v>
      </c>
      <c r="BP906" t="s">
        <v>238</v>
      </c>
      <c r="BQ906" t="s">
        <v>2156</v>
      </c>
    </row>
    <row r="907" spans="1:71" x14ac:dyDescent="0.2">
      <c r="A907" s="4">
        <v>43013.73333333333</v>
      </c>
      <c r="B907" s="4">
        <v>43013.748611111114</v>
      </c>
      <c r="C907" t="s">
        <v>65</v>
      </c>
      <c r="D907" t="s">
        <v>2440</v>
      </c>
      <c r="E907">
        <v>100</v>
      </c>
      <c r="F907">
        <v>1344</v>
      </c>
      <c r="G907" t="b">
        <v>1</v>
      </c>
      <c r="H907" s="1">
        <v>43013.748611111114</v>
      </c>
      <c r="I907" t="s">
        <v>2441</v>
      </c>
      <c r="N907">
        <v>37.751007080000001</v>
      </c>
      <c r="O907">
        <v>-97.821998600000001</v>
      </c>
      <c r="P907" t="s">
        <v>179</v>
      </c>
      <c r="Q907" t="s">
        <v>180</v>
      </c>
      <c r="R907" t="s">
        <v>181</v>
      </c>
      <c r="S907" t="s">
        <v>182</v>
      </c>
      <c r="T907" t="s">
        <v>188</v>
      </c>
      <c r="U907" t="s">
        <v>189</v>
      </c>
      <c r="V907" t="s">
        <v>538</v>
      </c>
      <c r="W907">
        <v>47</v>
      </c>
      <c r="X907" t="s">
        <v>186</v>
      </c>
      <c r="Y907" t="s">
        <v>216</v>
      </c>
      <c r="Z907">
        <v>26</v>
      </c>
      <c r="AA907" t="s">
        <v>196</v>
      </c>
      <c r="AB907" t="s">
        <v>244</v>
      </c>
      <c r="AC907" t="s">
        <v>290</v>
      </c>
      <c r="AD907" t="s">
        <v>329</v>
      </c>
      <c r="AE907" t="s">
        <v>200</v>
      </c>
      <c r="AF907">
        <v>95823</v>
      </c>
      <c r="AG907">
        <v>0</v>
      </c>
      <c r="AH907">
        <v>0</v>
      </c>
      <c r="AI907">
        <v>900.93700000000001</v>
      </c>
      <c r="AJ907">
        <v>0</v>
      </c>
      <c r="BA907" t="s">
        <v>201</v>
      </c>
      <c r="BB907">
        <v>1</v>
      </c>
      <c r="BC907" t="s">
        <v>238</v>
      </c>
      <c r="BD907" t="s">
        <v>238</v>
      </c>
      <c r="BE907" s="3">
        <v>155000</v>
      </c>
      <c r="BF907" t="s">
        <v>2442</v>
      </c>
      <c r="BG907" t="s">
        <v>238</v>
      </c>
      <c r="BH907" t="s">
        <v>202</v>
      </c>
      <c r="BM907" s="7" t="s">
        <v>2443</v>
      </c>
      <c r="BN907" s="3" t="s">
        <v>225</v>
      </c>
      <c r="BO907" t="s">
        <v>238</v>
      </c>
      <c r="BP907" t="s">
        <v>202</v>
      </c>
    </row>
    <row r="908" spans="1:71" x14ac:dyDescent="0.2">
      <c r="A908" s="4">
        <v>43013.737500000003</v>
      </c>
      <c r="B908" s="4">
        <v>43013.752083333333</v>
      </c>
      <c r="C908" t="s">
        <v>65</v>
      </c>
      <c r="D908" t="s">
        <v>2572</v>
      </c>
      <c r="E908">
        <v>100</v>
      </c>
      <c r="F908">
        <v>1239</v>
      </c>
      <c r="G908" t="b">
        <v>1</v>
      </c>
      <c r="H908" s="1">
        <v>43013.752083333333</v>
      </c>
      <c r="I908" t="s">
        <v>2573</v>
      </c>
      <c r="N908">
        <v>40.79750061</v>
      </c>
      <c r="O908">
        <v>-77.902099609999993</v>
      </c>
      <c r="P908" t="s">
        <v>179</v>
      </c>
      <c r="Q908" t="s">
        <v>180</v>
      </c>
      <c r="R908" t="s">
        <v>181</v>
      </c>
      <c r="S908" t="s">
        <v>208</v>
      </c>
      <c r="T908">
        <v>50</v>
      </c>
      <c r="U908" t="s">
        <v>184</v>
      </c>
      <c r="V908" t="s">
        <v>185</v>
      </c>
      <c r="W908">
        <v>47</v>
      </c>
      <c r="X908" t="s">
        <v>186</v>
      </c>
      <c r="Y908" t="s">
        <v>216</v>
      </c>
      <c r="Z908">
        <v>21</v>
      </c>
      <c r="AA908" t="s">
        <v>269</v>
      </c>
      <c r="AB908" t="s">
        <v>197</v>
      </c>
      <c r="AC908" t="s">
        <v>290</v>
      </c>
      <c r="AD908" t="s">
        <v>199</v>
      </c>
      <c r="AE908" t="s">
        <v>303</v>
      </c>
      <c r="AF908">
        <v>19147</v>
      </c>
      <c r="AG908">
        <v>20.957999999999998</v>
      </c>
      <c r="AH908">
        <v>944.61500000000001</v>
      </c>
      <c r="AI908">
        <v>951.13599999999997</v>
      </c>
      <c r="AJ908">
        <v>4</v>
      </c>
      <c r="BA908" t="s">
        <v>201</v>
      </c>
      <c r="BB908">
        <v>1</v>
      </c>
      <c r="BC908" t="s">
        <v>238</v>
      </c>
      <c r="BD908" t="s">
        <v>238</v>
      </c>
      <c r="BE908" s="3">
        <v>100000</v>
      </c>
      <c r="BF908" t="s">
        <v>2574</v>
      </c>
      <c r="BG908" t="s">
        <v>238</v>
      </c>
      <c r="BH908" t="s">
        <v>202</v>
      </c>
      <c r="BM908" s="7" t="s">
        <v>2575</v>
      </c>
      <c r="BN908" s="3" t="s">
        <v>225</v>
      </c>
      <c r="BO908" t="s">
        <v>202</v>
      </c>
      <c r="BP908" t="s">
        <v>202</v>
      </c>
    </row>
    <row r="909" spans="1:71" x14ac:dyDescent="0.2">
      <c r="A909" s="4">
        <v>43007.581250000003</v>
      </c>
      <c r="B909" s="4">
        <v>43007.598611111112</v>
      </c>
      <c r="C909" t="s">
        <v>65</v>
      </c>
      <c r="D909" t="s">
        <v>284</v>
      </c>
      <c r="E909">
        <v>100</v>
      </c>
      <c r="F909">
        <v>1473</v>
      </c>
      <c r="G909" t="b">
        <v>1</v>
      </c>
      <c r="H909" s="1">
        <v>43007.598611111112</v>
      </c>
      <c r="I909" t="s">
        <v>285</v>
      </c>
      <c r="N909">
        <v>42.988800050000002</v>
      </c>
      <c r="O909">
        <v>-85.464103699999995</v>
      </c>
      <c r="P909" t="s">
        <v>179</v>
      </c>
      <c r="Q909" t="s">
        <v>180</v>
      </c>
      <c r="R909" t="s">
        <v>181</v>
      </c>
      <c r="S909" t="s">
        <v>182</v>
      </c>
      <c r="T909" t="s">
        <v>228</v>
      </c>
      <c r="U909" t="s">
        <v>251</v>
      </c>
      <c r="V909" t="s">
        <v>209</v>
      </c>
      <c r="W909">
        <v>47</v>
      </c>
      <c r="X909" t="s">
        <v>186</v>
      </c>
      <c r="Y909" t="s">
        <v>195</v>
      </c>
      <c r="Z909">
        <v>23</v>
      </c>
      <c r="AA909" t="s">
        <v>196</v>
      </c>
      <c r="AB909" t="s">
        <v>197</v>
      </c>
      <c r="AC909" t="s">
        <v>210</v>
      </c>
      <c r="AD909" t="s">
        <v>217</v>
      </c>
      <c r="AE909" t="s">
        <v>211</v>
      </c>
      <c r="AF909">
        <v>48104</v>
      </c>
      <c r="AK909">
        <v>0</v>
      </c>
      <c r="AL909">
        <v>0</v>
      </c>
      <c r="AM909">
        <v>935.48699999999997</v>
      </c>
      <c r="AN909">
        <v>0</v>
      </c>
      <c r="BA909" t="s">
        <v>201</v>
      </c>
      <c r="BB909">
        <v>2</v>
      </c>
      <c r="BC909" t="s">
        <v>238</v>
      </c>
      <c r="BD909" t="s">
        <v>238</v>
      </c>
      <c r="BE909" s="3">
        <v>80000</v>
      </c>
      <c r="BF909" t="s">
        <v>286</v>
      </c>
      <c r="BG909" t="s">
        <v>238</v>
      </c>
      <c r="BH909" t="s">
        <v>202</v>
      </c>
      <c r="BM909" s="7" t="s">
        <v>287</v>
      </c>
      <c r="BN909" s="3" t="s">
        <v>204</v>
      </c>
      <c r="BO909" t="s">
        <v>202</v>
      </c>
      <c r="BP909" t="s">
        <v>202</v>
      </c>
      <c r="BS909" t="s">
        <v>205</v>
      </c>
    </row>
    <row r="910" spans="1:71" x14ac:dyDescent="0.2">
      <c r="A910" s="4">
        <v>43008.493055555555</v>
      </c>
      <c r="B910" s="4">
        <v>43008.511111111111</v>
      </c>
      <c r="C910" t="s">
        <v>65</v>
      </c>
      <c r="D910" t="s">
        <v>682</v>
      </c>
      <c r="E910">
        <v>100</v>
      </c>
      <c r="F910">
        <v>1578</v>
      </c>
      <c r="G910" t="b">
        <v>1</v>
      </c>
      <c r="H910" s="1">
        <v>43008.511111111111</v>
      </c>
      <c r="I910" t="s">
        <v>683</v>
      </c>
      <c r="N910">
        <v>46.602203369999998</v>
      </c>
      <c r="O910">
        <v>-122.6780014</v>
      </c>
      <c r="P910" t="s">
        <v>179</v>
      </c>
      <c r="Q910" t="s">
        <v>180</v>
      </c>
      <c r="R910" t="s">
        <v>181</v>
      </c>
      <c r="S910" t="s">
        <v>182</v>
      </c>
      <c r="T910" t="s">
        <v>183</v>
      </c>
      <c r="U910" t="s">
        <v>281</v>
      </c>
      <c r="V910" t="s">
        <v>302</v>
      </c>
      <c r="W910">
        <v>47</v>
      </c>
      <c r="X910" t="s">
        <v>186</v>
      </c>
      <c r="Y910" t="s">
        <v>195</v>
      </c>
      <c r="Z910">
        <v>63</v>
      </c>
      <c r="AA910" t="s">
        <v>196</v>
      </c>
      <c r="AB910" t="s">
        <v>197</v>
      </c>
      <c r="AC910" t="s">
        <v>198</v>
      </c>
      <c r="AD910" t="s">
        <v>199</v>
      </c>
      <c r="AE910" t="s">
        <v>211</v>
      </c>
      <c r="AF910">
        <v>98533</v>
      </c>
      <c r="AK910">
        <v>0</v>
      </c>
      <c r="AL910">
        <v>0</v>
      </c>
      <c r="AM910">
        <v>1124.0809999999999</v>
      </c>
      <c r="AN910">
        <v>0</v>
      </c>
      <c r="BA910" t="s">
        <v>201</v>
      </c>
      <c r="BB910">
        <v>2</v>
      </c>
      <c r="BC910" t="s">
        <v>238</v>
      </c>
      <c r="BD910" t="s">
        <v>238</v>
      </c>
      <c r="BE910" s="3">
        <v>260000</v>
      </c>
      <c r="BF910" s="2">
        <v>260000</v>
      </c>
      <c r="BG910" t="s">
        <v>238</v>
      </c>
      <c r="BH910" t="s">
        <v>202</v>
      </c>
      <c r="BM910" s="7" t="s">
        <v>684</v>
      </c>
      <c r="BN910" s="3" t="s">
        <v>204</v>
      </c>
      <c r="BO910" t="s">
        <v>202</v>
      </c>
      <c r="BP910" t="s">
        <v>202</v>
      </c>
      <c r="BS910" t="s">
        <v>205</v>
      </c>
    </row>
    <row r="911" spans="1:71" x14ac:dyDescent="0.2">
      <c r="A911" s="4">
        <v>43013.728472222225</v>
      </c>
      <c r="B911" s="4">
        <v>43013.743055555555</v>
      </c>
      <c r="C911" t="s">
        <v>65</v>
      </c>
      <c r="D911" t="s">
        <v>2012</v>
      </c>
      <c r="E911">
        <v>100</v>
      </c>
      <c r="F911">
        <v>1228</v>
      </c>
      <c r="G911" t="b">
        <v>1</v>
      </c>
      <c r="H911" s="1">
        <v>43013.743055555555</v>
      </c>
      <c r="I911" t="s">
        <v>2013</v>
      </c>
      <c r="N911">
        <v>45.708297729999998</v>
      </c>
      <c r="O911">
        <v>-122.69480129999999</v>
      </c>
      <c r="P911" t="s">
        <v>179</v>
      </c>
      <c r="Q911" t="s">
        <v>180</v>
      </c>
      <c r="R911" t="s">
        <v>181</v>
      </c>
      <c r="S911" t="s">
        <v>182</v>
      </c>
      <c r="T911" t="s">
        <v>2014</v>
      </c>
      <c r="U911" t="s">
        <v>184</v>
      </c>
      <c r="V911" t="s">
        <v>194</v>
      </c>
      <c r="W911">
        <v>47</v>
      </c>
      <c r="X911" t="s">
        <v>186</v>
      </c>
      <c r="Y911" t="s">
        <v>216</v>
      </c>
      <c r="Z911">
        <v>27</v>
      </c>
      <c r="AA911" t="s">
        <v>196</v>
      </c>
      <c r="AB911" t="s">
        <v>197</v>
      </c>
      <c r="AC911" t="s">
        <v>258</v>
      </c>
      <c r="AD911" t="s">
        <v>199</v>
      </c>
      <c r="AE911" t="s">
        <v>211</v>
      </c>
      <c r="AF911">
        <v>98661</v>
      </c>
      <c r="AK911">
        <v>137.279</v>
      </c>
      <c r="AL911">
        <v>137.279</v>
      </c>
      <c r="AM911">
        <v>944.78200000000004</v>
      </c>
      <c r="AN911">
        <v>1</v>
      </c>
      <c r="BA911" t="s">
        <v>201</v>
      </c>
      <c r="BB911">
        <v>2</v>
      </c>
      <c r="BC911" t="s">
        <v>238</v>
      </c>
      <c r="BD911" t="s">
        <v>238</v>
      </c>
      <c r="BE911" s="3">
        <v>200000</v>
      </c>
      <c r="BF911" t="s">
        <v>941</v>
      </c>
      <c r="BG911" t="s">
        <v>238</v>
      </c>
      <c r="BH911" t="s">
        <v>202</v>
      </c>
      <c r="BM911" s="7" t="s">
        <v>2015</v>
      </c>
      <c r="BN911" s="3" t="s">
        <v>204</v>
      </c>
      <c r="BO911" t="s">
        <v>202</v>
      </c>
      <c r="BP911" t="s">
        <v>202</v>
      </c>
    </row>
    <row r="912" spans="1:71" x14ac:dyDescent="0.2">
      <c r="A912" s="4">
        <v>43013.731249999997</v>
      </c>
      <c r="B912" s="4">
        <v>43013.745138888888</v>
      </c>
      <c r="C912" t="s">
        <v>65</v>
      </c>
      <c r="D912" t="s">
        <v>2200</v>
      </c>
      <c r="E912">
        <v>100</v>
      </c>
      <c r="F912">
        <v>1178</v>
      </c>
      <c r="G912" t="b">
        <v>1</v>
      </c>
      <c r="H912" s="1">
        <v>43013.745138888888</v>
      </c>
      <c r="I912" t="s">
        <v>2201</v>
      </c>
      <c r="N912">
        <v>43.030197139999999</v>
      </c>
      <c r="O912">
        <v>-88.215301510000003</v>
      </c>
      <c r="P912" t="s">
        <v>179</v>
      </c>
      <c r="Q912" t="s">
        <v>180</v>
      </c>
      <c r="R912" t="s">
        <v>181</v>
      </c>
      <c r="S912" t="s">
        <v>208</v>
      </c>
      <c r="T912">
        <v>55</v>
      </c>
      <c r="U912" t="s">
        <v>184</v>
      </c>
      <c r="V912" t="s">
        <v>194</v>
      </c>
      <c r="W912">
        <v>47</v>
      </c>
      <c r="X912" t="s">
        <v>186</v>
      </c>
      <c r="Y912" t="s">
        <v>216</v>
      </c>
      <c r="Z912">
        <v>30</v>
      </c>
      <c r="AA912" t="s">
        <v>196</v>
      </c>
      <c r="AB912" t="s">
        <v>197</v>
      </c>
      <c r="AC912" t="s">
        <v>290</v>
      </c>
      <c r="AD912" t="s">
        <v>222</v>
      </c>
      <c r="AE912" t="s">
        <v>200</v>
      </c>
      <c r="AF912">
        <v>53186</v>
      </c>
      <c r="AK912">
        <v>0</v>
      </c>
      <c r="AL912">
        <v>0</v>
      </c>
      <c r="AM912">
        <v>915.32100000000003</v>
      </c>
      <c r="AN912">
        <v>0</v>
      </c>
      <c r="BA912" t="s">
        <v>201</v>
      </c>
      <c r="BB912">
        <v>2</v>
      </c>
      <c r="BC912" t="s">
        <v>238</v>
      </c>
      <c r="BD912" t="s">
        <v>238</v>
      </c>
      <c r="BE912" s="3">
        <v>280000</v>
      </c>
      <c r="BF912" t="s">
        <v>2202</v>
      </c>
      <c r="BG912" t="s">
        <v>238</v>
      </c>
      <c r="BH912" t="s">
        <v>202</v>
      </c>
      <c r="BM912" s="7" t="s">
        <v>2203</v>
      </c>
      <c r="BN912" s="3" t="s">
        <v>225</v>
      </c>
      <c r="BO912" t="s">
        <v>202</v>
      </c>
      <c r="BP912" t="s">
        <v>202</v>
      </c>
    </row>
    <row r="913" spans="1:71" x14ac:dyDescent="0.2">
      <c r="A913" s="4">
        <v>43013.744444444441</v>
      </c>
      <c r="B913" s="4">
        <v>43013.753472222219</v>
      </c>
      <c r="C913" t="s">
        <v>65</v>
      </c>
      <c r="D913" t="s">
        <v>2636</v>
      </c>
      <c r="E913">
        <v>100</v>
      </c>
      <c r="F913">
        <v>780</v>
      </c>
      <c r="G913" t="b">
        <v>1</v>
      </c>
      <c r="H913" s="1">
        <v>43013.753472222219</v>
      </c>
      <c r="I913" t="s">
        <v>2637</v>
      </c>
      <c r="N913">
        <v>27.86610413</v>
      </c>
      <c r="O913">
        <v>-82.326499940000005</v>
      </c>
      <c r="P913" t="s">
        <v>179</v>
      </c>
      <c r="Q913" t="s">
        <v>180</v>
      </c>
      <c r="R913" t="s">
        <v>181</v>
      </c>
      <c r="S913" t="s">
        <v>182</v>
      </c>
      <c r="T913" t="s">
        <v>183</v>
      </c>
      <c r="U913" t="s">
        <v>184</v>
      </c>
      <c r="V913" t="s">
        <v>1927</v>
      </c>
      <c r="W913">
        <v>47</v>
      </c>
      <c r="X913" t="s">
        <v>186</v>
      </c>
      <c r="Y913" t="s">
        <v>216</v>
      </c>
      <c r="Z913">
        <v>40</v>
      </c>
      <c r="AA913" t="s">
        <v>196</v>
      </c>
      <c r="AB913" t="s">
        <v>253</v>
      </c>
      <c r="AC913" t="s">
        <v>290</v>
      </c>
      <c r="AD913" t="s">
        <v>217</v>
      </c>
      <c r="AE913" t="s">
        <v>229</v>
      </c>
      <c r="AF913">
        <v>33568</v>
      </c>
      <c r="AK913">
        <v>0</v>
      </c>
      <c r="AL913">
        <v>0</v>
      </c>
      <c r="AM913">
        <v>628.29</v>
      </c>
      <c r="AN913">
        <v>0</v>
      </c>
      <c r="BA913" t="s">
        <v>201</v>
      </c>
      <c r="BB913">
        <v>2</v>
      </c>
      <c r="BC913" t="s">
        <v>238</v>
      </c>
      <c r="BD913" t="s">
        <v>238</v>
      </c>
      <c r="BE913" s="3">
        <v>230000</v>
      </c>
      <c r="BF913" t="s">
        <v>2638</v>
      </c>
      <c r="BG913" t="s">
        <v>238</v>
      </c>
      <c r="BH913" t="s">
        <v>202</v>
      </c>
      <c r="BM913" s="7" t="s">
        <v>2639</v>
      </c>
      <c r="BN913" s="3" t="s">
        <v>204</v>
      </c>
      <c r="BO913" t="s">
        <v>238</v>
      </c>
      <c r="BP913" t="s">
        <v>202</v>
      </c>
    </row>
    <row r="914" spans="1:71" x14ac:dyDescent="0.2">
      <c r="A914" s="4">
        <v>43013.741666666669</v>
      </c>
      <c r="B914" s="4">
        <v>43013.759722222225</v>
      </c>
      <c r="C914" t="s">
        <v>65</v>
      </c>
      <c r="D914" t="s">
        <v>2873</v>
      </c>
      <c r="E914">
        <v>100</v>
      </c>
      <c r="F914">
        <v>1576</v>
      </c>
      <c r="G914" t="b">
        <v>1</v>
      </c>
      <c r="H914" s="1">
        <v>43013.759722222225</v>
      </c>
      <c r="I914" t="s">
        <v>2874</v>
      </c>
      <c r="N914">
        <v>33.899093630000003</v>
      </c>
      <c r="O914">
        <v>-84.253700260000002</v>
      </c>
      <c r="P914" t="s">
        <v>179</v>
      </c>
      <c r="Q914" t="s">
        <v>180</v>
      </c>
      <c r="R914" t="s">
        <v>181</v>
      </c>
      <c r="S914" t="s">
        <v>182</v>
      </c>
      <c r="T914" t="s">
        <v>183</v>
      </c>
      <c r="U914" t="s">
        <v>1152</v>
      </c>
      <c r="V914" t="s">
        <v>302</v>
      </c>
      <c r="W914">
        <v>47</v>
      </c>
      <c r="X914" t="s">
        <v>186</v>
      </c>
      <c r="Y914" t="s">
        <v>195</v>
      </c>
      <c r="Z914">
        <v>29</v>
      </c>
      <c r="AA914" t="s">
        <v>233</v>
      </c>
      <c r="AB914" t="s">
        <v>197</v>
      </c>
      <c r="AC914" t="s">
        <v>290</v>
      </c>
      <c r="AD914" t="s">
        <v>199</v>
      </c>
      <c r="AE914" t="s">
        <v>229</v>
      </c>
      <c r="AF914">
        <v>30507</v>
      </c>
      <c r="AK914">
        <v>58.033000000000001</v>
      </c>
      <c r="AL914">
        <v>992.85799999999995</v>
      </c>
      <c r="AM914">
        <v>1004.529</v>
      </c>
      <c r="AN914">
        <v>13</v>
      </c>
      <c r="BA914" t="s">
        <v>201</v>
      </c>
      <c r="BB914">
        <v>2</v>
      </c>
      <c r="BC914" t="s">
        <v>238</v>
      </c>
      <c r="BD914" t="s">
        <v>238</v>
      </c>
      <c r="BE914" s="3">
        <v>150000</v>
      </c>
      <c r="BF914" t="s">
        <v>239</v>
      </c>
      <c r="BG914" t="s">
        <v>238</v>
      </c>
      <c r="BH914" t="s">
        <v>202</v>
      </c>
      <c r="BM914" s="7" t="s">
        <v>2875</v>
      </c>
      <c r="BO914" t="s">
        <v>202</v>
      </c>
      <c r="BP914" t="s">
        <v>202</v>
      </c>
    </row>
    <row r="915" spans="1:71" x14ac:dyDescent="0.2">
      <c r="A915" s="4">
        <v>43013.759722222225</v>
      </c>
      <c r="B915" s="4">
        <v>43013.775694444441</v>
      </c>
      <c r="C915" t="s">
        <v>65</v>
      </c>
      <c r="D915" t="s">
        <v>3319</v>
      </c>
      <c r="E915">
        <v>100</v>
      </c>
      <c r="F915">
        <v>1405</v>
      </c>
      <c r="G915" t="b">
        <v>1</v>
      </c>
      <c r="H915" s="1">
        <v>43013.775694444441</v>
      </c>
      <c r="I915" t="s">
        <v>3320</v>
      </c>
      <c r="N915">
        <v>39.389205930000003</v>
      </c>
      <c r="O915">
        <v>-76.49199677</v>
      </c>
      <c r="P915" t="s">
        <v>179</v>
      </c>
      <c r="Q915" t="s">
        <v>180</v>
      </c>
      <c r="R915" t="s">
        <v>181</v>
      </c>
      <c r="S915" t="s">
        <v>182</v>
      </c>
      <c r="T915" t="s">
        <v>183</v>
      </c>
      <c r="U915" t="s">
        <v>251</v>
      </c>
      <c r="V915" t="s">
        <v>360</v>
      </c>
      <c r="W915">
        <v>47</v>
      </c>
      <c r="X915" t="s">
        <v>186</v>
      </c>
      <c r="Y915" t="s">
        <v>216</v>
      </c>
      <c r="Z915">
        <v>22</v>
      </c>
      <c r="AA915" t="s">
        <v>196</v>
      </c>
      <c r="AB915" t="s">
        <v>197</v>
      </c>
      <c r="AC915" t="s">
        <v>290</v>
      </c>
      <c r="AD915" t="s">
        <v>329</v>
      </c>
      <c r="AE915" t="s">
        <v>200</v>
      </c>
      <c r="AF915">
        <v>34203</v>
      </c>
      <c r="AK915">
        <v>0</v>
      </c>
      <c r="AL915">
        <v>0</v>
      </c>
      <c r="AM915">
        <v>913.71400000000006</v>
      </c>
      <c r="AN915">
        <v>0</v>
      </c>
      <c r="BA915" t="s">
        <v>201</v>
      </c>
      <c r="BB915">
        <v>2</v>
      </c>
      <c r="BC915" t="s">
        <v>238</v>
      </c>
      <c r="BD915" t="s">
        <v>238</v>
      </c>
      <c r="BE915" s="3">
        <v>200000</v>
      </c>
      <c r="BF915" t="s">
        <v>3321</v>
      </c>
      <c r="BG915" t="s">
        <v>238</v>
      </c>
      <c r="BH915" t="s">
        <v>202</v>
      </c>
      <c r="BM915" s="7" t="s">
        <v>3322</v>
      </c>
      <c r="BN915" s="3" t="s">
        <v>204</v>
      </c>
      <c r="BO915" t="s">
        <v>202</v>
      </c>
      <c r="BP915" t="s">
        <v>202</v>
      </c>
    </row>
    <row r="916" spans="1:71" x14ac:dyDescent="0.2">
      <c r="A916" s="4">
        <v>43008.494444444441</v>
      </c>
      <c r="B916" s="4">
        <v>43008.509027777778</v>
      </c>
      <c r="C916" t="s">
        <v>65</v>
      </c>
      <c r="D916" t="s">
        <v>667</v>
      </c>
      <c r="E916">
        <v>100</v>
      </c>
      <c r="F916">
        <v>1223</v>
      </c>
      <c r="G916" t="b">
        <v>1</v>
      </c>
      <c r="H916" s="1">
        <v>43008.509027777778</v>
      </c>
      <c r="I916" t="s">
        <v>668</v>
      </c>
      <c r="N916">
        <v>38.344497680000003</v>
      </c>
      <c r="O916">
        <v>-121.42929839999999</v>
      </c>
      <c r="P916" t="s">
        <v>179</v>
      </c>
      <c r="Q916" t="s">
        <v>180</v>
      </c>
      <c r="R916" t="s">
        <v>181</v>
      </c>
      <c r="S916" t="s">
        <v>208</v>
      </c>
      <c r="T916">
        <v>55</v>
      </c>
      <c r="U916" t="s">
        <v>184</v>
      </c>
      <c r="V916" t="s">
        <v>302</v>
      </c>
      <c r="W916">
        <v>47</v>
      </c>
      <c r="X916" t="s">
        <v>186</v>
      </c>
      <c r="Y916" t="s">
        <v>216</v>
      </c>
      <c r="Z916">
        <v>24</v>
      </c>
      <c r="AA916" t="s">
        <v>269</v>
      </c>
      <c r="AB916" t="s">
        <v>197</v>
      </c>
      <c r="AC916" t="s">
        <v>210</v>
      </c>
      <c r="AD916" t="s">
        <v>329</v>
      </c>
      <c r="AE916" t="s">
        <v>229</v>
      </c>
      <c r="AF916">
        <v>95624</v>
      </c>
      <c r="AO916">
        <v>482.786</v>
      </c>
      <c r="AP916">
        <v>482.786</v>
      </c>
      <c r="AQ916">
        <v>960.27800000000002</v>
      </c>
      <c r="AR916">
        <v>1</v>
      </c>
      <c r="BA916" t="s">
        <v>201</v>
      </c>
      <c r="BB916">
        <v>3</v>
      </c>
      <c r="BC916" t="s">
        <v>238</v>
      </c>
      <c r="BD916" t="s">
        <v>238</v>
      </c>
      <c r="BE916" s="3">
        <v>120000</v>
      </c>
      <c r="BF916" t="s">
        <v>669</v>
      </c>
      <c r="BG916" t="s">
        <v>238</v>
      </c>
      <c r="BH916" t="s">
        <v>202</v>
      </c>
      <c r="BM916" s="7" t="s">
        <v>670</v>
      </c>
      <c r="BN916" s="3" t="s">
        <v>225</v>
      </c>
      <c r="BO916" t="s">
        <v>202</v>
      </c>
      <c r="BP916" t="s">
        <v>202</v>
      </c>
      <c r="BS916" t="s">
        <v>205</v>
      </c>
    </row>
    <row r="917" spans="1:71" x14ac:dyDescent="0.2">
      <c r="A917" s="4">
        <v>43008.861111111109</v>
      </c>
      <c r="B917" s="4">
        <v>43008.875694444447</v>
      </c>
      <c r="C917" t="s">
        <v>65</v>
      </c>
      <c r="D917" t="s">
        <v>837</v>
      </c>
      <c r="E917">
        <v>100</v>
      </c>
      <c r="F917">
        <v>1252</v>
      </c>
      <c r="G917" t="b">
        <v>1</v>
      </c>
      <c r="H917" s="1">
        <v>43008.875694444447</v>
      </c>
      <c r="I917" t="s">
        <v>838</v>
      </c>
      <c r="N917">
        <v>42.015792849999997</v>
      </c>
      <c r="O917">
        <v>-87.842300420000001</v>
      </c>
      <c r="P917" t="s">
        <v>179</v>
      </c>
      <c r="Q917" t="s">
        <v>180</v>
      </c>
      <c r="R917" t="s">
        <v>181</v>
      </c>
      <c r="S917" t="s">
        <v>182</v>
      </c>
      <c r="T917" t="s">
        <v>263</v>
      </c>
      <c r="U917" t="s">
        <v>264</v>
      </c>
      <c r="V917" t="s">
        <v>185</v>
      </c>
      <c r="W917">
        <v>47</v>
      </c>
      <c r="X917" t="s">
        <v>186</v>
      </c>
      <c r="Y917" t="s">
        <v>195</v>
      </c>
      <c r="Z917">
        <v>49</v>
      </c>
      <c r="AA917" t="s">
        <v>196</v>
      </c>
      <c r="AB917" t="s">
        <v>197</v>
      </c>
      <c r="AC917" t="s">
        <v>210</v>
      </c>
      <c r="AD917" t="s">
        <v>329</v>
      </c>
      <c r="AE917" t="s">
        <v>211</v>
      </c>
      <c r="AF917">
        <v>60017</v>
      </c>
      <c r="AO917">
        <v>0</v>
      </c>
      <c r="AP917">
        <v>0</v>
      </c>
      <c r="AQ917">
        <v>950.67200000000003</v>
      </c>
      <c r="AR917">
        <v>0</v>
      </c>
      <c r="BA917" t="s">
        <v>201</v>
      </c>
      <c r="BB917">
        <v>3</v>
      </c>
      <c r="BC917" t="s">
        <v>238</v>
      </c>
      <c r="BD917" t="s">
        <v>238</v>
      </c>
      <c r="BE917" s="3">
        <v>180000</v>
      </c>
      <c r="BF917" t="s">
        <v>557</v>
      </c>
      <c r="BG917" t="s">
        <v>238</v>
      </c>
      <c r="BH917" t="s">
        <v>202</v>
      </c>
      <c r="BM917" s="7" t="s">
        <v>839</v>
      </c>
      <c r="BN917" s="3" t="s">
        <v>204</v>
      </c>
      <c r="BO917" t="s">
        <v>202</v>
      </c>
      <c r="BP917" t="s">
        <v>202</v>
      </c>
      <c r="BS917" t="s">
        <v>205</v>
      </c>
    </row>
    <row r="918" spans="1:71" x14ac:dyDescent="0.2">
      <c r="A918" s="4">
        <v>43010.29583333333</v>
      </c>
      <c r="B918" s="4">
        <v>43010.311111111114</v>
      </c>
      <c r="C918" t="s">
        <v>65</v>
      </c>
      <c r="D918" t="s">
        <v>1073</v>
      </c>
      <c r="E918">
        <v>100</v>
      </c>
      <c r="F918">
        <v>1356</v>
      </c>
      <c r="G918" t="b">
        <v>1</v>
      </c>
      <c r="H918" s="1">
        <v>43010.311111111114</v>
      </c>
      <c r="I918" t="s">
        <v>1074</v>
      </c>
      <c r="N918">
        <v>29.973602289999999</v>
      </c>
      <c r="O918">
        <v>-90.085700990000007</v>
      </c>
      <c r="P918" t="s">
        <v>179</v>
      </c>
      <c r="Q918" t="s">
        <v>180</v>
      </c>
      <c r="R918" t="s">
        <v>181</v>
      </c>
      <c r="S918" t="s">
        <v>182</v>
      </c>
      <c r="T918" t="s">
        <v>250</v>
      </c>
      <c r="U918" t="s">
        <v>251</v>
      </c>
      <c r="V918" t="s">
        <v>194</v>
      </c>
      <c r="W918">
        <v>47</v>
      </c>
      <c r="X918" t="s">
        <v>186</v>
      </c>
      <c r="Y918" t="s">
        <v>216</v>
      </c>
      <c r="Z918">
        <v>30</v>
      </c>
      <c r="AA918" t="s">
        <v>196</v>
      </c>
      <c r="AB918" t="s">
        <v>197</v>
      </c>
      <c r="AC918" t="s">
        <v>210</v>
      </c>
      <c r="AD918" t="s">
        <v>199</v>
      </c>
      <c r="AE918" t="s">
        <v>229</v>
      </c>
      <c r="AF918">
        <v>70117</v>
      </c>
      <c r="AO918">
        <v>0</v>
      </c>
      <c r="AP918">
        <v>0</v>
      </c>
      <c r="AQ918">
        <v>955.00599999999997</v>
      </c>
      <c r="AR918">
        <v>0</v>
      </c>
      <c r="BA918" t="s">
        <v>201</v>
      </c>
      <c r="BB918">
        <v>3</v>
      </c>
      <c r="BC918" t="s">
        <v>238</v>
      </c>
      <c r="BD918" t="s">
        <v>238</v>
      </c>
      <c r="BE918" s="3">
        <v>100000</v>
      </c>
      <c r="BF918" t="s">
        <v>484</v>
      </c>
      <c r="BG918" t="s">
        <v>238</v>
      </c>
      <c r="BH918" t="s">
        <v>202</v>
      </c>
      <c r="BM918" s="7" t="s">
        <v>1075</v>
      </c>
      <c r="BN918" s="3" t="s">
        <v>204</v>
      </c>
      <c r="BO918" t="s">
        <v>202</v>
      </c>
      <c r="BP918" t="s">
        <v>202</v>
      </c>
    </row>
    <row r="919" spans="1:71" x14ac:dyDescent="0.2">
      <c r="A919" s="4">
        <v>43013.723611111112</v>
      </c>
      <c r="B919" s="4">
        <v>43013.738194444442</v>
      </c>
      <c r="C919" t="s">
        <v>65</v>
      </c>
      <c r="D919" t="s">
        <v>1738</v>
      </c>
      <c r="E919">
        <v>100</v>
      </c>
      <c r="F919">
        <v>1280</v>
      </c>
      <c r="G919" t="b">
        <v>1</v>
      </c>
      <c r="H919" s="1">
        <v>43013.738194444442</v>
      </c>
      <c r="I919" t="s">
        <v>1739</v>
      </c>
      <c r="N919">
        <v>35.646102910000003</v>
      </c>
      <c r="O919">
        <v>-78.579101559999998</v>
      </c>
      <c r="P919" t="s">
        <v>179</v>
      </c>
      <c r="Q919" t="s">
        <v>180</v>
      </c>
      <c r="R919" t="s">
        <v>181</v>
      </c>
      <c r="S919" t="s">
        <v>182</v>
      </c>
      <c r="T919" t="s">
        <v>183</v>
      </c>
      <c r="U919" t="s">
        <v>184</v>
      </c>
      <c r="V919" t="s">
        <v>194</v>
      </c>
      <c r="W919">
        <v>47</v>
      </c>
      <c r="X919" t="s">
        <v>186</v>
      </c>
      <c r="Y919" t="s">
        <v>216</v>
      </c>
      <c r="Z919">
        <v>31</v>
      </c>
      <c r="AA919" t="s">
        <v>196</v>
      </c>
      <c r="AB919" t="s">
        <v>197</v>
      </c>
      <c r="AC919" t="s">
        <v>258</v>
      </c>
      <c r="AD919" t="s">
        <v>199</v>
      </c>
      <c r="AE919" t="s">
        <v>303</v>
      </c>
      <c r="AF919">
        <v>27520</v>
      </c>
      <c r="AO919">
        <v>998.83799999999997</v>
      </c>
      <c r="AP919">
        <v>998.83799999999997</v>
      </c>
      <c r="AQ919">
        <v>1001.875</v>
      </c>
      <c r="AR919">
        <v>1</v>
      </c>
      <c r="BA919" t="s">
        <v>201</v>
      </c>
      <c r="BB919">
        <v>3</v>
      </c>
      <c r="BC919" t="s">
        <v>238</v>
      </c>
      <c r="BD919" t="s">
        <v>238</v>
      </c>
      <c r="BE919" s="3">
        <v>100000</v>
      </c>
      <c r="BF919" t="s">
        <v>484</v>
      </c>
      <c r="BG919" t="s">
        <v>238</v>
      </c>
      <c r="BH919" t="s">
        <v>202</v>
      </c>
      <c r="BM919" s="7" t="s">
        <v>1740</v>
      </c>
      <c r="BO919" t="s">
        <v>202</v>
      </c>
      <c r="BP919" t="s">
        <v>202</v>
      </c>
    </row>
    <row r="920" spans="1:71" x14ac:dyDescent="0.2">
      <c r="A920" s="4">
        <v>43013.727777777778</v>
      </c>
      <c r="B920" s="4">
        <v>43013.742361111108</v>
      </c>
      <c r="C920" t="s">
        <v>65</v>
      </c>
      <c r="D920" t="s">
        <v>1984</v>
      </c>
      <c r="E920">
        <v>100</v>
      </c>
      <c r="F920">
        <v>1254</v>
      </c>
      <c r="G920" t="b">
        <v>1</v>
      </c>
      <c r="H920" s="1">
        <v>43013.742361111108</v>
      </c>
      <c r="I920" t="s">
        <v>1985</v>
      </c>
      <c r="N920">
        <v>34.062698359999999</v>
      </c>
      <c r="O920">
        <v>-117.8896027</v>
      </c>
      <c r="P920" t="s">
        <v>179</v>
      </c>
      <c r="Q920" t="s">
        <v>180</v>
      </c>
      <c r="R920" t="s">
        <v>181</v>
      </c>
      <c r="S920" t="s">
        <v>182</v>
      </c>
      <c r="T920" t="s">
        <v>183</v>
      </c>
      <c r="U920" t="s">
        <v>251</v>
      </c>
      <c r="V920" t="s">
        <v>209</v>
      </c>
      <c r="W920">
        <v>47</v>
      </c>
      <c r="X920" t="s">
        <v>186</v>
      </c>
      <c r="Y920" t="s">
        <v>216</v>
      </c>
      <c r="Z920">
        <v>38</v>
      </c>
      <c r="AA920" t="s">
        <v>269</v>
      </c>
      <c r="AB920" t="s">
        <v>197</v>
      </c>
      <c r="AC920" t="s">
        <v>290</v>
      </c>
      <c r="AD920" t="s">
        <v>217</v>
      </c>
      <c r="AE920" t="s">
        <v>229</v>
      </c>
      <c r="AF920">
        <v>91789</v>
      </c>
      <c r="AO920">
        <v>0</v>
      </c>
      <c r="AP920">
        <v>0</v>
      </c>
      <c r="AQ920">
        <v>952.86699999999996</v>
      </c>
      <c r="AR920">
        <v>0</v>
      </c>
      <c r="BA920" t="s">
        <v>201</v>
      </c>
      <c r="BB920">
        <v>3</v>
      </c>
      <c r="BC920" t="s">
        <v>238</v>
      </c>
      <c r="BD920" t="s">
        <v>238</v>
      </c>
      <c r="BE920" s="3">
        <v>180000</v>
      </c>
      <c r="BF920" t="s">
        <v>477</v>
      </c>
      <c r="BG920" t="s">
        <v>238</v>
      </c>
      <c r="BH920" t="s">
        <v>202</v>
      </c>
      <c r="BM920" s="7" t="s">
        <v>1986</v>
      </c>
      <c r="BN920" s="3" t="s">
        <v>204</v>
      </c>
      <c r="BO920" t="s">
        <v>202</v>
      </c>
      <c r="BP920" t="s">
        <v>202</v>
      </c>
    </row>
    <row r="921" spans="1:71" x14ac:dyDescent="0.2">
      <c r="A921" s="4">
        <v>43013.736805555556</v>
      </c>
      <c r="B921" s="4">
        <v>43013.75</v>
      </c>
      <c r="C921" t="s">
        <v>65</v>
      </c>
      <c r="D921" t="s">
        <v>2497</v>
      </c>
      <c r="E921">
        <v>100</v>
      </c>
      <c r="F921">
        <v>1163</v>
      </c>
      <c r="G921" t="b">
        <v>1</v>
      </c>
      <c r="H921" s="1">
        <v>43013.75</v>
      </c>
      <c r="I921" t="s">
        <v>2498</v>
      </c>
      <c r="N921">
        <v>41.156906130000003</v>
      </c>
      <c r="O921">
        <v>-85.05560303</v>
      </c>
      <c r="P921" t="s">
        <v>179</v>
      </c>
      <c r="Q921" t="s">
        <v>180</v>
      </c>
      <c r="R921" t="s">
        <v>181</v>
      </c>
      <c r="S921" t="s">
        <v>182</v>
      </c>
      <c r="T921" t="s">
        <v>183</v>
      </c>
      <c r="U921" t="s">
        <v>281</v>
      </c>
      <c r="V921" t="s">
        <v>302</v>
      </c>
      <c r="W921">
        <v>47</v>
      </c>
      <c r="X921" t="s">
        <v>186</v>
      </c>
      <c r="Y921" t="s">
        <v>195</v>
      </c>
      <c r="Z921">
        <v>35</v>
      </c>
      <c r="AA921" t="s">
        <v>196</v>
      </c>
      <c r="AB921" t="s">
        <v>197</v>
      </c>
      <c r="AC921" t="s">
        <v>258</v>
      </c>
      <c r="AD921" t="s">
        <v>234</v>
      </c>
      <c r="AE921" t="s">
        <v>229</v>
      </c>
      <c r="AF921">
        <v>46835</v>
      </c>
      <c r="AO921">
        <v>0</v>
      </c>
      <c r="AP921">
        <v>0</v>
      </c>
      <c r="AQ921">
        <v>955.77099999999996</v>
      </c>
      <c r="AR921">
        <v>0</v>
      </c>
      <c r="BA921" t="s">
        <v>201</v>
      </c>
      <c r="BB921">
        <v>3</v>
      </c>
      <c r="BC921" t="s">
        <v>238</v>
      </c>
      <c r="BD921" t="s">
        <v>238</v>
      </c>
      <c r="BE921" s="3">
        <v>100000</v>
      </c>
      <c r="BF921" t="s">
        <v>484</v>
      </c>
      <c r="BG921" t="s">
        <v>238</v>
      </c>
      <c r="BH921" t="s">
        <v>202</v>
      </c>
      <c r="BM921" s="7" t="s">
        <v>2499</v>
      </c>
      <c r="BN921" s="3" t="s">
        <v>204</v>
      </c>
      <c r="BO921" t="s">
        <v>202</v>
      </c>
      <c r="BP921" t="s">
        <v>202</v>
      </c>
    </row>
    <row r="922" spans="1:71" x14ac:dyDescent="0.2">
      <c r="A922" s="4">
        <v>43013.739583333336</v>
      </c>
      <c r="B922" s="4">
        <v>43013.756944444445</v>
      </c>
      <c r="C922" t="s">
        <v>65</v>
      </c>
      <c r="D922" t="s">
        <v>2764</v>
      </c>
      <c r="E922">
        <v>100</v>
      </c>
      <c r="F922">
        <v>1539</v>
      </c>
      <c r="G922" t="b">
        <v>1</v>
      </c>
      <c r="H922" s="1">
        <v>43013.756944444445</v>
      </c>
      <c r="I922" t="s">
        <v>2765</v>
      </c>
      <c r="N922">
        <v>25.734100340000001</v>
      </c>
      <c r="O922">
        <v>-80.359397889999997</v>
      </c>
      <c r="P922" t="s">
        <v>179</v>
      </c>
      <c r="Q922" t="s">
        <v>180</v>
      </c>
      <c r="R922" t="s">
        <v>181</v>
      </c>
      <c r="S922" t="s">
        <v>1969</v>
      </c>
      <c r="T922">
        <v>10</v>
      </c>
      <c r="U922" t="s">
        <v>1970</v>
      </c>
      <c r="V922" t="s">
        <v>2766</v>
      </c>
      <c r="W922">
        <v>47</v>
      </c>
      <c r="X922" t="s">
        <v>186</v>
      </c>
      <c r="Y922" t="s">
        <v>195</v>
      </c>
      <c r="Z922">
        <v>39</v>
      </c>
      <c r="AA922" t="s">
        <v>196</v>
      </c>
      <c r="AB922" t="s">
        <v>253</v>
      </c>
      <c r="AC922" t="s">
        <v>245</v>
      </c>
      <c r="AD922" t="s">
        <v>234</v>
      </c>
      <c r="AE922" t="s">
        <v>223</v>
      </c>
      <c r="AF922">
        <v>33165</v>
      </c>
      <c r="AO922">
        <v>0</v>
      </c>
      <c r="AP922">
        <v>0</v>
      </c>
      <c r="AQ922">
        <v>984.21500000000003</v>
      </c>
      <c r="AR922">
        <v>0</v>
      </c>
      <c r="BA922" t="s">
        <v>201</v>
      </c>
      <c r="BB922">
        <v>3</v>
      </c>
      <c r="BC922" t="s">
        <v>238</v>
      </c>
      <c r="BD922" t="s">
        <v>238</v>
      </c>
      <c r="BE922" s="3">
        <v>50000</v>
      </c>
      <c r="BF922" t="s">
        <v>2767</v>
      </c>
      <c r="BG922" t="s">
        <v>238</v>
      </c>
      <c r="BH922" t="s">
        <v>202</v>
      </c>
      <c r="BM922" s="7" t="s">
        <v>2768</v>
      </c>
      <c r="BN922" s="3" t="s">
        <v>225</v>
      </c>
      <c r="BO922" t="s">
        <v>202</v>
      </c>
      <c r="BP922" t="s">
        <v>202</v>
      </c>
    </row>
    <row r="923" spans="1:71" x14ac:dyDescent="0.2">
      <c r="A923" s="4">
        <v>43013.754166666666</v>
      </c>
      <c r="B923" s="4">
        <v>43013.767361111109</v>
      </c>
      <c r="C923" t="s">
        <v>65</v>
      </c>
      <c r="D923" t="s">
        <v>3115</v>
      </c>
      <c r="E923">
        <v>100</v>
      </c>
      <c r="F923">
        <v>1128</v>
      </c>
      <c r="G923" t="b">
        <v>1</v>
      </c>
      <c r="H923" s="1">
        <v>43013.767361111109</v>
      </c>
      <c r="I923" t="s">
        <v>3116</v>
      </c>
      <c r="N923">
        <v>33.422302250000001</v>
      </c>
      <c r="O923">
        <v>-111.8226013</v>
      </c>
      <c r="P923" t="s">
        <v>179</v>
      </c>
      <c r="Q923" t="s">
        <v>180</v>
      </c>
      <c r="R923" t="s">
        <v>181</v>
      </c>
      <c r="S923" t="s">
        <v>182</v>
      </c>
      <c r="T923" t="s">
        <v>183</v>
      </c>
      <c r="U923" t="s">
        <v>1152</v>
      </c>
      <c r="V923" t="s">
        <v>185</v>
      </c>
      <c r="W923">
        <v>47</v>
      </c>
      <c r="X923" t="s">
        <v>186</v>
      </c>
      <c r="Y923" t="s">
        <v>216</v>
      </c>
      <c r="Z923">
        <v>27</v>
      </c>
      <c r="AA923" t="s">
        <v>196</v>
      </c>
      <c r="AB923" t="s">
        <v>197</v>
      </c>
      <c r="AC923" t="s">
        <v>290</v>
      </c>
      <c r="AD923" t="s">
        <v>234</v>
      </c>
      <c r="AE923" t="s">
        <v>211</v>
      </c>
      <c r="AF923">
        <v>85374</v>
      </c>
      <c r="AO923">
        <v>64.718000000000004</v>
      </c>
      <c r="AP923">
        <v>64.718000000000004</v>
      </c>
      <c r="AQ923">
        <v>958.68200000000002</v>
      </c>
      <c r="AR923">
        <v>1</v>
      </c>
      <c r="BA923" t="s">
        <v>201</v>
      </c>
      <c r="BB923">
        <v>3</v>
      </c>
      <c r="BC923" t="s">
        <v>238</v>
      </c>
      <c r="BD923" t="s">
        <v>238</v>
      </c>
      <c r="BE923" s="3">
        <v>20000</v>
      </c>
      <c r="BF923" t="s">
        <v>3117</v>
      </c>
      <c r="BG923" t="s">
        <v>238</v>
      </c>
      <c r="BH923" t="s">
        <v>202</v>
      </c>
      <c r="BM923" s="7" t="s">
        <v>3118</v>
      </c>
      <c r="BN923" s="3" t="s">
        <v>204</v>
      </c>
      <c r="BO923" t="s">
        <v>238</v>
      </c>
      <c r="BP923" t="s">
        <v>202</v>
      </c>
    </row>
    <row r="924" spans="1:71" x14ac:dyDescent="0.2">
      <c r="A924" s="4">
        <v>43013.754861111112</v>
      </c>
      <c r="B924" s="4">
        <v>43013.770138888889</v>
      </c>
      <c r="C924" t="s">
        <v>65</v>
      </c>
      <c r="D924" t="s">
        <v>3194</v>
      </c>
      <c r="E924">
        <v>100</v>
      </c>
      <c r="F924">
        <v>1294</v>
      </c>
      <c r="G924" t="b">
        <v>1</v>
      </c>
      <c r="H924" s="1">
        <v>43013.770138888889</v>
      </c>
      <c r="I924" t="s">
        <v>3195</v>
      </c>
      <c r="N924">
        <v>44.777694699999998</v>
      </c>
      <c r="O924">
        <v>-106.8386002</v>
      </c>
      <c r="P924" t="s">
        <v>179</v>
      </c>
      <c r="Q924" t="s">
        <v>180</v>
      </c>
      <c r="R924" t="s">
        <v>181</v>
      </c>
      <c r="S924" t="s">
        <v>182</v>
      </c>
      <c r="T924" t="s">
        <v>183</v>
      </c>
      <c r="U924" t="s">
        <v>184</v>
      </c>
      <c r="V924" t="s">
        <v>3196</v>
      </c>
      <c r="W924">
        <v>47</v>
      </c>
      <c r="X924" t="s">
        <v>186</v>
      </c>
      <c r="Y924" t="s">
        <v>195</v>
      </c>
      <c r="Z924">
        <v>59</v>
      </c>
      <c r="AA924" t="s">
        <v>196</v>
      </c>
      <c r="AB924" t="s">
        <v>197</v>
      </c>
      <c r="AC924" t="s">
        <v>210</v>
      </c>
      <c r="AD924" t="s">
        <v>199</v>
      </c>
      <c r="AE924" t="s">
        <v>229</v>
      </c>
      <c r="AF924">
        <v>82801</v>
      </c>
      <c r="AO924">
        <v>0</v>
      </c>
      <c r="AP924">
        <v>0</v>
      </c>
      <c r="AQ924">
        <v>956.476</v>
      </c>
      <c r="AR924">
        <v>0</v>
      </c>
      <c r="BA924" t="s">
        <v>201</v>
      </c>
      <c r="BB924">
        <v>3</v>
      </c>
      <c r="BC924" t="s">
        <v>238</v>
      </c>
      <c r="BD924" t="s">
        <v>238</v>
      </c>
      <c r="BE924" s="3">
        <v>180500</v>
      </c>
      <c r="BF924" t="s">
        <v>3197</v>
      </c>
      <c r="BG924" t="s">
        <v>238</v>
      </c>
      <c r="BH924" t="s">
        <v>202</v>
      </c>
      <c r="BM924" s="7" t="s">
        <v>3198</v>
      </c>
      <c r="BN924" s="3" t="s">
        <v>204</v>
      </c>
      <c r="BO924" t="s">
        <v>238</v>
      </c>
      <c r="BP924" t="s">
        <v>202</v>
      </c>
    </row>
    <row r="925" spans="1:71" x14ac:dyDescent="0.2">
      <c r="A925" s="4">
        <v>43013.763888888891</v>
      </c>
      <c r="B925" s="4">
        <v>43013.780555555553</v>
      </c>
      <c r="C925" t="s">
        <v>65</v>
      </c>
      <c r="D925" t="s">
        <v>3442</v>
      </c>
      <c r="E925">
        <v>100</v>
      </c>
      <c r="F925">
        <v>1457</v>
      </c>
      <c r="G925" t="b">
        <v>1</v>
      </c>
      <c r="H925" s="1">
        <v>43013.780555555553</v>
      </c>
      <c r="I925" t="s">
        <v>3443</v>
      </c>
      <c r="N925">
        <v>37.204101559999998</v>
      </c>
      <c r="O925">
        <v>-95.738601680000002</v>
      </c>
      <c r="P925" t="s">
        <v>179</v>
      </c>
      <c r="Q925" t="s">
        <v>180</v>
      </c>
      <c r="R925" t="s">
        <v>181</v>
      </c>
      <c r="S925" t="s">
        <v>182</v>
      </c>
      <c r="T925" t="s">
        <v>183</v>
      </c>
      <c r="U925" t="s">
        <v>184</v>
      </c>
      <c r="V925" t="s">
        <v>194</v>
      </c>
      <c r="W925">
        <v>47</v>
      </c>
      <c r="X925" t="s">
        <v>186</v>
      </c>
      <c r="Y925" t="s">
        <v>216</v>
      </c>
      <c r="Z925">
        <v>30</v>
      </c>
      <c r="AA925" t="s">
        <v>196</v>
      </c>
      <c r="AB925" t="s">
        <v>197</v>
      </c>
      <c r="AC925" t="s">
        <v>290</v>
      </c>
      <c r="AD925" t="s">
        <v>199</v>
      </c>
      <c r="AE925" t="s">
        <v>200</v>
      </c>
      <c r="AF925">
        <v>67301</v>
      </c>
      <c r="AO925">
        <v>0</v>
      </c>
      <c r="AP925">
        <v>0</v>
      </c>
      <c r="AQ925">
        <v>958.67499999999995</v>
      </c>
      <c r="AR925">
        <v>0</v>
      </c>
      <c r="BA925" t="s">
        <v>201</v>
      </c>
      <c r="BB925">
        <v>3</v>
      </c>
      <c r="BC925" t="s">
        <v>238</v>
      </c>
      <c r="BD925" t="s">
        <v>238</v>
      </c>
      <c r="BE925" s="3">
        <v>200000</v>
      </c>
      <c r="BF925" t="s">
        <v>941</v>
      </c>
      <c r="BG925" t="s">
        <v>238</v>
      </c>
      <c r="BH925" t="s">
        <v>202</v>
      </c>
      <c r="BM925" s="7" t="s">
        <v>3444</v>
      </c>
      <c r="BN925" s="3" t="s">
        <v>225</v>
      </c>
      <c r="BO925" t="s">
        <v>202</v>
      </c>
      <c r="BP925" t="s">
        <v>202</v>
      </c>
    </row>
    <row r="926" spans="1:71" x14ac:dyDescent="0.2">
      <c r="A926" s="4">
        <v>43007.716666666667</v>
      </c>
      <c r="B926" s="4">
        <v>43007.73333333333</v>
      </c>
      <c r="C926" t="s">
        <v>65</v>
      </c>
      <c r="D926" t="s">
        <v>547</v>
      </c>
      <c r="E926">
        <v>100</v>
      </c>
      <c r="F926">
        <v>1429</v>
      </c>
      <c r="G926" t="b">
        <v>1</v>
      </c>
      <c r="H926" s="1">
        <v>43007.73333333333</v>
      </c>
      <c r="I926" t="s">
        <v>548</v>
      </c>
      <c r="N926">
        <v>42.050903320000003</v>
      </c>
      <c r="O926">
        <v>-75.889099119999997</v>
      </c>
      <c r="P926" t="s">
        <v>179</v>
      </c>
      <c r="Q926" t="s">
        <v>180</v>
      </c>
      <c r="R926" t="s">
        <v>181</v>
      </c>
      <c r="S926" t="s">
        <v>182</v>
      </c>
      <c r="T926" t="s">
        <v>250</v>
      </c>
      <c r="U926" t="s">
        <v>488</v>
      </c>
      <c r="V926" t="s">
        <v>209</v>
      </c>
      <c r="W926">
        <v>47</v>
      </c>
      <c r="X926" t="s">
        <v>186</v>
      </c>
      <c r="Y926" t="s">
        <v>195</v>
      </c>
      <c r="Z926">
        <v>55</v>
      </c>
      <c r="AA926" t="s">
        <v>196</v>
      </c>
      <c r="AB926" t="s">
        <v>197</v>
      </c>
      <c r="AC926" t="s">
        <v>210</v>
      </c>
      <c r="AD926" t="s">
        <v>217</v>
      </c>
      <c r="AE926" t="s">
        <v>211</v>
      </c>
      <c r="AF926">
        <v>13903</v>
      </c>
      <c r="AS926">
        <v>0</v>
      </c>
      <c r="AT926">
        <v>0</v>
      </c>
      <c r="AU926">
        <v>988.30200000000002</v>
      </c>
      <c r="AV926">
        <v>0</v>
      </c>
      <c r="BA926" t="s">
        <v>201</v>
      </c>
      <c r="BB926">
        <v>4</v>
      </c>
      <c r="BC926" t="s">
        <v>238</v>
      </c>
      <c r="BD926" t="s">
        <v>238</v>
      </c>
      <c r="BE926" s="3">
        <v>130000</v>
      </c>
      <c r="BF926" t="s">
        <v>549</v>
      </c>
      <c r="BG926" t="s">
        <v>238</v>
      </c>
      <c r="BH926" t="s">
        <v>202</v>
      </c>
      <c r="BM926" s="7" t="s">
        <v>550</v>
      </c>
      <c r="BN926" s="3" t="s">
        <v>204</v>
      </c>
      <c r="BO926" t="s">
        <v>202</v>
      </c>
      <c r="BP926" t="s">
        <v>202</v>
      </c>
      <c r="BS926" t="s">
        <v>205</v>
      </c>
    </row>
    <row r="927" spans="1:71" x14ac:dyDescent="0.2">
      <c r="A927" s="4">
        <v>43013.729166666664</v>
      </c>
      <c r="B927" s="4">
        <v>43013.743055555555</v>
      </c>
      <c r="C927" t="s">
        <v>65</v>
      </c>
      <c r="D927" t="s">
        <v>2008</v>
      </c>
      <c r="E927">
        <v>100</v>
      </c>
      <c r="F927">
        <v>1202</v>
      </c>
      <c r="G927" t="b">
        <v>1</v>
      </c>
      <c r="H927" s="1">
        <v>43013.743055555555</v>
      </c>
      <c r="I927" t="s">
        <v>2009</v>
      </c>
      <c r="N927">
        <v>46.490997309999997</v>
      </c>
      <c r="O927">
        <v>-90.051803590000006</v>
      </c>
      <c r="P927" t="s">
        <v>179</v>
      </c>
      <c r="Q927" t="s">
        <v>180</v>
      </c>
      <c r="R927" t="s">
        <v>181</v>
      </c>
      <c r="S927" t="s">
        <v>182</v>
      </c>
      <c r="T927" t="s">
        <v>183</v>
      </c>
      <c r="U927" t="s">
        <v>184</v>
      </c>
      <c r="V927" t="s">
        <v>185</v>
      </c>
      <c r="W927">
        <v>47</v>
      </c>
      <c r="X927" t="s">
        <v>186</v>
      </c>
      <c r="Y927" t="s">
        <v>216</v>
      </c>
      <c r="Z927">
        <v>23</v>
      </c>
      <c r="AA927" t="s">
        <v>196</v>
      </c>
      <c r="AB927" t="s">
        <v>197</v>
      </c>
      <c r="AC927" t="s">
        <v>198</v>
      </c>
      <c r="AD927" t="s">
        <v>234</v>
      </c>
      <c r="AE927" t="s">
        <v>200</v>
      </c>
      <c r="AF927">
        <v>49938</v>
      </c>
      <c r="AS927">
        <v>0</v>
      </c>
      <c r="AT927">
        <v>0</v>
      </c>
      <c r="AU927">
        <v>980.92700000000002</v>
      </c>
      <c r="AV927">
        <v>0</v>
      </c>
      <c r="BA927" t="s">
        <v>201</v>
      </c>
      <c r="BB927">
        <v>4</v>
      </c>
      <c r="BC927" t="s">
        <v>238</v>
      </c>
      <c r="BD927" t="s">
        <v>238</v>
      </c>
      <c r="BE927" s="3">
        <v>85000</v>
      </c>
      <c r="BF927" t="s">
        <v>2010</v>
      </c>
      <c r="BG927" t="s">
        <v>238</v>
      </c>
      <c r="BH927" t="s">
        <v>202</v>
      </c>
      <c r="BM927" s="7" t="s">
        <v>2011</v>
      </c>
      <c r="BN927" s="3" t="s">
        <v>204</v>
      </c>
      <c r="BO927" t="s">
        <v>238</v>
      </c>
      <c r="BP927" t="s">
        <v>202</v>
      </c>
    </row>
    <row r="928" spans="1:71" x14ac:dyDescent="0.2">
      <c r="A928" s="4">
        <v>43013.729166666664</v>
      </c>
      <c r="B928" s="4">
        <v>43013.743055555555</v>
      </c>
      <c r="C928" t="s">
        <v>65</v>
      </c>
      <c r="D928" t="s">
        <v>2041</v>
      </c>
      <c r="E928">
        <v>100</v>
      </c>
      <c r="F928">
        <v>1221</v>
      </c>
      <c r="G928" t="b">
        <v>1</v>
      </c>
      <c r="H928" s="1">
        <v>43013.743055555555</v>
      </c>
      <c r="I928" t="s">
        <v>2042</v>
      </c>
      <c r="N928">
        <v>33.985992430000003</v>
      </c>
      <c r="O928">
        <v>-80.99720001</v>
      </c>
      <c r="P928" t="s">
        <v>179</v>
      </c>
      <c r="Q928" t="s">
        <v>180</v>
      </c>
      <c r="R928" t="s">
        <v>181</v>
      </c>
      <c r="S928" t="s">
        <v>208</v>
      </c>
      <c r="T928">
        <v>55</v>
      </c>
      <c r="U928" t="s">
        <v>184</v>
      </c>
      <c r="V928" t="s">
        <v>185</v>
      </c>
      <c r="W928">
        <v>47</v>
      </c>
      <c r="X928" t="s">
        <v>186</v>
      </c>
      <c r="Y928" t="s">
        <v>195</v>
      </c>
      <c r="Z928">
        <v>35</v>
      </c>
      <c r="AA928" t="s">
        <v>196</v>
      </c>
      <c r="AB928" t="s">
        <v>197</v>
      </c>
      <c r="AC928" t="s">
        <v>210</v>
      </c>
      <c r="AD928" t="s">
        <v>217</v>
      </c>
      <c r="AE928" t="s">
        <v>303</v>
      </c>
      <c r="AF928">
        <v>29061</v>
      </c>
      <c r="AS928">
        <v>1.9119999999999999</v>
      </c>
      <c r="AT928">
        <v>886.00599999999997</v>
      </c>
      <c r="AU928">
        <v>991.86400000000003</v>
      </c>
      <c r="AV928">
        <v>4</v>
      </c>
      <c r="BA928" t="s">
        <v>201</v>
      </c>
      <c r="BB928">
        <v>4</v>
      </c>
      <c r="BC928" t="s">
        <v>238</v>
      </c>
      <c r="BD928" t="s">
        <v>238</v>
      </c>
      <c r="BE928" s="3">
        <v>280000</v>
      </c>
      <c r="BF928" t="s">
        <v>356</v>
      </c>
      <c r="BG928" t="s">
        <v>238</v>
      </c>
      <c r="BH928" t="s">
        <v>202</v>
      </c>
      <c r="BM928" s="7" t="s">
        <v>2043</v>
      </c>
      <c r="BN928" s="3" t="s">
        <v>204</v>
      </c>
      <c r="BO928" t="s">
        <v>238</v>
      </c>
      <c r="BP928" t="s">
        <v>202</v>
      </c>
    </row>
    <row r="929" spans="1:71" x14ac:dyDescent="0.2">
      <c r="A929" s="4">
        <v>43013.729166666664</v>
      </c>
      <c r="B929" s="4">
        <v>43013.744444444441</v>
      </c>
      <c r="C929" t="s">
        <v>65</v>
      </c>
      <c r="D929" t="s">
        <v>2147</v>
      </c>
      <c r="E929">
        <v>100</v>
      </c>
      <c r="F929">
        <v>1333</v>
      </c>
      <c r="G929" t="b">
        <v>1</v>
      </c>
      <c r="H929" s="1">
        <v>43013.744444444441</v>
      </c>
      <c r="I929" t="s">
        <v>2148</v>
      </c>
      <c r="N929">
        <v>29.989303589999999</v>
      </c>
      <c r="O929">
        <v>-97.85720062</v>
      </c>
      <c r="P929" t="s">
        <v>179</v>
      </c>
      <c r="Q929" t="s">
        <v>180</v>
      </c>
      <c r="R929" t="s">
        <v>181</v>
      </c>
      <c r="S929" t="s">
        <v>182</v>
      </c>
      <c r="T929" t="s">
        <v>183</v>
      </c>
      <c r="U929" t="s">
        <v>184</v>
      </c>
      <c r="V929" t="s">
        <v>434</v>
      </c>
      <c r="W929">
        <v>47</v>
      </c>
      <c r="X929" t="s">
        <v>186</v>
      </c>
      <c r="Y929" t="s">
        <v>216</v>
      </c>
      <c r="Z929">
        <v>29</v>
      </c>
      <c r="AA929" t="s">
        <v>196</v>
      </c>
      <c r="AB929" t="s">
        <v>197</v>
      </c>
      <c r="AC929" t="s">
        <v>210</v>
      </c>
      <c r="AD929" t="s">
        <v>234</v>
      </c>
      <c r="AE929" t="s">
        <v>229</v>
      </c>
      <c r="AF929">
        <v>78640</v>
      </c>
      <c r="AS929">
        <v>105.19</v>
      </c>
      <c r="AT929">
        <v>879.66</v>
      </c>
      <c r="AU929">
        <v>985.59900000000005</v>
      </c>
      <c r="AV929">
        <v>7</v>
      </c>
      <c r="BA929" t="s">
        <v>201</v>
      </c>
      <c r="BB929">
        <v>4</v>
      </c>
      <c r="BC929" t="s">
        <v>238</v>
      </c>
      <c r="BD929" t="s">
        <v>238</v>
      </c>
      <c r="BE929" s="3">
        <v>180000</v>
      </c>
      <c r="BF929" t="s">
        <v>343</v>
      </c>
      <c r="BG929" t="s">
        <v>238</v>
      </c>
      <c r="BH929" t="s">
        <v>202</v>
      </c>
      <c r="BM929" s="7" t="s">
        <v>2149</v>
      </c>
      <c r="BO929" t="s">
        <v>202</v>
      </c>
      <c r="BP929" t="s">
        <v>202</v>
      </c>
    </row>
    <row r="930" spans="1:71" x14ac:dyDescent="0.2">
      <c r="A930" s="4">
        <v>43013.732638888891</v>
      </c>
      <c r="B930" s="4">
        <v>43013.744444444441</v>
      </c>
      <c r="C930" t="s">
        <v>65</v>
      </c>
      <c r="D930" t="s">
        <v>2176</v>
      </c>
      <c r="E930">
        <v>100</v>
      </c>
      <c r="F930">
        <v>1071</v>
      </c>
      <c r="G930" t="b">
        <v>1</v>
      </c>
      <c r="H930" s="1">
        <v>43013.744444444441</v>
      </c>
      <c r="I930" t="s">
        <v>2177</v>
      </c>
      <c r="N930">
        <v>40.669494630000003</v>
      </c>
      <c r="O930">
        <v>-73.872596740000006</v>
      </c>
      <c r="P930" t="s">
        <v>179</v>
      </c>
      <c r="Q930" t="s">
        <v>180</v>
      </c>
      <c r="R930" t="s">
        <v>181</v>
      </c>
      <c r="S930" t="s">
        <v>182</v>
      </c>
      <c r="T930" t="s">
        <v>183</v>
      </c>
      <c r="U930" t="s">
        <v>251</v>
      </c>
      <c r="V930" t="s">
        <v>252</v>
      </c>
      <c r="W930">
        <v>47</v>
      </c>
      <c r="X930" t="s">
        <v>186</v>
      </c>
      <c r="Y930" t="s">
        <v>216</v>
      </c>
      <c r="Z930">
        <v>29</v>
      </c>
      <c r="AA930" t="s">
        <v>196</v>
      </c>
      <c r="AB930" t="s">
        <v>197</v>
      </c>
      <c r="AC930" t="s">
        <v>210</v>
      </c>
      <c r="AD930" t="s">
        <v>217</v>
      </c>
      <c r="AE930" t="s">
        <v>229</v>
      </c>
      <c r="AF930">
        <v>11214</v>
      </c>
      <c r="AS930">
        <v>0</v>
      </c>
      <c r="AT930">
        <v>0</v>
      </c>
      <c r="AU930">
        <v>945.39499999999998</v>
      </c>
      <c r="AV930">
        <v>0</v>
      </c>
      <c r="BA930" t="s">
        <v>201</v>
      </c>
      <c r="BB930">
        <v>4</v>
      </c>
      <c r="BC930" t="s">
        <v>238</v>
      </c>
      <c r="BD930" t="s">
        <v>238</v>
      </c>
      <c r="BE930" s="3">
        <v>100000</v>
      </c>
      <c r="BF930" t="s">
        <v>484</v>
      </c>
      <c r="BG930" t="s">
        <v>238</v>
      </c>
      <c r="BH930" t="s">
        <v>202</v>
      </c>
      <c r="BM930" s="7" t="s">
        <v>2178</v>
      </c>
      <c r="BN930" s="3" t="s">
        <v>204</v>
      </c>
      <c r="BO930" t="s">
        <v>202</v>
      </c>
      <c r="BP930" t="s">
        <v>238</v>
      </c>
      <c r="BQ930" t="s">
        <v>2179</v>
      </c>
    </row>
    <row r="931" spans="1:71" x14ac:dyDescent="0.2">
      <c r="A931" s="4">
        <v>43013.734027777777</v>
      </c>
      <c r="B931" s="4">
        <v>43013.745833333334</v>
      </c>
      <c r="C931" t="s">
        <v>65</v>
      </c>
      <c r="D931" t="s">
        <v>2284</v>
      </c>
      <c r="E931">
        <v>100</v>
      </c>
      <c r="F931">
        <v>1034</v>
      </c>
      <c r="G931" t="b">
        <v>1</v>
      </c>
      <c r="H931" s="1">
        <v>43013.745833333334</v>
      </c>
      <c r="I931" t="s">
        <v>2285</v>
      </c>
      <c r="N931">
        <v>36.061706540000003</v>
      </c>
      <c r="O931">
        <v>-95.944198610000001</v>
      </c>
      <c r="P931" t="s">
        <v>179</v>
      </c>
      <c r="Q931" t="s">
        <v>180</v>
      </c>
      <c r="R931" t="s">
        <v>181</v>
      </c>
      <c r="S931" t="s">
        <v>208</v>
      </c>
      <c r="T931">
        <v>56</v>
      </c>
      <c r="U931" t="s">
        <v>184</v>
      </c>
      <c r="V931" t="s">
        <v>302</v>
      </c>
      <c r="W931">
        <v>47</v>
      </c>
      <c r="X931" t="s">
        <v>186</v>
      </c>
      <c r="Y931" t="s">
        <v>216</v>
      </c>
      <c r="Z931">
        <v>30</v>
      </c>
      <c r="AA931" t="s">
        <v>243</v>
      </c>
      <c r="AB931" t="s">
        <v>467</v>
      </c>
      <c r="AC931" t="s">
        <v>198</v>
      </c>
      <c r="AD931" t="s">
        <v>222</v>
      </c>
      <c r="AE931" t="s">
        <v>303</v>
      </c>
      <c r="AF931">
        <v>74135</v>
      </c>
      <c r="AS931">
        <v>0</v>
      </c>
      <c r="AT931">
        <v>0</v>
      </c>
      <c r="AU931">
        <v>362.971</v>
      </c>
      <c r="AV931">
        <v>0</v>
      </c>
      <c r="BA931" t="s">
        <v>201</v>
      </c>
      <c r="BB931">
        <v>4</v>
      </c>
      <c r="BC931" t="s">
        <v>238</v>
      </c>
      <c r="BD931" t="s">
        <v>238</v>
      </c>
      <c r="BE931" s="3">
        <v>500</v>
      </c>
      <c r="BF931" t="s">
        <v>2286</v>
      </c>
      <c r="BG931" t="s">
        <v>238</v>
      </c>
      <c r="BH931" t="s">
        <v>202</v>
      </c>
      <c r="BM931" s="7" t="s">
        <v>2287</v>
      </c>
      <c r="BN931" s="3" t="s">
        <v>225</v>
      </c>
      <c r="BO931" t="s">
        <v>238</v>
      </c>
      <c r="BP931" t="s">
        <v>202</v>
      </c>
    </row>
    <row r="932" spans="1:71" x14ac:dyDescent="0.2">
      <c r="A932" s="4">
        <v>43013.736805555556</v>
      </c>
      <c r="B932" s="4">
        <v>43013.749305555553</v>
      </c>
      <c r="C932" t="s">
        <v>65</v>
      </c>
      <c r="D932" t="s">
        <v>2447</v>
      </c>
      <c r="E932">
        <v>100</v>
      </c>
      <c r="F932">
        <v>1047</v>
      </c>
      <c r="G932" t="b">
        <v>1</v>
      </c>
      <c r="H932" s="1">
        <v>43013.749305555553</v>
      </c>
      <c r="I932" t="s">
        <v>2448</v>
      </c>
      <c r="N932">
        <v>32.807205199999999</v>
      </c>
      <c r="O932">
        <v>-117.1649017</v>
      </c>
      <c r="P932" t="s">
        <v>179</v>
      </c>
      <c r="Q932" t="s">
        <v>180</v>
      </c>
      <c r="R932" t="s">
        <v>181</v>
      </c>
      <c r="S932" t="s">
        <v>182</v>
      </c>
      <c r="T932" t="s">
        <v>183</v>
      </c>
      <c r="U932" t="s">
        <v>184</v>
      </c>
      <c r="V932" t="s">
        <v>194</v>
      </c>
      <c r="W932">
        <v>47</v>
      </c>
      <c r="X932" t="s">
        <v>186</v>
      </c>
      <c r="Y932" t="s">
        <v>216</v>
      </c>
      <c r="Z932">
        <v>25</v>
      </c>
      <c r="AA932" t="s">
        <v>269</v>
      </c>
      <c r="AB932" t="s">
        <v>197</v>
      </c>
      <c r="AC932" t="s">
        <v>290</v>
      </c>
      <c r="AD932" t="s">
        <v>217</v>
      </c>
      <c r="AE932" t="s">
        <v>211</v>
      </c>
      <c r="AF932">
        <v>92123</v>
      </c>
      <c r="AS932">
        <v>19.657</v>
      </c>
      <c r="AT932">
        <v>850.03399999999999</v>
      </c>
      <c r="AU932">
        <v>864.53</v>
      </c>
      <c r="AV932">
        <v>5</v>
      </c>
      <c r="BA932" t="s">
        <v>201</v>
      </c>
      <c r="BB932">
        <v>4</v>
      </c>
      <c r="BC932" t="s">
        <v>238</v>
      </c>
      <c r="BD932" t="s">
        <v>238</v>
      </c>
      <c r="BE932" s="3">
        <v>200000</v>
      </c>
      <c r="BF932" t="s">
        <v>769</v>
      </c>
      <c r="BG932" t="s">
        <v>238</v>
      </c>
      <c r="BH932" t="s">
        <v>202</v>
      </c>
      <c r="BM932" s="7" t="s">
        <v>2449</v>
      </c>
      <c r="BO932" t="s">
        <v>202</v>
      </c>
      <c r="BP932" t="s">
        <v>202</v>
      </c>
    </row>
    <row r="933" spans="1:71" x14ac:dyDescent="0.2">
      <c r="A933" s="4">
        <v>43013.732638888891</v>
      </c>
      <c r="B933" s="4">
        <v>43013.751388888886</v>
      </c>
      <c r="C933" t="s">
        <v>65</v>
      </c>
      <c r="D933" t="s">
        <v>2538</v>
      </c>
      <c r="E933">
        <v>100</v>
      </c>
      <c r="F933">
        <v>1628</v>
      </c>
      <c r="G933" t="b">
        <v>1</v>
      </c>
      <c r="H933" s="1">
        <v>43013.751388888886</v>
      </c>
      <c r="I933" t="s">
        <v>2539</v>
      </c>
      <c r="N933">
        <v>39.201797489999997</v>
      </c>
      <c r="O933">
        <v>-76.930999760000006</v>
      </c>
      <c r="P933" t="s">
        <v>179</v>
      </c>
      <c r="Q933" t="s">
        <v>180</v>
      </c>
      <c r="R933" t="s">
        <v>181</v>
      </c>
      <c r="S933" t="s">
        <v>182</v>
      </c>
      <c r="T933" t="s">
        <v>183</v>
      </c>
      <c r="U933" t="s">
        <v>193</v>
      </c>
      <c r="V933" t="s">
        <v>185</v>
      </c>
      <c r="W933">
        <v>47</v>
      </c>
      <c r="X933" t="s">
        <v>186</v>
      </c>
      <c r="Y933" t="s">
        <v>216</v>
      </c>
      <c r="Z933">
        <v>47</v>
      </c>
      <c r="AA933" t="s">
        <v>269</v>
      </c>
      <c r="AB933" t="s">
        <v>197</v>
      </c>
      <c r="AC933" t="s">
        <v>1928</v>
      </c>
      <c r="AD933" t="s">
        <v>329</v>
      </c>
      <c r="AE933" t="s">
        <v>200</v>
      </c>
      <c r="AF933">
        <v>21043</v>
      </c>
      <c r="AS933">
        <v>16.82</v>
      </c>
      <c r="AT933">
        <v>16.82</v>
      </c>
      <c r="AU933">
        <v>994.53200000000004</v>
      </c>
      <c r="AV933">
        <v>1</v>
      </c>
      <c r="BA933" t="s">
        <v>201</v>
      </c>
      <c r="BB933">
        <v>4</v>
      </c>
      <c r="BC933" t="s">
        <v>238</v>
      </c>
      <c r="BD933" t="s">
        <v>238</v>
      </c>
      <c r="BE933" s="3">
        <v>90000</v>
      </c>
      <c r="BF933" t="s">
        <v>2540</v>
      </c>
      <c r="BG933" t="s">
        <v>238</v>
      </c>
      <c r="BH933" t="s">
        <v>202</v>
      </c>
      <c r="BM933" s="7" t="s">
        <v>2541</v>
      </c>
      <c r="BN933" s="3" t="s">
        <v>225</v>
      </c>
      <c r="BO933" t="s">
        <v>238</v>
      </c>
      <c r="BP933" t="s">
        <v>202</v>
      </c>
    </row>
    <row r="934" spans="1:71" x14ac:dyDescent="0.2">
      <c r="A934" s="4">
        <v>43013.748611111114</v>
      </c>
      <c r="B934" s="4">
        <v>43013.767361111109</v>
      </c>
      <c r="C934" t="s">
        <v>65</v>
      </c>
      <c r="D934" t="s">
        <v>3100</v>
      </c>
      <c r="E934">
        <v>100</v>
      </c>
      <c r="F934">
        <v>1593</v>
      </c>
      <c r="G934" t="b">
        <v>1</v>
      </c>
      <c r="H934" s="1">
        <v>43013.767361111109</v>
      </c>
      <c r="I934" t="s">
        <v>3101</v>
      </c>
      <c r="N934">
        <v>35.460800169999999</v>
      </c>
      <c r="O934">
        <v>-82.471496579999993</v>
      </c>
      <c r="P934" t="s">
        <v>179</v>
      </c>
      <c r="Q934" t="s">
        <v>180</v>
      </c>
      <c r="R934" t="s">
        <v>181</v>
      </c>
      <c r="S934" t="s">
        <v>182</v>
      </c>
      <c r="T934" t="s">
        <v>3102</v>
      </c>
      <c r="U934" t="s">
        <v>389</v>
      </c>
      <c r="V934" t="s">
        <v>185</v>
      </c>
      <c r="W934">
        <v>47</v>
      </c>
      <c r="X934" t="s">
        <v>186</v>
      </c>
      <c r="Y934" t="s">
        <v>216</v>
      </c>
      <c r="Z934">
        <v>63</v>
      </c>
      <c r="AA934" t="s">
        <v>196</v>
      </c>
      <c r="AB934" t="s">
        <v>197</v>
      </c>
      <c r="AC934" t="s">
        <v>210</v>
      </c>
      <c r="AD934" t="s">
        <v>234</v>
      </c>
      <c r="AE934" t="s">
        <v>211</v>
      </c>
      <c r="AF934">
        <v>28732</v>
      </c>
      <c r="AS934">
        <v>5.016</v>
      </c>
      <c r="AT934">
        <v>1010.7140000000001</v>
      </c>
      <c r="AU934">
        <v>1014.197</v>
      </c>
      <c r="AV934">
        <v>6</v>
      </c>
      <c r="BA934" t="s">
        <v>201</v>
      </c>
      <c r="BB934">
        <v>4</v>
      </c>
      <c r="BC934" t="s">
        <v>238</v>
      </c>
      <c r="BD934" t="s">
        <v>238</v>
      </c>
      <c r="BE934" s="3">
        <v>125000</v>
      </c>
      <c r="BF934" t="s">
        <v>3103</v>
      </c>
      <c r="BG934" t="s">
        <v>238</v>
      </c>
      <c r="BH934" t="s">
        <v>202</v>
      </c>
      <c r="BM934" s="7" t="s">
        <v>3104</v>
      </c>
      <c r="BN934" s="3" t="s">
        <v>225</v>
      </c>
      <c r="BO934" t="s">
        <v>238</v>
      </c>
      <c r="BP934" t="s">
        <v>202</v>
      </c>
    </row>
    <row r="935" spans="1:71" x14ac:dyDescent="0.2">
      <c r="A935" s="4">
        <v>43013.761805555558</v>
      </c>
      <c r="B935" s="4">
        <v>43013.777083333334</v>
      </c>
      <c r="C935" t="s">
        <v>65</v>
      </c>
      <c r="D935" t="s">
        <v>3359</v>
      </c>
      <c r="E935">
        <v>100</v>
      </c>
      <c r="F935">
        <v>1322</v>
      </c>
      <c r="G935" t="b">
        <v>1</v>
      </c>
      <c r="H935" s="1">
        <v>43013.777083333334</v>
      </c>
      <c r="I935" t="s">
        <v>3360</v>
      </c>
      <c r="N935">
        <v>45.010101319999997</v>
      </c>
      <c r="O935">
        <v>-93.151901249999995</v>
      </c>
      <c r="P935" t="s">
        <v>179</v>
      </c>
      <c r="Q935" t="s">
        <v>180</v>
      </c>
      <c r="R935" t="s">
        <v>181</v>
      </c>
      <c r="S935" t="s">
        <v>604</v>
      </c>
      <c r="T935">
        <v>11</v>
      </c>
      <c r="U935" t="s">
        <v>251</v>
      </c>
      <c r="V935" t="s">
        <v>215</v>
      </c>
      <c r="W935">
        <v>47</v>
      </c>
      <c r="X935" t="s">
        <v>186</v>
      </c>
      <c r="Y935" t="s">
        <v>195</v>
      </c>
      <c r="Z935">
        <v>39</v>
      </c>
      <c r="AA935" t="s">
        <v>196</v>
      </c>
      <c r="AB935" t="s">
        <v>197</v>
      </c>
      <c r="AC935" t="s">
        <v>290</v>
      </c>
      <c r="AD935" t="s">
        <v>217</v>
      </c>
      <c r="AE935" t="s">
        <v>223</v>
      </c>
      <c r="AF935">
        <v>55051</v>
      </c>
      <c r="AS935">
        <v>0</v>
      </c>
      <c r="AT935">
        <v>0</v>
      </c>
      <c r="AU935">
        <v>1006.646</v>
      </c>
      <c r="AV935">
        <v>0</v>
      </c>
      <c r="BA935" t="s">
        <v>201</v>
      </c>
      <c r="BB935">
        <v>4</v>
      </c>
      <c r="BC935" t="s">
        <v>238</v>
      </c>
      <c r="BD935" t="s">
        <v>238</v>
      </c>
      <c r="BE935" s="3">
        <v>180000</v>
      </c>
      <c r="BF935" t="s">
        <v>477</v>
      </c>
      <c r="BG935" t="s">
        <v>238</v>
      </c>
      <c r="BH935" t="s">
        <v>202</v>
      </c>
      <c r="BM935" s="7" t="s">
        <v>3361</v>
      </c>
      <c r="BN935" s="3" t="s">
        <v>204</v>
      </c>
      <c r="BO935" t="s">
        <v>238</v>
      </c>
      <c r="BP935" t="s">
        <v>202</v>
      </c>
    </row>
    <row r="936" spans="1:71" x14ac:dyDescent="0.2">
      <c r="A936" s="4">
        <v>43007.584722222222</v>
      </c>
      <c r="B936" s="4">
        <v>43007.602777777778</v>
      </c>
      <c r="C936" t="s">
        <v>65</v>
      </c>
      <c r="D936" t="s">
        <v>358</v>
      </c>
      <c r="E936">
        <v>100</v>
      </c>
      <c r="F936">
        <v>1580</v>
      </c>
      <c r="G936" t="b">
        <v>1</v>
      </c>
      <c r="H936" s="1">
        <v>43007.602777777778</v>
      </c>
      <c r="I936" t="s">
        <v>359</v>
      </c>
      <c r="N936">
        <v>36.83709717</v>
      </c>
      <c r="O936">
        <v>-76.338500980000006</v>
      </c>
      <c r="P936" t="s">
        <v>179</v>
      </c>
      <c r="Q936" t="s">
        <v>180</v>
      </c>
      <c r="R936" t="s">
        <v>181</v>
      </c>
      <c r="S936" t="s">
        <v>182</v>
      </c>
      <c r="T936" t="s">
        <v>183</v>
      </c>
      <c r="U936" t="s">
        <v>184</v>
      </c>
      <c r="V936" t="s">
        <v>360</v>
      </c>
      <c r="W936">
        <v>47</v>
      </c>
      <c r="X936" t="s">
        <v>186</v>
      </c>
      <c r="Y936" t="s">
        <v>216</v>
      </c>
      <c r="Z936">
        <v>37</v>
      </c>
      <c r="AA936" t="s">
        <v>269</v>
      </c>
      <c r="AB936" t="s">
        <v>197</v>
      </c>
      <c r="AC936" t="s">
        <v>210</v>
      </c>
      <c r="AD936" t="s">
        <v>217</v>
      </c>
      <c r="AE936" t="s">
        <v>229</v>
      </c>
      <c r="AF936">
        <v>23702</v>
      </c>
      <c r="AW936">
        <v>0</v>
      </c>
      <c r="AX936">
        <v>0</v>
      </c>
      <c r="AY936">
        <v>1003.393</v>
      </c>
      <c r="AZ936">
        <v>0</v>
      </c>
      <c r="BA936" t="s">
        <v>201</v>
      </c>
      <c r="BB936">
        <v>5</v>
      </c>
      <c r="BC936" t="s">
        <v>238</v>
      </c>
      <c r="BD936" t="s">
        <v>238</v>
      </c>
      <c r="BE936" s="3">
        <v>180000</v>
      </c>
      <c r="BF936" t="s">
        <v>361</v>
      </c>
      <c r="BG936" t="s">
        <v>238</v>
      </c>
      <c r="BH936" t="s">
        <v>202</v>
      </c>
      <c r="BM936" s="7" t="s">
        <v>362</v>
      </c>
      <c r="BN936" s="3" t="s">
        <v>225</v>
      </c>
      <c r="BO936" t="s">
        <v>238</v>
      </c>
      <c r="BP936" t="s">
        <v>202</v>
      </c>
      <c r="BS936" t="s">
        <v>205</v>
      </c>
    </row>
    <row r="937" spans="1:71" x14ac:dyDescent="0.2">
      <c r="A937" s="4">
        <v>43008.565972222219</v>
      </c>
      <c r="B937" s="4">
        <v>43008.587500000001</v>
      </c>
      <c r="C937" t="s">
        <v>65</v>
      </c>
      <c r="D937" t="s">
        <v>740</v>
      </c>
      <c r="E937">
        <v>100</v>
      </c>
      <c r="F937">
        <v>1836</v>
      </c>
      <c r="G937" t="b">
        <v>1</v>
      </c>
      <c r="H937" s="1">
        <v>43008.587500000001</v>
      </c>
      <c r="I937" t="s">
        <v>741</v>
      </c>
      <c r="N937">
        <v>45.679901119999997</v>
      </c>
      <c r="O937">
        <v>-89.346000669999995</v>
      </c>
      <c r="P937" t="s">
        <v>179</v>
      </c>
      <c r="Q937" t="s">
        <v>180</v>
      </c>
      <c r="R937" t="s">
        <v>181</v>
      </c>
      <c r="S937" t="s">
        <v>182</v>
      </c>
      <c r="T937" t="s">
        <v>183</v>
      </c>
      <c r="U937" t="s">
        <v>184</v>
      </c>
      <c r="V937" t="s">
        <v>185</v>
      </c>
      <c r="W937">
        <v>47</v>
      </c>
      <c r="X937" t="s">
        <v>186</v>
      </c>
      <c r="Y937" t="s">
        <v>195</v>
      </c>
      <c r="Z937">
        <v>39</v>
      </c>
      <c r="AA937" t="s">
        <v>196</v>
      </c>
      <c r="AB937" t="s">
        <v>197</v>
      </c>
      <c r="AC937" t="s">
        <v>290</v>
      </c>
      <c r="AD937" t="s">
        <v>217</v>
      </c>
      <c r="AE937" t="s">
        <v>200</v>
      </c>
      <c r="AF937">
        <v>54501</v>
      </c>
      <c r="AW937">
        <v>31.3</v>
      </c>
      <c r="AX937">
        <v>31.3</v>
      </c>
      <c r="AY937">
        <v>1043.7819999999999</v>
      </c>
      <c r="AZ937">
        <v>1</v>
      </c>
      <c r="BA937" t="s">
        <v>201</v>
      </c>
      <c r="BB937">
        <v>5</v>
      </c>
      <c r="BC937" t="s">
        <v>238</v>
      </c>
      <c r="BD937" t="s">
        <v>238</v>
      </c>
      <c r="BE937" s="3">
        <v>130000</v>
      </c>
      <c r="BF937" t="s">
        <v>742</v>
      </c>
      <c r="BG937" t="s">
        <v>238</v>
      </c>
      <c r="BH937" t="s">
        <v>202</v>
      </c>
      <c r="BM937" s="7" t="s">
        <v>743</v>
      </c>
      <c r="BN937" s="3" t="s">
        <v>204</v>
      </c>
      <c r="BO937" t="s">
        <v>202</v>
      </c>
      <c r="BP937" t="s">
        <v>202</v>
      </c>
      <c r="BS937" t="s">
        <v>205</v>
      </c>
    </row>
    <row r="938" spans="1:71" x14ac:dyDescent="0.2">
      <c r="A938" s="4">
        <v>43008.581250000003</v>
      </c>
      <c r="B938" s="4">
        <v>43008.599305555559</v>
      </c>
      <c r="C938" t="s">
        <v>65</v>
      </c>
      <c r="D938" t="s">
        <v>751</v>
      </c>
      <c r="E938">
        <v>100</v>
      </c>
      <c r="F938">
        <v>1554</v>
      </c>
      <c r="G938" t="b">
        <v>1</v>
      </c>
      <c r="H938" s="1">
        <v>43008.599305555559</v>
      </c>
      <c r="I938" t="s">
        <v>752</v>
      </c>
      <c r="N938">
        <v>30.778198239999998</v>
      </c>
      <c r="O938">
        <v>-88.259201050000001</v>
      </c>
      <c r="P938" t="s">
        <v>179</v>
      </c>
      <c r="Q938" t="s">
        <v>180</v>
      </c>
      <c r="R938" t="s">
        <v>181</v>
      </c>
      <c r="S938" t="s">
        <v>182</v>
      </c>
      <c r="T938" t="s">
        <v>183</v>
      </c>
      <c r="U938" t="s">
        <v>184</v>
      </c>
      <c r="V938" t="s">
        <v>328</v>
      </c>
      <c r="W938">
        <v>47</v>
      </c>
      <c r="X938" t="s">
        <v>186</v>
      </c>
      <c r="Y938" t="s">
        <v>195</v>
      </c>
      <c r="Z938">
        <v>47</v>
      </c>
      <c r="AA938" t="s">
        <v>196</v>
      </c>
      <c r="AB938" t="s">
        <v>197</v>
      </c>
      <c r="AC938" t="s">
        <v>290</v>
      </c>
      <c r="AD938" t="s">
        <v>199</v>
      </c>
      <c r="AE938" t="s">
        <v>303</v>
      </c>
      <c r="AF938">
        <v>36587</v>
      </c>
      <c r="AW938">
        <v>0</v>
      </c>
      <c r="AX938">
        <v>0</v>
      </c>
      <c r="AY938">
        <v>1028.76</v>
      </c>
      <c r="AZ938">
        <v>0</v>
      </c>
      <c r="BA938" t="s">
        <v>201</v>
      </c>
      <c r="BB938">
        <v>5</v>
      </c>
      <c r="BC938" t="s">
        <v>238</v>
      </c>
      <c r="BD938" t="s">
        <v>238</v>
      </c>
      <c r="BE938" s="3">
        <v>150000</v>
      </c>
      <c r="BF938" t="s">
        <v>753</v>
      </c>
      <c r="BG938" t="s">
        <v>238</v>
      </c>
      <c r="BH938" t="s">
        <v>202</v>
      </c>
      <c r="BM938" s="7" t="s">
        <v>754</v>
      </c>
      <c r="BO938" t="s">
        <v>202</v>
      </c>
      <c r="BP938" t="s">
        <v>202</v>
      </c>
      <c r="BS938" t="s">
        <v>205</v>
      </c>
    </row>
    <row r="939" spans="1:71" x14ac:dyDescent="0.2">
      <c r="A939" s="4">
        <v>43013.722916666666</v>
      </c>
      <c r="B939" s="4">
        <v>43013.738888888889</v>
      </c>
      <c r="C939" t="s">
        <v>65</v>
      </c>
      <c r="D939" t="s">
        <v>1770</v>
      </c>
      <c r="E939">
        <v>100</v>
      </c>
      <c r="F939">
        <v>1377</v>
      </c>
      <c r="G939" t="b">
        <v>1</v>
      </c>
      <c r="H939" s="1">
        <v>43013.738888888889</v>
      </c>
      <c r="I939" t="s">
        <v>1771</v>
      </c>
      <c r="N939">
        <v>40.498092649999997</v>
      </c>
      <c r="O939">
        <v>-74.31939697</v>
      </c>
      <c r="P939" t="s">
        <v>179</v>
      </c>
      <c r="Q939" t="s">
        <v>180</v>
      </c>
      <c r="R939" t="s">
        <v>181</v>
      </c>
      <c r="S939" t="s">
        <v>182</v>
      </c>
      <c r="T939" t="s">
        <v>183</v>
      </c>
      <c r="U939" t="s">
        <v>184</v>
      </c>
      <c r="V939" t="s">
        <v>185</v>
      </c>
      <c r="W939">
        <v>47</v>
      </c>
      <c r="X939" t="s">
        <v>186</v>
      </c>
      <c r="Y939" t="s">
        <v>216</v>
      </c>
      <c r="Z939">
        <v>27</v>
      </c>
      <c r="AA939" t="s">
        <v>196</v>
      </c>
      <c r="AB939" t="s">
        <v>467</v>
      </c>
      <c r="AC939" t="s">
        <v>198</v>
      </c>
      <c r="AD939" t="s">
        <v>234</v>
      </c>
      <c r="AE939" t="s">
        <v>229</v>
      </c>
      <c r="AF939">
        <v>8820</v>
      </c>
      <c r="AW939">
        <v>1.9139999999999999</v>
      </c>
      <c r="AX939">
        <v>635.41999999999996</v>
      </c>
      <c r="AY939">
        <v>1008.457</v>
      </c>
      <c r="AZ939">
        <v>3</v>
      </c>
      <c r="BA939" t="s">
        <v>201</v>
      </c>
      <c r="BB939">
        <v>5</v>
      </c>
      <c r="BC939" t="s">
        <v>238</v>
      </c>
      <c r="BD939" t="s">
        <v>238</v>
      </c>
      <c r="BE939" s="3">
        <v>65000</v>
      </c>
      <c r="BF939" t="s">
        <v>1772</v>
      </c>
      <c r="BG939" t="s">
        <v>238</v>
      </c>
      <c r="BH939" t="s">
        <v>202</v>
      </c>
      <c r="BM939" s="7" t="s">
        <v>1773</v>
      </c>
      <c r="BN939" s="3" t="s">
        <v>225</v>
      </c>
      <c r="BO939" t="s">
        <v>202</v>
      </c>
      <c r="BP939" t="s">
        <v>202</v>
      </c>
    </row>
    <row r="940" spans="1:71" x14ac:dyDescent="0.2">
      <c r="A940" s="4">
        <v>43013.727777777778</v>
      </c>
      <c r="B940" s="4">
        <v>43013.743055555555</v>
      </c>
      <c r="C940" t="s">
        <v>65</v>
      </c>
      <c r="D940" t="s">
        <v>2030</v>
      </c>
      <c r="E940">
        <v>100</v>
      </c>
      <c r="F940">
        <v>1322</v>
      </c>
      <c r="G940" t="b">
        <v>1</v>
      </c>
      <c r="H940" s="1">
        <v>43013.743055555555</v>
      </c>
      <c r="I940" t="s">
        <v>2031</v>
      </c>
      <c r="N940">
        <v>34.020401</v>
      </c>
      <c r="O940">
        <v>-84.244499210000001</v>
      </c>
      <c r="P940" t="s">
        <v>179</v>
      </c>
      <c r="Q940" t="s">
        <v>180</v>
      </c>
      <c r="R940" t="s">
        <v>181</v>
      </c>
      <c r="S940" t="s">
        <v>182</v>
      </c>
      <c r="T940" t="s">
        <v>183</v>
      </c>
      <c r="U940" t="s">
        <v>184</v>
      </c>
      <c r="V940" t="s">
        <v>185</v>
      </c>
      <c r="W940">
        <v>47</v>
      </c>
      <c r="X940" t="s">
        <v>186</v>
      </c>
      <c r="Y940" t="s">
        <v>195</v>
      </c>
      <c r="Z940">
        <v>40</v>
      </c>
      <c r="AA940" t="s">
        <v>196</v>
      </c>
      <c r="AB940" t="s">
        <v>197</v>
      </c>
      <c r="AC940" t="s">
        <v>290</v>
      </c>
      <c r="AD940" t="s">
        <v>329</v>
      </c>
      <c r="AE940" t="s">
        <v>229</v>
      </c>
      <c r="AF940">
        <v>30097</v>
      </c>
      <c r="AW940">
        <v>0</v>
      </c>
      <c r="AX940">
        <v>0</v>
      </c>
      <c r="AY940">
        <v>1023.549</v>
      </c>
      <c r="AZ940">
        <v>0</v>
      </c>
      <c r="BA940" t="s">
        <v>201</v>
      </c>
      <c r="BB940">
        <v>5</v>
      </c>
      <c r="BC940" t="s">
        <v>238</v>
      </c>
      <c r="BD940" t="s">
        <v>238</v>
      </c>
      <c r="BE940" s="3">
        <v>230000</v>
      </c>
      <c r="BF940" t="s">
        <v>2032</v>
      </c>
      <c r="BG940" t="s">
        <v>238</v>
      </c>
      <c r="BH940" t="s">
        <v>202</v>
      </c>
      <c r="BM940" s="7" t="s">
        <v>2033</v>
      </c>
      <c r="BO940" t="s">
        <v>202</v>
      </c>
      <c r="BP940" t="s">
        <v>202</v>
      </c>
    </row>
    <row r="941" spans="1:71" x14ac:dyDescent="0.2">
      <c r="A941" s="4">
        <v>43013.727777777778</v>
      </c>
      <c r="B941" s="4">
        <v>43013.745138888888</v>
      </c>
      <c r="C941" t="s">
        <v>65</v>
      </c>
      <c r="D941" t="s">
        <v>2197</v>
      </c>
      <c r="E941">
        <v>100</v>
      </c>
      <c r="F941">
        <v>1486</v>
      </c>
      <c r="G941" t="b">
        <v>1</v>
      </c>
      <c r="H941" s="1">
        <v>43013.745138888888</v>
      </c>
      <c r="I941" t="s">
        <v>2198</v>
      </c>
      <c r="N941">
        <v>32.749206540000003</v>
      </c>
      <c r="O941">
        <v>-97.220497129999998</v>
      </c>
      <c r="P941" t="s">
        <v>179</v>
      </c>
      <c r="Q941" t="s">
        <v>180</v>
      </c>
      <c r="R941" t="s">
        <v>181</v>
      </c>
      <c r="S941" t="s">
        <v>182</v>
      </c>
      <c r="T941" t="s">
        <v>188</v>
      </c>
      <c r="U941" t="s">
        <v>856</v>
      </c>
      <c r="V941" t="s">
        <v>538</v>
      </c>
      <c r="W941">
        <v>47</v>
      </c>
      <c r="X941" t="s">
        <v>186</v>
      </c>
      <c r="Y941" t="s">
        <v>216</v>
      </c>
      <c r="Z941">
        <v>36</v>
      </c>
      <c r="AA941" t="s">
        <v>196</v>
      </c>
      <c r="AB941" t="s">
        <v>197</v>
      </c>
      <c r="AC941" t="s">
        <v>290</v>
      </c>
      <c r="AD941" t="s">
        <v>217</v>
      </c>
      <c r="AE941" t="s">
        <v>200</v>
      </c>
      <c r="AF941">
        <v>76112</v>
      </c>
      <c r="AW941">
        <v>0</v>
      </c>
      <c r="AX941">
        <v>0</v>
      </c>
      <c r="AY941">
        <v>1006.948</v>
      </c>
      <c r="AZ941">
        <v>0</v>
      </c>
      <c r="BA941" t="s">
        <v>201</v>
      </c>
      <c r="BB941">
        <v>5</v>
      </c>
      <c r="BC941" t="s">
        <v>238</v>
      </c>
      <c r="BD941" t="s">
        <v>238</v>
      </c>
      <c r="BE941" s="3">
        <v>80000</v>
      </c>
      <c r="BF941" t="s">
        <v>973</v>
      </c>
      <c r="BG941" t="s">
        <v>238</v>
      </c>
      <c r="BH941" t="s">
        <v>202</v>
      </c>
      <c r="BM941" s="7" t="s">
        <v>2199</v>
      </c>
      <c r="BN941" s="3" t="s">
        <v>225</v>
      </c>
      <c r="BO941" t="s">
        <v>202</v>
      </c>
      <c r="BP941" t="s">
        <v>202</v>
      </c>
    </row>
    <row r="942" spans="1:71" x14ac:dyDescent="0.2">
      <c r="A942" s="4">
        <v>43013.736805555556</v>
      </c>
      <c r="B942" s="4">
        <v>43013.751388888886</v>
      </c>
      <c r="C942" t="s">
        <v>65</v>
      </c>
      <c r="D942" t="s">
        <v>2549</v>
      </c>
      <c r="E942">
        <v>100</v>
      </c>
      <c r="F942">
        <v>1245</v>
      </c>
      <c r="G942" t="b">
        <v>1</v>
      </c>
      <c r="H942" s="1">
        <v>43013.751388888886</v>
      </c>
      <c r="I942" t="s">
        <v>2550</v>
      </c>
      <c r="N942">
        <v>39.928604129999997</v>
      </c>
      <c r="O942">
        <v>-75.024200440000001</v>
      </c>
      <c r="P942" t="s">
        <v>179</v>
      </c>
      <c r="Q942" t="s">
        <v>180</v>
      </c>
      <c r="R942" t="s">
        <v>181</v>
      </c>
      <c r="S942" t="s">
        <v>341</v>
      </c>
      <c r="T942">
        <v>11</v>
      </c>
      <c r="U942" t="s">
        <v>184</v>
      </c>
      <c r="V942" t="s">
        <v>194</v>
      </c>
      <c r="W942">
        <v>47</v>
      </c>
      <c r="X942" t="s">
        <v>186</v>
      </c>
      <c r="Y942" t="s">
        <v>216</v>
      </c>
      <c r="Z942">
        <v>50</v>
      </c>
      <c r="AA942" t="s">
        <v>196</v>
      </c>
      <c r="AB942" t="s">
        <v>197</v>
      </c>
      <c r="AC942" t="s">
        <v>245</v>
      </c>
      <c r="AD942" t="s">
        <v>329</v>
      </c>
      <c r="AE942" t="s">
        <v>211</v>
      </c>
      <c r="AF942">
        <v>8505</v>
      </c>
      <c r="AW942">
        <v>323.12799999999999</v>
      </c>
      <c r="AX942">
        <v>323.12799999999999</v>
      </c>
      <c r="AY942">
        <v>1007.588</v>
      </c>
      <c r="AZ942">
        <v>1</v>
      </c>
      <c r="BA942" t="s">
        <v>201</v>
      </c>
      <c r="BB942">
        <v>5</v>
      </c>
      <c r="BC942" t="s">
        <v>238</v>
      </c>
      <c r="BD942" t="s">
        <v>238</v>
      </c>
      <c r="BE942" s="3">
        <v>130000</v>
      </c>
      <c r="BF942" t="s">
        <v>2551</v>
      </c>
      <c r="BG942" t="s">
        <v>238</v>
      </c>
      <c r="BH942" t="s">
        <v>202</v>
      </c>
      <c r="BM942" s="7" t="s">
        <v>2552</v>
      </c>
      <c r="BN942" s="3" t="s">
        <v>204</v>
      </c>
      <c r="BO942" t="s">
        <v>202</v>
      </c>
      <c r="BP942" t="s">
        <v>202</v>
      </c>
    </row>
    <row r="943" spans="1:71" x14ac:dyDescent="0.2">
      <c r="A943" s="4">
        <v>43013.752083333333</v>
      </c>
      <c r="B943" s="4">
        <v>43013.769444444442</v>
      </c>
      <c r="C943" t="s">
        <v>65</v>
      </c>
      <c r="D943" t="s">
        <v>3155</v>
      </c>
      <c r="E943">
        <v>100</v>
      </c>
      <c r="F943">
        <v>1489</v>
      </c>
      <c r="G943" t="b">
        <v>1</v>
      </c>
      <c r="H943" s="1">
        <v>43013.769444444442</v>
      </c>
      <c r="I943" t="s">
        <v>3156</v>
      </c>
      <c r="N943">
        <v>33.117996220000002</v>
      </c>
      <c r="O943">
        <v>-80.038398740000005</v>
      </c>
      <c r="P943" t="s">
        <v>179</v>
      </c>
      <c r="Q943" t="s">
        <v>180</v>
      </c>
      <c r="R943" t="s">
        <v>181</v>
      </c>
      <c r="S943" t="s">
        <v>3157</v>
      </c>
      <c r="T943" t="s">
        <v>2393</v>
      </c>
      <c r="U943" t="s">
        <v>721</v>
      </c>
      <c r="V943" t="s">
        <v>722</v>
      </c>
      <c r="W943">
        <v>47</v>
      </c>
      <c r="X943" t="s">
        <v>186</v>
      </c>
      <c r="Y943" t="s">
        <v>195</v>
      </c>
      <c r="Z943">
        <v>29</v>
      </c>
      <c r="AA943" t="s">
        <v>196</v>
      </c>
      <c r="AB943" t="s">
        <v>253</v>
      </c>
      <c r="AC943" t="s">
        <v>210</v>
      </c>
      <c r="AD943" t="s">
        <v>217</v>
      </c>
      <c r="AE943" t="s">
        <v>303</v>
      </c>
      <c r="AF943">
        <v>29486</v>
      </c>
      <c r="AW943">
        <v>858.74900000000002</v>
      </c>
      <c r="AX943">
        <v>860.50699999999995</v>
      </c>
      <c r="AY943">
        <v>1003.408</v>
      </c>
      <c r="AZ943">
        <v>3</v>
      </c>
      <c r="BA943" t="s">
        <v>201</v>
      </c>
      <c r="BB943">
        <v>5</v>
      </c>
      <c r="BC943" t="s">
        <v>238</v>
      </c>
      <c r="BD943" t="s">
        <v>238</v>
      </c>
      <c r="BE943" s="3">
        <v>80000</v>
      </c>
      <c r="BF943" t="s">
        <v>3158</v>
      </c>
      <c r="BG943" t="s">
        <v>238</v>
      </c>
      <c r="BH943" t="s">
        <v>202</v>
      </c>
      <c r="BM943" s="7" t="s">
        <v>3159</v>
      </c>
      <c r="BN943" s="3" t="s">
        <v>204</v>
      </c>
      <c r="BO943" t="s">
        <v>202</v>
      </c>
      <c r="BP943" t="s">
        <v>202</v>
      </c>
    </row>
    <row r="944" spans="1:71" x14ac:dyDescent="0.2">
      <c r="A944" s="4">
        <v>43013.765972222223</v>
      </c>
      <c r="B944" s="4">
        <v>43013.779166666667</v>
      </c>
      <c r="C944" t="s">
        <v>65</v>
      </c>
      <c r="D944" t="s">
        <v>3395</v>
      </c>
      <c r="E944">
        <v>100</v>
      </c>
      <c r="F944">
        <v>1149</v>
      </c>
      <c r="G944" t="b">
        <v>1</v>
      </c>
      <c r="H944" s="1">
        <v>43013.779166666667</v>
      </c>
      <c r="I944" t="s">
        <v>3396</v>
      </c>
      <c r="N944">
        <v>35.67669678</v>
      </c>
      <c r="O944">
        <v>-81.385002139999997</v>
      </c>
      <c r="P944" t="s">
        <v>179</v>
      </c>
      <c r="Q944" t="s">
        <v>180</v>
      </c>
      <c r="R944" t="s">
        <v>181</v>
      </c>
      <c r="S944" t="s">
        <v>182</v>
      </c>
      <c r="T944" t="s">
        <v>250</v>
      </c>
      <c r="U944" t="s">
        <v>488</v>
      </c>
      <c r="V944" t="s">
        <v>252</v>
      </c>
      <c r="W944">
        <v>47</v>
      </c>
      <c r="X944" t="s">
        <v>186</v>
      </c>
      <c r="Y944" t="s">
        <v>216</v>
      </c>
      <c r="Z944">
        <v>33</v>
      </c>
      <c r="AA944" t="s">
        <v>196</v>
      </c>
      <c r="AB944" t="s">
        <v>197</v>
      </c>
      <c r="AC944" t="s">
        <v>210</v>
      </c>
      <c r="AD944" t="s">
        <v>234</v>
      </c>
      <c r="AE944" t="s">
        <v>229</v>
      </c>
      <c r="AF944">
        <v>28602</v>
      </c>
      <c r="AW944">
        <v>0</v>
      </c>
      <c r="AX944">
        <v>0</v>
      </c>
      <c r="AY944">
        <v>1007.2619999999999</v>
      </c>
      <c r="AZ944">
        <v>0</v>
      </c>
      <c r="BA944" t="s">
        <v>201</v>
      </c>
      <c r="BB944">
        <v>5</v>
      </c>
      <c r="BC944" t="s">
        <v>238</v>
      </c>
      <c r="BD944" t="s">
        <v>238</v>
      </c>
      <c r="BE944" s="3">
        <v>200000</v>
      </c>
      <c r="BF944" t="s">
        <v>941</v>
      </c>
      <c r="BG944" t="s">
        <v>238</v>
      </c>
      <c r="BH944" t="s">
        <v>202</v>
      </c>
      <c r="BM944" s="7" t="s">
        <v>3397</v>
      </c>
      <c r="BN944" s="3" t="s">
        <v>204</v>
      </c>
      <c r="BO944" t="s">
        <v>202</v>
      </c>
      <c r="BP944" t="s">
        <v>202</v>
      </c>
    </row>
    <row r="945" spans="1:71" x14ac:dyDescent="0.2">
      <c r="A945" s="4">
        <v>43007.583333333336</v>
      </c>
      <c r="B945" s="4">
        <v>43007.601388888892</v>
      </c>
      <c r="C945" t="s">
        <v>65</v>
      </c>
      <c r="D945" t="s">
        <v>339</v>
      </c>
      <c r="E945">
        <v>100</v>
      </c>
      <c r="F945">
        <v>1579</v>
      </c>
      <c r="G945" t="b">
        <v>1</v>
      </c>
      <c r="H945" s="1">
        <v>43007.601388888892</v>
      </c>
      <c r="I945" t="s">
        <v>340</v>
      </c>
      <c r="N945">
        <v>32.850006100000002</v>
      </c>
      <c r="O945">
        <v>-96.961303709999996</v>
      </c>
      <c r="P945" t="s">
        <v>179</v>
      </c>
      <c r="Q945" t="s">
        <v>180</v>
      </c>
      <c r="R945" t="s">
        <v>181</v>
      </c>
      <c r="S945" t="s">
        <v>341</v>
      </c>
      <c r="T945">
        <v>11</v>
      </c>
      <c r="U945" t="s">
        <v>193</v>
      </c>
      <c r="V945" t="s">
        <v>342</v>
      </c>
      <c r="W945">
        <v>47</v>
      </c>
      <c r="X945" t="s">
        <v>186</v>
      </c>
      <c r="Y945" t="s">
        <v>195</v>
      </c>
      <c r="Z945">
        <v>46</v>
      </c>
      <c r="AA945" t="s">
        <v>233</v>
      </c>
      <c r="AB945" t="s">
        <v>197</v>
      </c>
      <c r="AC945" t="s">
        <v>290</v>
      </c>
      <c r="AD945" t="s">
        <v>222</v>
      </c>
      <c r="AE945" t="s">
        <v>211</v>
      </c>
      <c r="AF945">
        <v>75231</v>
      </c>
      <c r="AG945">
        <v>27.236999999999998</v>
      </c>
      <c r="AH945">
        <v>898.11699999999996</v>
      </c>
      <c r="AI945">
        <v>899.25</v>
      </c>
      <c r="AJ945">
        <v>4</v>
      </c>
      <c r="BA945" t="s">
        <v>201</v>
      </c>
      <c r="BB945">
        <v>1</v>
      </c>
      <c r="BC945" t="s">
        <v>238</v>
      </c>
      <c r="BD945" t="s">
        <v>238</v>
      </c>
      <c r="BE945" s="3">
        <v>180000</v>
      </c>
      <c r="BF945" t="s">
        <v>343</v>
      </c>
      <c r="BG945" t="s">
        <v>238</v>
      </c>
      <c r="BH945" t="s">
        <v>238</v>
      </c>
      <c r="BJ945">
        <v>0.65</v>
      </c>
      <c r="BK945">
        <v>35</v>
      </c>
      <c r="BL945" s="12">
        <f>BE945*BJ945</f>
        <v>117000</v>
      </c>
      <c r="BM945" s="7" t="s">
        <v>344</v>
      </c>
      <c r="BN945" s="3" t="s">
        <v>225</v>
      </c>
      <c r="BO945" t="s">
        <v>202</v>
      </c>
      <c r="BP945" t="s">
        <v>202</v>
      </c>
      <c r="BS945" t="s">
        <v>205</v>
      </c>
    </row>
    <row r="946" spans="1:71" x14ac:dyDescent="0.2">
      <c r="A946" s="4">
        <v>43013.727083333331</v>
      </c>
      <c r="B946" s="4">
        <v>43013.743055555555</v>
      </c>
      <c r="C946" t="s">
        <v>65</v>
      </c>
      <c r="D946" t="s">
        <v>2002</v>
      </c>
      <c r="E946">
        <v>100</v>
      </c>
      <c r="F946">
        <v>1377</v>
      </c>
      <c r="G946" t="b">
        <v>1</v>
      </c>
      <c r="H946" s="1">
        <v>43013.743055555555</v>
      </c>
      <c r="I946" t="s">
        <v>2003</v>
      </c>
      <c r="N946">
        <v>33.77189636</v>
      </c>
      <c r="O946">
        <v>-84.377098079999996</v>
      </c>
      <c r="P946" t="s">
        <v>179</v>
      </c>
      <c r="Q946" t="s">
        <v>180</v>
      </c>
      <c r="R946" t="s">
        <v>181</v>
      </c>
      <c r="S946" t="s">
        <v>182</v>
      </c>
      <c r="T946" t="s">
        <v>183</v>
      </c>
      <c r="U946" t="s">
        <v>184</v>
      </c>
      <c r="V946" t="s">
        <v>221</v>
      </c>
      <c r="W946">
        <v>47</v>
      </c>
      <c r="X946" t="s">
        <v>186</v>
      </c>
      <c r="Y946" t="s">
        <v>195</v>
      </c>
      <c r="Z946">
        <v>28</v>
      </c>
      <c r="AA946" t="s">
        <v>196</v>
      </c>
      <c r="AB946" t="s">
        <v>197</v>
      </c>
      <c r="AC946" t="s">
        <v>337</v>
      </c>
      <c r="AD946" t="s">
        <v>217</v>
      </c>
      <c r="AE946" t="s">
        <v>211</v>
      </c>
      <c r="AF946">
        <v>30303</v>
      </c>
      <c r="AG946">
        <v>107.208</v>
      </c>
      <c r="AH946">
        <v>1038.7719999999999</v>
      </c>
      <c r="AI946">
        <v>1050.9670000000001</v>
      </c>
      <c r="AJ946">
        <v>2</v>
      </c>
      <c r="BA946" t="s">
        <v>201</v>
      </c>
      <c r="BB946">
        <v>1</v>
      </c>
      <c r="BC946" t="s">
        <v>238</v>
      </c>
      <c r="BD946" t="s">
        <v>238</v>
      </c>
      <c r="BE946" s="3">
        <v>150000</v>
      </c>
      <c r="BF946" t="s">
        <v>449</v>
      </c>
      <c r="BG946" t="s">
        <v>238</v>
      </c>
      <c r="BH946" t="s">
        <v>238</v>
      </c>
      <c r="BI946">
        <v>0.5</v>
      </c>
      <c r="BJ946">
        <v>65</v>
      </c>
      <c r="BK946">
        <v>30</v>
      </c>
      <c r="BL946" s="12">
        <f>BI946*BE946</f>
        <v>75000</v>
      </c>
      <c r="BM946" s="7" t="s">
        <v>2004</v>
      </c>
      <c r="BN946" s="3" t="s">
        <v>204</v>
      </c>
      <c r="BO946" t="s">
        <v>202</v>
      </c>
      <c r="BP946" t="s">
        <v>202</v>
      </c>
    </row>
    <row r="947" spans="1:71" x14ac:dyDescent="0.2">
      <c r="A947" s="4">
        <v>43013.727083333331</v>
      </c>
      <c r="B947" s="4">
        <v>43013.745138888888</v>
      </c>
      <c r="C947" t="s">
        <v>65</v>
      </c>
      <c r="D947" t="s">
        <v>2226</v>
      </c>
      <c r="E947">
        <v>100</v>
      </c>
      <c r="F947">
        <v>1552</v>
      </c>
      <c r="G947" t="b">
        <v>1</v>
      </c>
      <c r="H947" s="1">
        <v>43013.745138888888</v>
      </c>
      <c r="I947" t="s">
        <v>2227</v>
      </c>
      <c r="N947">
        <v>43.234497070000003</v>
      </c>
      <c r="O947">
        <v>-71.522697449999995</v>
      </c>
      <c r="P947" t="s">
        <v>179</v>
      </c>
      <c r="Q947" t="s">
        <v>180</v>
      </c>
      <c r="R947" t="s">
        <v>181</v>
      </c>
      <c r="S947" t="s">
        <v>182</v>
      </c>
      <c r="T947" t="s">
        <v>250</v>
      </c>
      <c r="U947" t="s">
        <v>389</v>
      </c>
      <c r="V947" t="s">
        <v>185</v>
      </c>
      <c r="W947">
        <v>47</v>
      </c>
      <c r="X947" t="s">
        <v>186</v>
      </c>
      <c r="Y947" t="s">
        <v>195</v>
      </c>
      <c r="Z947">
        <v>63</v>
      </c>
      <c r="AA947" t="s">
        <v>196</v>
      </c>
      <c r="AB947" t="s">
        <v>197</v>
      </c>
      <c r="AC947" t="s">
        <v>210</v>
      </c>
      <c r="AD947" t="s">
        <v>217</v>
      </c>
      <c r="AE947" t="s">
        <v>200</v>
      </c>
      <c r="AF947">
        <v>3303</v>
      </c>
      <c r="AG947">
        <v>0</v>
      </c>
      <c r="AH947">
        <v>0</v>
      </c>
      <c r="AI947">
        <v>900.28499999999997</v>
      </c>
      <c r="AJ947">
        <v>0</v>
      </c>
      <c r="BA947" t="s">
        <v>201</v>
      </c>
      <c r="BB947">
        <v>1</v>
      </c>
      <c r="BC947" t="s">
        <v>238</v>
      </c>
      <c r="BD947" t="s">
        <v>238</v>
      </c>
      <c r="BE947" s="3">
        <v>80000</v>
      </c>
      <c r="BF947" t="s">
        <v>2228</v>
      </c>
      <c r="BG947" t="s">
        <v>238</v>
      </c>
      <c r="BH947" t="s">
        <v>238</v>
      </c>
      <c r="BI947">
        <v>0.5</v>
      </c>
      <c r="BJ947" s="6">
        <v>65</v>
      </c>
      <c r="BK947" s="6">
        <v>60</v>
      </c>
      <c r="BL947" s="12">
        <f>BI947*BE947</f>
        <v>40000</v>
      </c>
      <c r="BM947" s="7" t="s">
        <v>2229</v>
      </c>
      <c r="BN947" s="3" t="s">
        <v>204</v>
      </c>
      <c r="BO947" t="s">
        <v>202</v>
      </c>
      <c r="BP947" t="s">
        <v>202</v>
      </c>
    </row>
    <row r="948" spans="1:71" x14ac:dyDescent="0.2">
      <c r="A948" s="4">
        <v>43013.734027777777</v>
      </c>
      <c r="B948" s="4">
        <v>43013.749305555553</v>
      </c>
      <c r="C948" t="s">
        <v>65</v>
      </c>
      <c r="D948" t="s">
        <v>2486</v>
      </c>
      <c r="E948">
        <v>100</v>
      </c>
      <c r="F948">
        <v>1363</v>
      </c>
      <c r="G948" t="b">
        <v>1</v>
      </c>
      <c r="H948" s="1">
        <v>43013.749305555553</v>
      </c>
      <c r="I948" t="s">
        <v>2487</v>
      </c>
      <c r="N948">
        <v>33.86270142</v>
      </c>
      <c r="O948">
        <v>-118.1806946</v>
      </c>
      <c r="P948" t="s">
        <v>179</v>
      </c>
      <c r="Q948" t="s">
        <v>180</v>
      </c>
      <c r="R948" t="s">
        <v>181</v>
      </c>
      <c r="S948" t="s">
        <v>208</v>
      </c>
      <c r="T948">
        <v>56</v>
      </c>
      <c r="U948" t="s">
        <v>184</v>
      </c>
      <c r="V948" t="s">
        <v>185</v>
      </c>
      <c r="W948">
        <v>47</v>
      </c>
      <c r="X948" t="s">
        <v>186</v>
      </c>
      <c r="Y948" t="s">
        <v>216</v>
      </c>
      <c r="Z948">
        <v>41</v>
      </c>
      <c r="AA948" t="s">
        <v>243</v>
      </c>
      <c r="AB948" t="s">
        <v>244</v>
      </c>
      <c r="AC948" t="s">
        <v>290</v>
      </c>
      <c r="AD948" t="s">
        <v>217</v>
      </c>
      <c r="AE948" t="s">
        <v>200</v>
      </c>
      <c r="AF948">
        <v>90814</v>
      </c>
      <c r="AG948">
        <v>909.75900000000001</v>
      </c>
      <c r="AH948">
        <v>909.75900000000001</v>
      </c>
      <c r="AI948">
        <v>911.702</v>
      </c>
      <c r="AJ948">
        <v>1</v>
      </c>
      <c r="BA948" t="s">
        <v>201</v>
      </c>
      <c r="BB948">
        <v>1</v>
      </c>
      <c r="BC948" t="s">
        <v>238</v>
      </c>
      <c r="BD948" t="s">
        <v>238</v>
      </c>
      <c r="BE948" s="3">
        <v>180000</v>
      </c>
      <c r="BF948" t="s">
        <v>477</v>
      </c>
      <c r="BG948" t="s">
        <v>238</v>
      </c>
      <c r="BH948" t="s">
        <v>238</v>
      </c>
      <c r="BI948">
        <v>0.5</v>
      </c>
      <c r="BJ948" s="6">
        <v>65</v>
      </c>
      <c r="BK948" s="6">
        <v>40</v>
      </c>
      <c r="BL948" s="12">
        <f>BI948*BE948</f>
        <v>90000</v>
      </c>
      <c r="BM948" s="7" t="s">
        <v>2488</v>
      </c>
      <c r="BN948" s="3" t="s">
        <v>204</v>
      </c>
      <c r="BO948" t="s">
        <v>238</v>
      </c>
      <c r="BP948" t="s">
        <v>202</v>
      </c>
    </row>
    <row r="949" spans="1:71" x14ac:dyDescent="0.2">
      <c r="A949" s="4">
        <v>43013.739583333336</v>
      </c>
      <c r="B949" s="4">
        <v>43013.756944444445</v>
      </c>
      <c r="C949" t="s">
        <v>65</v>
      </c>
      <c r="D949" t="s">
        <v>2740</v>
      </c>
      <c r="E949">
        <v>100</v>
      </c>
      <c r="F949">
        <v>1518</v>
      </c>
      <c r="G949" t="b">
        <v>1</v>
      </c>
      <c r="H949" s="1">
        <v>43013.756944444445</v>
      </c>
      <c r="I949" t="s">
        <v>2741</v>
      </c>
      <c r="N949">
        <v>32.388198850000002</v>
      </c>
      <c r="O949">
        <v>-93.806602479999995</v>
      </c>
      <c r="P949" t="s">
        <v>179</v>
      </c>
      <c r="Q949" t="s">
        <v>180</v>
      </c>
      <c r="R949" t="s">
        <v>181</v>
      </c>
      <c r="S949" t="s">
        <v>182</v>
      </c>
      <c r="T949" t="s">
        <v>250</v>
      </c>
      <c r="U949" t="s">
        <v>389</v>
      </c>
      <c r="V949" t="s">
        <v>252</v>
      </c>
      <c r="W949">
        <v>47</v>
      </c>
      <c r="X949" t="s">
        <v>186</v>
      </c>
      <c r="Y949" t="s">
        <v>195</v>
      </c>
      <c r="Z949">
        <v>28</v>
      </c>
      <c r="AA949" t="s">
        <v>269</v>
      </c>
      <c r="AB949" t="s">
        <v>197</v>
      </c>
      <c r="AC949" t="s">
        <v>210</v>
      </c>
      <c r="AD949" t="s">
        <v>199</v>
      </c>
      <c r="AE949" t="s">
        <v>229</v>
      </c>
      <c r="AF949">
        <v>71118</v>
      </c>
      <c r="AG949">
        <v>27.207000000000001</v>
      </c>
      <c r="AH949">
        <v>247.45400000000001</v>
      </c>
      <c r="AI949">
        <v>1189.3789999999999</v>
      </c>
      <c r="AJ949">
        <v>2</v>
      </c>
      <c r="BA949" t="s">
        <v>201</v>
      </c>
      <c r="BB949">
        <v>1</v>
      </c>
      <c r="BC949" t="s">
        <v>238</v>
      </c>
      <c r="BD949" t="s">
        <v>238</v>
      </c>
      <c r="BE949" s="3">
        <v>50000</v>
      </c>
      <c r="BF949" t="s">
        <v>827</v>
      </c>
      <c r="BG949" t="s">
        <v>238</v>
      </c>
      <c r="BH949" t="s">
        <v>238</v>
      </c>
      <c r="BI949">
        <v>0.5</v>
      </c>
      <c r="BJ949" s="6">
        <v>65</v>
      </c>
      <c r="BK949" s="6">
        <v>60</v>
      </c>
      <c r="BL949" s="12">
        <f t="shared" ref="BL949:BL964" si="0">BI949*BE949</f>
        <v>25000</v>
      </c>
      <c r="BM949" s="7" t="s">
        <v>2742</v>
      </c>
      <c r="BN949" s="3" t="s">
        <v>204</v>
      </c>
      <c r="BO949" t="s">
        <v>202</v>
      </c>
      <c r="BP949" t="s">
        <v>202</v>
      </c>
    </row>
    <row r="950" spans="1:71" x14ac:dyDescent="0.2">
      <c r="A950" s="4">
        <v>43013.739583333336</v>
      </c>
      <c r="B950" s="4">
        <v>43013.757638888892</v>
      </c>
      <c r="C950" t="s">
        <v>65</v>
      </c>
      <c r="D950" t="s">
        <v>2778</v>
      </c>
      <c r="E950">
        <v>100</v>
      </c>
      <c r="F950">
        <v>1533</v>
      </c>
      <c r="G950" t="b">
        <v>1</v>
      </c>
      <c r="H950" s="1">
        <v>43013.757638888892</v>
      </c>
      <c r="I950" t="s">
        <v>2779</v>
      </c>
      <c r="N950">
        <v>41.505905149999997</v>
      </c>
      <c r="O950">
        <v>-72.908096310000005</v>
      </c>
      <c r="P950" t="s">
        <v>179</v>
      </c>
      <c r="Q950" t="s">
        <v>180</v>
      </c>
      <c r="R950" t="s">
        <v>181</v>
      </c>
      <c r="S950" t="s">
        <v>182</v>
      </c>
      <c r="T950" t="s">
        <v>183</v>
      </c>
      <c r="U950" t="s">
        <v>251</v>
      </c>
      <c r="V950" t="s">
        <v>194</v>
      </c>
      <c r="W950">
        <v>47</v>
      </c>
      <c r="X950" t="s">
        <v>186</v>
      </c>
      <c r="Y950" t="s">
        <v>216</v>
      </c>
      <c r="Z950">
        <v>65</v>
      </c>
      <c r="AA950" t="s">
        <v>196</v>
      </c>
      <c r="AB950" t="s">
        <v>197</v>
      </c>
      <c r="AC950" t="s">
        <v>245</v>
      </c>
      <c r="AD950" t="s">
        <v>217</v>
      </c>
      <c r="AE950" t="s">
        <v>229</v>
      </c>
      <c r="AF950">
        <v>6410</v>
      </c>
      <c r="AG950">
        <v>0</v>
      </c>
      <c r="AH950">
        <v>0</v>
      </c>
      <c r="AI950">
        <v>901.029</v>
      </c>
      <c r="AJ950">
        <v>0</v>
      </c>
      <c r="BA950" t="s">
        <v>201</v>
      </c>
      <c r="BB950">
        <v>1</v>
      </c>
      <c r="BC950" t="s">
        <v>238</v>
      </c>
      <c r="BD950" t="s">
        <v>238</v>
      </c>
      <c r="BE950" s="3">
        <v>80000</v>
      </c>
      <c r="BF950" t="s">
        <v>2780</v>
      </c>
      <c r="BG950" t="s">
        <v>238</v>
      </c>
      <c r="BH950" t="s">
        <v>238</v>
      </c>
      <c r="BI950">
        <v>0.5</v>
      </c>
      <c r="BJ950" s="6">
        <v>65</v>
      </c>
      <c r="BK950" s="6">
        <v>70</v>
      </c>
      <c r="BL950" s="12">
        <f t="shared" si="0"/>
        <v>40000</v>
      </c>
      <c r="BM950" s="7" t="s">
        <v>2781</v>
      </c>
      <c r="BN950" s="3" t="s">
        <v>204</v>
      </c>
      <c r="BO950" t="s">
        <v>202</v>
      </c>
      <c r="BP950" t="s">
        <v>202</v>
      </c>
    </row>
    <row r="951" spans="1:71" x14ac:dyDescent="0.2">
      <c r="A951" s="4">
        <v>43013.752083333333</v>
      </c>
      <c r="B951" s="4">
        <v>43013.765972222223</v>
      </c>
      <c r="C951" t="s">
        <v>65</v>
      </c>
      <c r="D951" t="s">
        <v>3075</v>
      </c>
      <c r="E951">
        <v>100</v>
      </c>
      <c r="F951">
        <v>1203</v>
      </c>
      <c r="G951" t="b">
        <v>1</v>
      </c>
      <c r="H951" s="1">
        <v>43013.765972222223</v>
      </c>
      <c r="I951" t="s">
        <v>3076</v>
      </c>
      <c r="N951">
        <v>41.864807130000003</v>
      </c>
      <c r="O951">
        <v>-72.68190002</v>
      </c>
      <c r="P951" t="s">
        <v>179</v>
      </c>
      <c r="Q951" t="s">
        <v>180</v>
      </c>
      <c r="R951" t="s">
        <v>181</v>
      </c>
      <c r="S951" t="s">
        <v>208</v>
      </c>
      <c r="T951">
        <v>55</v>
      </c>
      <c r="U951" t="s">
        <v>281</v>
      </c>
      <c r="V951" t="s">
        <v>185</v>
      </c>
      <c r="W951">
        <v>47</v>
      </c>
      <c r="X951" t="s">
        <v>186</v>
      </c>
      <c r="Y951" t="s">
        <v>195</v>
      </c>
      <c r="Z951">
        <v>31</v>
      </c>
      <c r="AA951" t="s">
        <v>233</v>
      </c>
      <c r="AB951" t="s">
        <v>197</v>
      </c>
      <c r="AC951" t="s">
        <v>258</v>
      </c>
      <c r="AD951" t="s">
        <v>234</v>
      </c>
      <c r="AE951" t="s">
        <v>200</v>
      </c>
      <c r="AF951">
        <v>6101</v>
      </c>
      <c r="AG951">
        <v>904.05200000000002</v>
      </c>
      <c r="AH951">
        <v>904.05200000000002</v>
      </c>
      <c r="AI951">
        <v>908.46299999999997</v>
      </c>
      <c r="AJ951">
        <v>1</v>
      </c>
      <c r="BA951" t="s">
        <v>201</v>
      </c>
      <c r="BB951">
        <v>1</v>
      </c>
      <c r="BC951" t="s">
        <v>238</v>
      </c>
      <c r="BD951" t="s">
        <v>238</v>
      </c>
      <c r="BE951" s="3">
        <v>80000</v>
      </c>
      <c r="BF951" t="s">
        <v>842</v>
      </c>
      <c r="BG951" t="s">
        <v>238</v>
      </c>
      <c r="BH951" t="s">
        <v>238</v>
      </c>
      <c r="BI951">
        <v>0.5</v>
      </c>
      <c r="BJ951" s="6">
        <v>65</v>
      </c>
      <c r="BK951" s="6">
        <v>10</v>
      </c>
      <c r="BL951" s="12">
        <f t="shared" si="0"/>
        <v>40000</v>
      </c>
      <c r="BM951" s="7" t="s">
        <v>3077</v>
      </c>
      <c r="BN951" s="3" t="s">
        <v>204</v>
      </c>
      <c r="BO951" t="s">
        <v>202</v>
      </c>
      <c r="BP951" t="s">
        <v>202</v>
      </c>
    </row>
    <row r="952" spans="1:71" x14ac:dyDescent="0.2">
      <c r="A952" s="4">
        <v>43013.806944444441</v>
      </c>
      <c r="B952" s="4">
        <v>43013.822222222225</v>
      </c>
      <c r="C952" t="s">
        <v>65</v>
      </c>
      <c r="D952" t="s">
        <v>3612</v>
      </c>
      <c r="E952">
        <v>100</v>
      </c>
      <c r="F952">
        <v>1288</v>
      </c>
      <c r="G952" t="b">
        <v>1</v>
      </c>
      <c r="H952" s="1">
        <v>43013.822222222225</v>
      </c>
      <c r="I952" t="s">
        <v>3613</v>
      </c>
      <c r="N952">
        <v>29.676605219999999</v>
      </c>
      <c r="O952">
        <v>-82.385498049999995</v>
      </c>
      <c r="P952" t="s">
        <v>179</v>
      </c>
      <c r="Q952" t="s">
        <v>180</v>
      </c>
      <c r="R952" t="s">
        <v>181</v>
      </c>
      <c r="S952" t="s">
        <v>182</v>
      </c>
      <c r="T952" t="s">
        <v>183</v>
      </c>
      <c r="U952" t="s">
        <v>193</v>
      </c>
      <c r="V952" t="s">
        <v>185</v>
      </c>
      <c r="W952">
        <v>47</v>
      </c>
      <c r="X952" t="s">
        <v>186</v>
      </c>
      <c r="Y952" t="s">
        <v>195</v>
      </c>
      <c r="Z952">
        <v>64</v>
      </c>
      <c r="AA952" t="s">
        <v>196</v>
      </c>
      <c r="AB952" t="s">
        <v>197</v>
      </c>
      <c r="AC952" t="s">
        <v>245</v>
      </c>
      <c r="AD952" t="s">
        <v>199</v>
      </c>
      <c r="AE952" t="s">
        <v>211</v>
      </c>
      <c r="AF952">
        <v>32601</v>
      </c>
      <c r="AG952">
        <v>900.90499999999997</v>
      </c>
      <c r="AH952">
        <v>900.90499999999997</v>
      </c>
      <c r="AI952">
        <v>902.21900000000005</v>
      </c>
      <c r="AJ952">
        <v>1</v>
      </c>
      <c r="BA952" t="s">
        <v>201</v>
      </c>
      <c r="BB952">
        <v>1</v>
      </c>
      <c r="BC952" t="s">
        <v>238</v>
      </c>
      <c r="BD952" t="s">
        <v>238</v>
      </c>
      <c r="BE952" s="3">
        <v>200000</v>
      </c>
      <c r="BF952" t="s">
        <v>1245</v>
      </c>
      <c r="BG952" t="s">
        <v>238</v>
      </c>
      <c r="BH952" t="s">
        <v>238</v>
      </c>
      <c r="BI952">
        <v>0.5</v>
      </c>
      <c r="BJ952" s="6">
        <v>65</v>
      </c>
      <c r="BK952" s="6">
        <v>50</v>
      </c>
      <c r="BL952" s="12">
        <f t="shared" si="0"/>
        <v>100000</v>
      </c>
      <c r="BM952" s="7" t="s">
        <v>3614</v>
      </c>
      <c r="BN952" s="3" t="s">
        <v>204</v>
      </c>
      <c r="BO952" t="s">
        <v>202</v>
      </c>
      <c r="BP952" t="s">
        <v>202</v>
      </c>
    </row>
    <row r="953" spans="1:71" x14ac:dyDescent="0.2">
      <c r="A953" s="4">
        <v>43007.595138888886</v>
      </c>
      <c r="B953" s="4">
        <v>43007.611805555556</v>
      </c>
      <c r="C953" t="s">
        <v>65</v>
      </c>
      <c r="D953" t="s">
        <v>422</v>
      </c>
      <c r="E953">
        <v>100</v>
      </c>
      <c r="F953">
        <v>1397</v>
      </c>
      <c r="G953" t="b">
        <v>1</v>
      </c>
      <c r="H953" s="1">
        <v>43007.611805555556</v>
      </c>
      <c r="I953" t="s">
        <v>423</v>
      </c>
      <c r="N953">
        <v>32.778701779999999</v>
      </c>
      <c r="O953">
        <v>-96.821701050000001</v>
      </c>
      <c r="P953" t="s">
        <v>179</v>
      </c>
      <c r="Q953" t="s">
        <v>180</v>
      </c>
      <c r="R953" t="s">
        <v>181</v>
      </c>
      <c r="S953" t="s">
        <v>182</v>
      </c>
      <c r="T953" t="s">
        <v>183</v>
      </c>
      <c r="U953" t="s">
        <v>184</v>
      </c>
      <c r="V953" t="s">
        <v>185</v>
      </c>
      <c r="W953">
        <v>47</v>
      </c>
      <c r="X953" t="s">
        <v>186</v>
      </c>
      <c r="Y953" t="s">
        <v>195</v>
      </c>
      <c r="Z953">
        <v>60</v>
      </c>
      <c r="AA953" t="s">
        <v>233</v>
      </c>
      <c r="AB953" t="s">
        <v>197</v>
      </c>
      <c r="AC953" t="s">
        <v>198</v>
      </c>
      <c r="AD953" t="s">
        <v>234</v>
      </c>
      <c r="AE953" t="s">
        <v>211</v>
      </c>
      <c r="AF953">
        <v>36525</v>
      </c>
      <c r="AK953">
        <v>10.182</v>
      </c>
      <c r="AL953">
        <v>258.81700000000001</v>
      </c>
      <c r="AM953">
        <v>929.18499999999995</v>
      </c>
      <c r="AN953">
        <v>4</v>
      </c>
      <c r="BA953" t="s">
        <v>201</v>
      </c>
      <c r="BB953">
        <v>2</v>
      </c>
      <c r="BC953" t="s">
        <v>238</v>
      </c>
      <c r="BD953" t="s">
        <v>238</v>
      </c>
      <c r="BE953" s="3">
        <v>280000</v>
      </c>
      <c r="BF953">
        <v>280000</v>
      </c>
      <c r="BG953" t="s">
        <v>238</v>
      </c>
      <c r="BH953" t="s">
        <v>238</v>
      </c>
      <c r="BI953">
        <v>0.5</v>
      </c>
      <c r="BJ953" s="6">
        <v>65</v>
      </c>
      <c r="BK953" s="6">
        <v>0</v>
      </c>
      <c r="BL953" s="12">
        <f t="shared" si="0"/>
        <v>140000</v>
      </c>
      <c r="BM953" s="7" t="s">
        <v>424</v>
      </c>
      <c r="BN953" s="3" t="s">
        <v>225</v>
      </c>
      <c r="BO953" t="s">
        <v>238</v>
      </c>
      <c r="BP953" t="s">
        <v>202</v>
      </c>
      <c r="BS953" t="s">
        <v>205</v>
      </c>
    </row>
    <row r="954" spans="1:71" x14ac:dyDescent="0.2">
      <c r="A954" s="4">
        <v>43009.579861111109</v>
      </c>
      <c r="B954" s="4">
        <v>43009.595833333333</v>
      </c>
      <c r="C954" t="s">
        <v>65</v>
      </c>
      <c r="D954" t="s">
        <v>950</v>
      </c>
      <c r="E954">
        <v>100</v>
      </c>
      <c r="F954">
        <v>1385</v>
      </c>
      <c r="G954" t="b">
        <v>1</v>
      </c>
      <c r="H954" s="1">
        <v>43009.595833333333</v>
      </c>
      <c r="I954" t="s">
        <v>951</v>
      </c>
      <c r="N954">
        <v>38.908401490000003</v>
      </c>
      <c r="O954">
        <v>-77.120101930000004</v>
      </c>
      <c r="P954" t="s">
        <v>179</v>
      </c>
      <c r="Q954" t="s">
        <v>180</v>
      </c>
      <c r="R954" t="s">
        <v>181</v>
      </c>
      <c r="S954" t="s">
        <v>208</v>
      </c>
      <c r="T954">
        <v>56</v>
      </c>
      <c r="U954" t="s">
        <v>281</v>
      </c>
      <c r="V954" t="s">
        <v>952</v>
      </c>
      <c r="W954">
        <v>47</v>
      </c>
      <c r="X954" t="s">
        <v>186</v>
      </c>
      <c r="Y954" t="s">
        <v>216</v>
      </c>
      <c r="Z954">
        <v>30</v>
      </c>
      <c r="AA954" t="s">
        <v>196</v>
      </c>
      <c r="AB954" t="s">
        <v>197</v>
      </c>
      <c r="AC954" t="s">
        <v>210</v>
      </c>
      <c r="AD954" t="s">
        <v>234</v>
      </c>
      <c r="AE954" t="s">
        <v>303</v>
      </c>
      <c r="AF954">
        <v>22209</v>
      </c>
      <c r="AK954">
        <v>8.1910000000000007</v>
      </c>
      <c r="AL954">
        <v>29.024000000000001</v>
      </c>
      <c r="AM954">
        <v>932.83799999999997</v>
      </c>
      <c r="AN954">
        <v>6</v>
      </c>
      <c r="BA954" t="s">
        <v>201</v>
      </c>
      <c r="BB954">
        <v>2</v>
      </c>
      <c r="BC954" t="s">
        <v>238</v>
      </c>
      <c r="BD954" t="s">
        <v>238</v>
      </c>
      <c r="BE954" s="3">
        <v>80000</v>
      </c>
      <c r="BF954" t="s">
        <v>953</v>
      </c>
      <c r="BG954" t="s">
        <v>238</v>
      </c>
      <c r="BH954" t="s">
        <v>238</v>
      </c>
      <c r="BI954">
        <v>0.5</v>
      </c>
      <c r="BJ954" s="6">
        <v>65</v>
      </c>
      <c r="BK954" s="6">
        <v>30</v>
      </c>
      <c r="BL954" s="12">
        <f t="shared" si="0"/>
        <v>40000</v>
      </c>
      <c r="BM954" s="7" t="s">
        <v>954</v>
      </c>
      <c r="BN954" s="3" t="s">
        <v>204</v>
      </c>
      <c r="BO954" t="s">
        <v>202</v>
      </c>
      <c r="BP954" t="s">
        <v>202</v>
      </c>
    </row>
    <row r="955" spans="1:71" x14ac:dyDescent="0.2">
      <c r="A955" s="4">
        <v>43010.518750000003</v>
      </c>
      <c r="B955" s="4">
        <v>43010.53125</v>
      </c>
      <c r="C955" t="s">
        <v>65</v>
      </c>
      <c r="D955" t="s">
        <v>1206</v>
      </c>
      <c r="E955">
        <v>100</v>
      </c>
      <c r="F955">
        <v>1064</v>
      </c>
      <c r="G955" t="b">
        <v>1</v>
      </c>
      <c r="H955" s="1">
        <v>43010.53125</v>
      </c>
      <c r="I955" t="s">
        <v>1207</v>
      </c>
      <c r="N955">
        <v>43.044296260000003</v>
      </c>
      <c r="O955">
        <v>-83.519203189999999</v>
      </c>
      <c r="P955" t="s">
        <v>179</v>
      </c>
      <c r="Q955" t="s">
        <v>180</v>
      </c>
      <c r="R955" t="s">
        <v>181</v>
      </c>
      <c r="S955" t="s">
        <v>208</v>
      </c>
      <c r="T955">
        <v>55</v>
      </c>
      <c r="U955" t="s">
        <v>184</v>
      </c>
      <c r="V955" t="s">
        <v>185</v>
      </c>
      <c r="W955">
        <v>47</v>
      </c>
      <c r="X955" t="s">
        <v>186</v>
      </c>
      <c r="Y955" t="s">
        <v>195</v>
      </c>
      <c r="Z955">
        <v>30</v>
      </c>
      <c r="AA955" t="s">
        <v>196</v>
      </c>
      <c r="AB955" t="s">
        <v>197</v>
      </c>
      <c r="AC955" t="s">
        <v>210</v>
      </c>
      <c r="AD955" t="s">
        <v>234</v>
      </c>
      <c r="AE955" t="s">
        <v>211</v>
      </c>
      <c r="AF955">
        <v>48458</v>
      </c>
      <c r="AK955">
        <v>6.4909999999999997</v>
      </c>
      <c r="AL955">
        <v>101.66200000000001</v>
      </c>
      <c r="AM955">
        <v>903.274</v>
      </c>
      <c r="AN955">
        <v>3</v>
      </c>
      <c r="BA955" t="s">
        <v>201</v>
      </c>
      <c r="BB955">
        <v>2</v>
      </c>
      <c r="BC955" t="s">
        <v>238</v>
      </c>
      <c r="BD955" t="s">
        <v>238</v>
      </c>
      <c r="BE955" s="3">
        <v>100000</v>
      </c>
      <c r="BF955" t="s">
        <v>532</v>
      </c>
      <c r="BG955" t="s">
        <v>238</v>
      </c>
      <c r="BH955" t="s">
        <v>238</v>
      </c>
      <c r="BI955">
        <v>0.5</v>
      </c>
      <c r="BJ955" s="6">
        <v>65</v>
      </c>
      <c r="BK955" s="6">
        <v>50</v>
      </c>
      <c r="BL955" s="12">
        <f t="shared" si="0"/>
        <v>50000</v>
      </c>
      <c r="BM955" s="7" t="s">
        <v>1208</v>
      </c>
      <c r="BN955" s="3" t="s">
        <v>225</v>
      </c>
      <c r="BO955" t="s">
        <v>202</v>
      </c>
      <c r="BP955" t="s">
        <v>202</v>
      </c>
    </row>
    <row r="956" spans="1:71" x14ac:dyDescent="0.2">
      <c r="A956" s="4">
        <v>43010.729166666664</v>
      </c>
      <c r="B956" s="4">
        <v>43010.745138888888</v>
      </c>
      <c r="C956" t="s">
        <v>65</v>
      </c>
      <c r="D956" t="s">
        <v>1243</v>
      </c>
      <c r="E956">
        <v>100</v>
      </c>
      <c r="F956">
        <v>1412</v>
      </c>
      <c r="G956" t="b">
        <v>1</v>
      </c>
      <c r="H956" s="1">
        <v>43010.745138888888</v>
      </c>
      <c r="I956" t="s">
        <v>1244</v>
      </c>
      <c r="N956">
        <v>34.936401369999999</v>
      </c>
      <c r="O956">
        <v>-85.310096740000006</v>
      </c>
      <c r="P956" t="s">
        <v>179</v>
      </c>
      <c r="Q956" t="s">
        <v>180</v>
      </c>
      <c r="R956" t="s">
        <v>181</v>
      </c>
      <c r="S956" t="s">
        <v>182</v>
      </c>
      <c r="T956" t="s">
        <v>188</v>
      </c>
      <c r="U956" t="s">
        <v>856</v>
      </c>
      <c r="V956" t="s">
        <v>190</v>
      </c>
      <c r="W956">
        <v>47</v>
      </c>
      <c r="X956" t="s">
        <v>186</v>
      </c>
      <c r="Y956" t="s">
        <v>195</v>
      </c>
      <c r="Z956">
        <v>40</v>
      </c>
      <c r="AA956" t="s">
        <v>196</v>
      </c>
      <c r="AB956" t="s">
        <v>197</v>
      </c>
      <c r="AC956" t="s">
        <v>290</v>
      </c>
      <c r="AD956" t="s">
        <v>199</v>
      </c>
      <c r="AE956" t="s">
        <v>229</v>
      </c>
      <c r="AF956">
        <v>37411</v>
      </c>
      <c r="AK956">
        <v>0</v>
      </c>
      <c r="AL956">
        <v>0</v>
      </c>
      <c r="AM956">
        <v>922.93600000000004</v>
      </c>
      <c r="AN956">
        <v>0</v>
      </c>
      <c r="BA956" t="s">
        <v>201</v>
      </c>
      <c r="BB956">
        <v>2</v>
      </c>
      <c r="BC956" t="s">
        <v>238</v>
      </c>
      <c r="BD956" t="s">
        <v>238</v>
      </c>
      <c r="BE956" s="3">
        <v>200000</v>
      </c>
      <c r="BF956" t="s">
        <v>1245</v>
      </c>
      <c r="BG956" t="s">
        <v>238</v>
      </c>
      <c r="BH956" t="s">
        <v>238</v>
      </c>
      <c r="BI956">
        <v>0.5</v>
      </c>
      <c r="BJ956" s="6">
        <v>65</v>
      </c>
      <c r="BK956" s="6">
        <v>25</v>
      </c>
      <c r="BL956" s="12">
        <f t="shared" si="0"/>
        <v>100000</v>
      </c>
      <c r="BM956" s="7" t="s">
        <v>1246</v>
      </c>
      <c r="BN956" s="3" t="s">
        <v>204</v>
      </c>
      <c r="BO956" t="s">
        <v>238</v>
      </c>
      <c r="BP956" t="s">
        <v>202</v>
      </c>
    </row>
    <row r="957" spans="1:71" x14ac:dyDescent="0.2">
      <c r="A957" s="4">
        <v>43011.4</v>
      </c>
      <c r="B957" s="4">
        <v>43011.414583333331</v>
      </c>
      <c r="C957" t="s">
        <v>65</v>
      </c>
      <c r="D957" t="s">
        <v>1374</v>
      </c>
      <c r="E957">
        <v>100</v>
      </c>
      <c r="F957">
        <v>1264</v>
      </c>
      <c r="G957" t="b">
        <v>1</v>
      </c>
      <c r="H957" s="1">
        <v>43011.414583333331</v>
      </c>
      <c r="I957" t="s">
        <v>1375</v>
      </c>
      <c r="N957">
        <v>36.007400509999997</v>
      </c>
      <c r="O957">
        <v>-79.873199459999995</v>
      </c>
      <c r="P957" t="s">
        <v>179</v>
      </c>
      <c r="Q957" t="s">
        <v>180</v>
      </c>
      <c r="R957" t="s">
        <v>181</v>
      </c>
      <c r="S957" t="s">
        <v>182</v>
      </c>
      <c r="T957" t="s">
        <v>183</v>
      </c>
      <c r="U957" t="s">
        <v>184</v>
      </c>
      <c r="V957" t="s">
        <v>194</v>
      </c>
      <c r="W957">
        <v>47</v>
      </c>
      <c r="X957" t="s">
        <v>186</v>
      </c>
      <c r="Y957" t="s">
        <v>195</v>
      </c>
      <c r="Z957">
        <v>65</v>
      </c>
      <c r="AA957" t="s">
        <v>196</v>
      </c>
      <c r="AB957" t="s">
        <v>197</v>
      </c>
      <c r="AC957" t="s">
        <v>210</v>
      </c>
      <c r="AD957" t="s">
        <v>217</v>
      </c>
      <c r="AE957" t="s">
        <v>223</v>
      </c>
      <c r="AF957">
        <v>27407</v>
      </c>
      <c r="AK957">
        <v>0</v>
      </c>
      <c r="AL957">
        <v>0</v>
      </c>
      <c r="AM957">
        <v>915.25900000000001</v>
      </c>
      <c r="AN957">
        <v>0</v>
      </c>
      <c r="BA957" t="s">
        <v>201</v>
      </c>
      <c r="BB957">
        <v>2</v>
      </c>
      <c r="BC957" t="s">
        <v>238</v>
      </c>
      <c r="BD957" t="s">
        <v>238</v>
      </c>
      <c r="BE957" s="3">
        <v>130000</v>
      </c>
      <c r="BF957" t="s">
        <v>742</v>
      </c>
      <c r="BG957" t="s">
        <v>238</v>
      </c>
      <c r="BH957" t="s">
        <v>238</v>
      </c>
      <c r="BI957">
        <v>0.5</v>
      </c>
      <c r="BJ957" s="6">
        <v>65</v>
      </c>
      <c r="BK957" s="6">
        <v>40</v>
      </c>
      <c r="BL957" s="12">
        <f t="shared" si="0"/>
        <v>65000</v>
      </c>
      <c r="BM957" s="7" t="s">
        <v>1376</v>
      </c>
      <c r="BN957" s="3" t="s">
        <v>204</v>
      </c>
      <c r="BO957" t="s">
        <v>202</v>
      </c>
      <c r="BP957" t="s">
        <v>202</v>
      </c>
    </row>
    <row r="958" spans="1:71" x14ac:dyDescent="0.2">
      <c r="A958" s="4">
        <v>43013.737500000003</v>
      </c>
      <c r="B958" s="4">
        <v>43013.754166666666</v>
      </c>
      <c r="C958" t="s">
        <v>65</v>
      </c>
      <c r="D958" t="s">
        <v>2646</v>
      </c>
      <c r="E958">
        <v>100</v>
      </c>
      <c r="F958">
        <v>1440</v>
      </c>
      <c r="G958" t="b">
        <v>1</v>
      </c>
      <c r="H958" s="1">
        <v>43013.754166666666</v>
      </c>
      <c r="I958" t="s">
        <v>2647</v>
      </c>
      <c r="N958">
        <v>32.835006710000002</v>
      </c>
      <c r="O958">
        <v>-95.422996519999998</v>
      </c>
      <c r="P958" t="s">
        <v>179</v>
      </c>
      <c r="Q958" t="s">
        <v>180</v>
      </c>
      <c r="R958" t="s">
        <v>181</v>
      </c>
      <c r="S958" t="s">
        <v>208</v>
      </c>
      <c r="T958">
        <v>55</v>
      </c>
      <c r="U958" t="s">
        <v>184</v>
      </c>
      <c r="V958" t="s">
        <v>221</v>
      </c>
      <c r="W958">
        <v>47</v>
      </c>
      <c r="X958" t="s">
        <v>186</v>
      </c>
      <c r="Y958" t="s">
        <v>216</v>
      </c>
      <c r="Z958">
        <v>40</v>
      </c>
      <c r="AA958" t="s">
        <v>196</v>
      </c>
      <c r="AB958" t="s">
        <v>197</v>
      </c>
      <c r="AC958" t="s">
        <v>210</v>
      </c>
      <c r="AD958" t="s">
        <v>199</v>
      </c>
      <c r="AE958" t="s">
        <v>303</v>
      </c>
      <c r="AF958">
        <v>75783</v>
      </c>
      <c r="AK958">
        <v>907.21900000000005</v>
      </c>
      <c r="AL958">
        <v>907.21900000000005</v>
      </c>
      <c r="AM958">
        <v>919.31399999999996</v>
      </c>
      <c r="AN958">
        <v>1</v>
      </c>
      <c r="BA958" t="s">
        <v>201</v>
      </c>
      <c r="BB958">
        <v>2</v>
      </c>
      <c r="BC958" t="s">
        <v>238</v>
      </c>
      <c r="BD958" t="s">
        <v>238</v>
      </c>
      <c r="BE958" s="3">
        <v>80000</v>
      </c>
      <c r="BF958" t="s">
        <v>372</v>
      </c>
      <c r="BG958" t="s">
        <v>238</v>
      </c>
      <c r="BH958" t="s">
        <v>238</v>
      </c>
      <c r="BI958">
        <v>0.5</v>
      </c>
      <c r="BJ958" s="6">
        <v>65</v>
      </c>
      <c r="BK958" s="6">
        <v>60</v>
      </c>
      <c r="BL958" s="12">
        <f t="shared" si="0"/>
        <v>40000</v>
      </c>
      <c r="BM958" s="7" t="s">
        <v>2648</v>
      </c>
      <c r="BN958" s="3" t="s">
        <v>204</v>
      </c>
      <c r="BO958" t="s">
        <v>202</v>
      </c>
      <c r="BP958" t="s">
        <v>202</v>
      </c>
    </row>
    <row r="959" spans="1:71" x14ac:dyDescent="0.2">
      <c r="A959" s="4">
        <v>43013.754861111112</v>
      </c>
      <c r="B959" s="4">
        <v>43013.774305555555</v>
      </c>
      <c r="C959" t="s">
        <v>65</v>
      </c>
      <c r="D959" t="s">
        <v>3291</v>
      </c>
      <c r="E959">
        <v>100</v>
      </c>
      <c r="F959">
        <v>1653</v>
      </c>
      <c r="G959" t="b">
        <v>1</v>
      </c>
      <c r="H959" s="1">
        <v>43013.774305555555</v>
      </c>
      <c r="I959" t="s">
        <v>3292</v>
      </c>
      <c r="N959">
        <v>47.540695190000001</v>
      </c>
      <c r="O959">
        <v>-122.27119449999999</v>
      </c>
      <c r="P959" t="s">
        <v>179</v>
      </c>
      <c r="Q959" t="s">
        <v>180</v>
      </c>
      <c r="R959" t="s">
        <v>181</v>
      </c>
      <c r="S959" t="s">
        <v>182</v>
      </c>
      <c r="T959" t="s">
        <v>188</v>
      </c>
      <c r="U959" t="s">
        <v>189</v>
      </c>
      <c r="V959" t="s">
        <v>538</v>
      </c>
      <c r="W959">
        <v>47</v>
      </c>
      <c r="X959" t="s">
        <v>186</v>
      </c>
      <c r="Y959" t="s">
        <v>195</v>
      </c>
      <c r="Z959">
        <v>30</v>
      </c>
      <c r="AA959" t="s">
        <v>196</v>
      </c>
      <c r="AB959" t="s">
        <v>197</v>
      </c>
      <c r="AC959" t="s">
        <v>258</v>
      </c>
      <c r="AD959" t="s">
        <v>234</v>
      </c>
      <c r="AE959" t="s">
        <v>229</v>
      </c>
      <c r="AF959">
        <v>98146</v>
      </c>
      <c r="AK959">
        <v>927.64700000000005</v>
      </c>
      <c r="AL959">
        <v>927.64700000000005</v>
      </c>
      <c r="AM959">
        <v>928.39300000000003</v>
      </c>
      <c r="AN959">
        <v>1</v>
      </c>
      <c r="BA959" t="s">
        <v>201</v>
      </c>
      <c r="BB959">
        <v>2</v>
      </c>
      <c r="BC959" t="s">
        <v>238</v>
      </c>
      <c r="BD959" t="s">
        <v>238</v>
      </c>
      <c r="BE959" s="3">
        <v>280000</v>
      </c>
      <c r="BF959" t="s">
        <v>356</v>
      </c>
      <c r="BG959" t="s">
        <v>238</v>
      </c>
      <c r="BH959" t="s">
        <v>238</v>
      </c>
      <c r="BI959">
        <v>0.5</v>
      </c>
      <c r="BJ959" s="6">
        <v>65</v>
      </c>
      <c r="BK959" s="6">
        <v>50</v>
      </c>
      <c r="BL959" s="12">
        <f t="shared" si="0"/>
        <v>140000</v>
      </c>
      <c r="BM959" s="7" t="s">
        <v>3293</v>
      </c>
      <c r="BN959" s="3" t="s">
        <v>204</v>
      </c>
      <c r="BO959" t="s">
        <v>202</v>
      </c>
      <c r="BP959" t="s">
        <v>202</v>
      </c>
    </row>
    <row r="960" spans="1:71" x14ac:dyDescent="0.2">
      <c r="A960" s="4">
        <v>43008.865972222222</v>
      </c>
      <c r="B960" s="4">
        <v>43008.881944444445</v>
      </c>
      <c r="C960" t="s">
        <v>65</v>
      </c>
      <c r="D960" t="s">
        <v>840</v>
      </c>
      <c r="E960">
        <v>100</v>
      </c>
      <c r="F960">
        <v>1384</v>
      </c>
      <c r="G960" t="b">
        <v>1</v>
      </c>
      <c r="H960" s="1">
        <v>43008.881944444445</v>
      </c>
      <c r="I960" t="s">
        <v>841</v>
      </c>
      <c r="N960">
        <v>38.958404539999997</v>
      </c>
      <c r="O960">
        <v>-104.75730129999999</v>
      </c>
      <c r="P960" t="s">
        <v>179</v>
      </c>
      <c r="Q960" t="s">
        <v>180</v>
      </c>
      <c r="R960" t="s">
        <v>181</v>
      </c>
      <c r="S960" t="s">
        <v>182</v>
      </c>
      <c r="T960" t="s">
        <v>183</v>
      </c>
      <c r="U960" t="s">
        <v>184</v>
      </c>
      <c r="V960" t="s">
        <v>265</v>
      </c>
      <c r="W960">
        <v>47</v>
      </c>
      <c r="X960" t="s">
        <v>186</v>
      </c>
      <c r="Y960" t="s">
        <v>195</v>
      </c>
      <c r="Z960">
        <v>55</v>
      </c>
      <c r="AA960" t="s">
        <v>196</v>
      </c>
      <c r="AB960" t="s">
        <v>197</v>
      </c>
      <c r="AC960" t="s">
        <v>258</v>
      </c>
      <c r="AD960" t="s">
        <v>217</v>
      </c>
      <c r="AE960" t="s">
        <v>229</v>
      </c>
      <c r="AF960">
        <v>80829</v>
      </c>
      <c r="AO960">
        <v>0</v>
      </c>
      <c r="AP960">
        <v>0</v>
      </c>
      <c r="AQ960">
        <v>959.66200000000003</v>
      </c>
      <c r="AR960">
        <v>0</v>
      </c>
      <c r="BA960" t="s">
        <v>201</v>
      </c>
      <c r="BB960">
        <v>3</v>
      </c>
      <c r="BC960" t="s">
        <v>238</v>
      </c>
      <c r="BD960" t="s">
        <v>238</v>
      </c>
      <c r="BE960" s="3">
        <v>80000</v>
      </c>
      <c r="BF960" t="s">
        <v>842</v>
      </c>
      <c r="BG960" t="s">
        <v>238</v>
      </c>
      <c r="BH960" t="s">
        <v>238</v>
      </c>
      <c r="BI960">
        <v>0.5</v>
      </c>
      <c r="BJ960" s="6">
        <v>65</v>
      </c>
      <c r="BK960" s="6">
        <v>60</v>
      </c>
      <c r="BL960" s="12">
        <f t="shared" si="0"/>
        <v>40000</v>
      </c>
      <c r="BM960" s="7" t="s">
        <v>843</v>
      </c>
      <c r="BO960" t="s">
        <v>202</v>
      </c>
      <c r="BP960" t="s">
        <v>202</v>
      </c>
      <c r="BS960" t="s">
        <v>205</v>
      </c>
    </row>
    <row r="961" spans="1:71" x14ac:dyDescent="0.2">
      <c r="A961" s="4">
        <v>43008.968055555553</v>
      </c>
      <c r="B961" s="4">
        <v>43008.982638888891</v>
      </c>
      <c r="C961" t="s">
        <v>65</v>
      </c>
      <c r="D961" t="s">
        <v>859</v>
      </c>
      <c r="E961">
        <v>100</v>
      </c>
      <c r="F961">
        <v>1254</v>
      </c>
      <c r="G961" t="b">
        <v>1</v>
      </c>
      <c r="H961" s="1">
        <v>43008.982638888891</v>
      </c>
      <c r="I961" t="s">
        <v>860</v>
      </c>
      <c r="N961">
        <v>40.344100949999998</v>
      </c>
      <c r="O961">
        <v>-79.977302550000005</v>
      </c>
      <c r="P961" t="s">
        <v>179</v>
      </c>
      <c r="Q961" t="s">
        <v>180</v>
      </c>
      <c r="R961" t="s">
        <v>181</v>
      </c>
      <c r="S961" t="s">
        <v>182</v>
      </c>
      <c r="T961" t="s">
        <v>183</v>
      </c>
      <c r="U961" t="s">
        <v>193</v>
      </c>
      <c r="V961" t="s">
        <v>265</v>
      </c>
      <c r="W961">
        <v>47</v>
      </c>
      <c r="X961" t="s">
        <v>186</v>
      </c>
      <c r="Y961" t="s">
        <v>216</v>
      </c>
      <c r="Z961">
        <v>40</v>
      </c>
      <c r="AA961" t="s">
        <v>196</v>
      </c>
      <c r="AB961" t="s">
        <v>197</v>
      </c>
      <c r="AC961" t="s">
        <v>210</v>
      </c>
      <c r="AD961" t="s">
        <v>217</v>
      </c>
      <c r="AE961" t="s">
        <v>229</v>
      </c>
      <c r="AF961">
        <v>15236</v>
      </c>
      <c r="AO961">
        <v>1.8779999999999999</v>
      </c>
      <c r="AP961">
        <v>5.444</v>
      </c>
      <c r="AQ961">
        <v>955.673</v>
      </c>
      <c r="AR961">
        <v>2</v>
      </c>
      <c r="BA961" t="s">
        <v>201</v>
      </c>
      <c r="BB961">
        <v>3</v>
      </c>
      <c r="BC961" t="s">
        <v>238</v>
      </c>
      <c r="BD961" t="s">
        <v>238</v>
      </c>
      <c r="BE961" s="3">
        <v>190000</v>
      </c>
      <c r="BF961" t="s">
        <v>861</v>
      </c>
      <c r="BG961" t="s">
        <v>238</v>
      </c>
      <c r="BH961" t="s">
        <v>238</v>
      </c>
      <c r="BI961">
        <v>0.5</v>
      </c>
      <c r="BJ961" s="6">
        <v>65</v>
      </c>
      <c r="BK961" s="6">
        <v>30</v>
      </c>
      <c r="BL961" s="12">
        <f t="shared" si="0"/>
        <v>95000</v>
      </c>
      <c r="BM961" s="7" t="s">
        <v>862</v>
      </c>
      <c r="BN961" s="3" t="s">
        <v>204</v>
      </c>
      <c r="BO961" t="s">
        <v>202</v>
      </c>
      <c r="BP961" t="s">
        <v>202</v>
      </c>
      <c r="BS961" t="s">
        <v>205</v>
      </c>
    </row>
    <row r="962" spans="1:71" x14ac:dyDescent="0.2">
      <c r="A962" s="4">
        <v>43013.724999999999</v>
      </c>
      <c r="B962" s="4">
        <v>43013.736111111109</v>
      </c>
      <c r="C962" t="s">
        <v>65</v>
      </c>
      <c r="D962" t="s">
        <v>1574</v>
      </c>
      <c r="E962">
        <v>100</v>
      </c>
      <c r="F962">
        <v>947</v>
      </c>
      <c r="G962" t="b">
        <v>1</v>
      </c>
      <c r="H962" s="1">
        <v>43013.736111111109</v>
      </c>
      <c r="I962" t="s">
        <v>1575</v>
      </c>
      <c r="N962">
        <v>29.64689636</v>
      </c>
      <c r="O962">
        <v>-82.35590363</v>
      </c>
      <c r="P962" t="s">
        <v>179</v>
      </c>
      <c r="Q962" t="s">
        <v>180</v>
      </c>
      <c r="R962" t="s">
        <v>181</v>
      </c>
      <c r="S962" t="s">
        <v>182</v>
      </c>
      <c r="T962" t="s">
        <v>183</v>
      </c>
      <c r="U962" t="s">
        <v>184</v>
      </c>
      <c r="V962" t="s">
        <v>1576</v>
      </c>
      <c r="W962">
        <v>47</v>
      </c>
      <c r="X962" t="s">
        <v>186</v>
      </c>
      <c r="Y962" t="s">
        <v>216</v>
      </c>
      <c r="Z962">
        <v>24</v>
      </c>
      <c r="AA962" t="s">
        <v>196</v>
      </c>
      <c r="AB962" t="s">
        <v>197</v>
      </c>
      <c r="AC962" t="s">
        <v>245</v>
      </c>
      <c r="AD962" t="s">
        <v>329</v>
      </c>
      <c r="AE962" t="s">
        <v>211</v>
      </c>
      <c r="AF962">
        <v>32608</v>
      </c>
      <c r="AO962">
        <v>34.978999999999999</v>
      </c>
      <c r="AP962">
        <v>34.978999999999999</v>
      </c>
      <c r="AQ962">
        <v>567.29300000000001</v>
      </c>
      <c r="AR962">
        <v>1</v>
      </c>
      <c r="BA962" t="s">
        <v>201</v>
      </c>
      <c r="BB962">
        <v>3</v>
      </c>
      <c r="BC962" t="s">
        <v>238</v>
      </c>
      <c r="BD962" t="s">
        <v>238</v>
      </c>
      <c r="BE962" s="3">
        <v>500000</v>
      </c>
      <c r="BF962" t="s">
        <v>1577</v>
      </c>
      <c r="BG962" t="s">
        <v>238</v>
      </c>
      <c r="BH962" t="s">
        <v>238</v>
      </c>
      <c r="BI962">
        <v>0.5</v>
      </c>
      <c r="BJ962" s="6">
        <v>65</v>
      </c>
      <c r="BK962" s="6">
        <v>10</v>
      </c>
      <c r="BL962" s="12">
        <f t="shared" si="0"/>
        <v>250000</v>
      </c>
      <c r="BM962" s="7" t="s">
        <v>1578</v>
      </c>
      <c r="BN962" s="3" t="s">
        <v>204</v>
      </c>
      <c r="BO962" t="s">
        <v>238</v>
      </c>
      <c r="BP962" t="s">
        <v>202</v>
      </c>
    </row>
    <row r="963" spans="1:71" x14ac:dyDescent="0.2">
      <c r="A963" s="4">
        <v>43013.725694444445</v>
      </c>
      <c r="B963" s="4">
        <v>43013.743750000001</v>
      </c>
      <c r="C963" t="s">
        <v>65</v>
      </c>
      <c r="D963" t="s">
        <v>2110</v>
      </c>
      <c r="E963">
        <v>100</v>
      </c>
      <c r="F963">
        <v>1582</v>
      </c>
      <c r="G963" t="b">
        <v>1</v>
      </c>
      <c r="H963" s="1">
        <v>43013.743750000001</v>
      </c>
      <c r="I963" t="s">
        <v>2111</v>
      </c>
      <c r="N963">
        <v>40.499801640000001</v>
      </c>
      <c r="O963">
        <v>-80.184196470000003</v>
      </c>
      <c r="P963" t="s">
        <v>179</v>
      </c>
      <c r="Q963" t="s">
        <v>180</v>
      </c>
      <c r="R963" t="s">
        <v>181</v>
      </c>
      <c r="S963" t="s">
        <v>182</v>
      </c>
      <c r="T963" t="s">
        <v>183</v>
      </c>
      <c r="U963" t="s">
        <v>184</v>
      </c>
      <c r="V963" t="s">
        <v>185</v>
      </c>
      <c r="W963">
        <v>47</v>
      </c>
      <c r="X963" t="s">
        <v>186</v>
      </c>
      <c r="Y963" t="s">
        <v>195</v>
      </c>
      <c r="Z963">
        <v>20</v>
      </c>
      <c r="AA963" t="s">
        <v>196</v>
      </c>
      <c r="AB963" t="s">
        <v>197</v>
      </c>
      <c r="AC963" t="s">
        <v>198</v>
      </c>
      <c r="AD963" t="s">
        <v>234</v>
      </c>
      <c r="AE963" t="s">
        <v>303</v>
      </c>
      <c r="AF963">
        <v>15225</v>
      </c>
      <c r="AO963">
        <v>5.83</v>
      </c>
      <c r="AP963">
        <v>5.83</v>
      </c>
      <c r="AQ963">
        <v>955.87699999999995</v>
      </c>
      <c r="AR963">
        <v>1</v>
      </c>
      <c r="BA963" t="s">
        <v>201</v>
      </c>
      <c r="BB963">
        <v>3</v>
      </c>
      <c r="BC963" t="s">
        <v>238</v>
      </c>
      <c r="BD963" t="s">
        <v>238</v>
      </c>
      <c r="BE963" s="3">
        <v>9000</v>
      </c>
      <c r="BF963" t="s">
        <v>2112</v>
      </c>
      <c r="BG963" t="s">
        <v>238</v>
      </c>
      <c r="BH963" t="s">
        <v>238</v>
      </c>
      <c r="BI963">
        <v>0.5</v>
      </c>
      <c r="BJ963" s="6">
        <v>65</v>
      </c>
      <c r="BK963" s="6">
        <v>70</v>
      </c>
      <c r="BL963" s="12">
        <f t="shared" si="0"/>
        <v>4500</v>
      </c>
      <c r="BM963" s="7" t="s">
        <v>2113</v>
      </c>
      <c r="BN963" s="3" t="s">
        <v>204</v>
      </c>
      <c r="BO963" t="s">
        <v>238</v>
      </c>
      <c r="BP963" t="s">
        <v>202</v>
      </c>
    </row>
    <row r="964" spans="1:71" x14ac:dyDescent="0.2">
      <c r="A964" s="4">
        <v>43013.738888888889</v>
      </c>
      <c r="B964" s="4">
        <v>43013.754861111112</v>
      </c>
      <c r="C964" t="s">
        <v>65</v>
      </c>
      <c r="D964" t="s">
        <v>2677</v>
      </c>
      <c r="E964">
        <v>100</v>
      </c>
      <c r="F964">
        <v>1383</v>
      </c>
      <c r="G964" t="b">
        <v>1</v>
      </c>
      <c r="H964" s="1">
        <v>43013.754861111112</v>
      </c>
      <c r="I964" t="s">
        <v>2678</v>
      </c>
      <c r="N964">
        <v>35.989898680000003</v>
      </c>
      <c r="O964">
        <v>-79.698402400000006</v>
      </c>
      <c r="P964" t="s">
        <v>179</v>
      </c>
      <c r="Q964" t="s">
        <v>180</v>
      </c>
      <c r="R964" t="s">
        <v>181</v>
      </c>
      <c r="S964" t="s">
        <v>182</v>
      </c>
      <c r="T964" t="s">
        <v>1316</v>
      </c>
      <c r="U964" t="s">
        <v>251</v>
      </c>
      <c r="V964" t="s">
        <v>252</v>
      </c>
      <c r="W964">
        <v>47</v>
      </c>
      <c r="X964" t="s">
        <v>186</v>
      </c>
      <c r="Y964" t="s">
        <v>195</v>
      </c>
      <c r="Z964">
        <v>23</v>
      </c>
      <c r="AA964" t="s">
        <v>269</v>
      </c>
      <c r="AB964" t="s">
        <v>197</v>
      </c>
      <c r="AC964" t="s">
        <v>258</v>
      </c>
      <c r="AD964" t="s">
        <v>199</v>
      </c>
      <c r="AE964" t="s">
        <v>303</v>
      </c>
      <c r="AF964">
        <v>27377</v>
      </c>
      <c r="AO964">
        <v>0</v>
      </c>
      <c r="AP964">
        <v>0</v>
      </c>
      <c r="AQ964">
        <v>953.322</v>
      </c>
      <c r="AR964">
        <v>0</v>
      </c>
      <c r="BA964" t="s">
        <v>201</v>
      </c>
      <c r="BB964">
        <v>3</v>
      </c>
      <c r="BC964" t="s">
        <v>238</v>
      </c>
      <c r="BD964" t="s">
        <v>238</v>
      </c>
      <c r="BE964" s="3">
        <v>25000</v>
      </c>
      <c r="BF964" t="s">
        <v>2679</v>
      </c>
      <c r="BG964" t="s">
        <v>238</v>
      </c>
      <c r="BH964" t="s">
        <v>238</v>
      </c>
      <c r="BI964">
        <v>0.5</v>
      </c>
      <c r="BJ964">
        <v>65</v>
      </c>
      <c r="BK964">
        <v>75</v>
      </c>
      <c r="BL964" s="12">
        <f t="shared" si="0"/>
        <v>12500</v>
      </c>
      <c r="BM964" s="7" t="s">
        <v>2680</v>
      </c>
      <c r="BN964" s="3" t="s">
        <v>204</v>
      </c>
      <c r="BO964" t="s">
        <v>202</v>
      </c>
      <c r="BP964" t="s">
        <v>202</v>
      </c>
    </row>
    <row r="965" spans="1:71" x14ac:dyDescent="0.2">
      <c r="A965" s="4">
        <v>43013.743750000001</v>
      </c>
      <c r="B965" s="4">
        <v>43013.760416666664</v>
      </c>
      <c r="C965" t="s">
        <v>65</v>
      </c>
      <c r="D965" t="s">
        <v>2895</v>
      </c>
      <c r="E965">
        <v>100</v>
      </c>
      <c r="F965">
        <v>1452</v>
      </c>
      <c r="G965" t="b">
        <v>1</v>
      </c>
      <c r="H965" s="1">
        <v>43013.760416666664</v>
      </c>
      <c r="I965" t="s">
        <v>2896</v>
      </c>
      <c r="N965">
        <v>34.634002690000003</v>
      </c>
      <c r="O965">
        <v>-86.457000730000004</v>
      </c>
      <c r="P965" t="s">
        <v>179</v>
      </c>
      <c r="Q965" t="s">
        <v>180</v>
      </c>
      <c r="R965" t="s">
        <v>181</v>
      </c>
      <c r="S965" t="s">
        <v>695</v>
      </c>
      <c r="T965">
        <v>15.15063</v>
      </c>
      <c r="U965" t="s">
        <v>184</v>
      </c>
      <c r="V965" t="s">
        <v>319</v>
      </c>
      <c r="W965">
        <v>47</v>
      </c>
      <c r="X965" t="s">
        <v>186</v>
      </c>
      <c r="Y965" t="s">
        <v>195</v>
      </c>
      <c r="Z965">
        <v>50</v>
      </c>
      <c r="AA965" t="s">
        <v>233</v>
      </c>
      <c r="AB965" t="s">
        <v>197</v>
      </c>
      <c r="AC965" t="s">
        <v>210</v>
      </c>
      <c r="AD965" t="s">
        <v>199</v>
      </c>
      <c r="AE965" t="s">
        <v>229</v>
      </c>
      <c r="AF965">
        <v>35805</v>
      </c>
      <c r="AO965">
        <v>0</v>
      </c>
      <c r="AP965">
        <v>0</v>
      </c>
      <c r="AQ965">
        <v>968.30899999999997</v>
      </c>
      <c r="AR965">
        <v>0</v>
      </c>
      <c r="BA965" t="s">
        <v>201</v>
      </c>
      <c r="BB965">
        <v>3</v>
      </c>
      <c r="BC965" t="s">
        <v>238</v>
      </c>
      <c r="BD965" t="s">
        <v>238</v>
      </c>
      <c r="BE965" s="3">
        <v>120000</v>
      </c>
      <c r="BF965" t="s">
        <v>2125</v>
      </c>
      <c r="BG965" t="s">
        <v>238</v>
      </c>
      <c r="BH965" t="s">
        <v>238</v>
      </c>
      <c r="BJ965">
        <v>0.6</v>
      </c>
      <c r="BK965">
        <v>40</v>
      </c>
      <c r="BL965" s="12">
        <f>BE965*BJ965</f>
        <v>72000</v>
      </c>
      <c r="BM965" s="7" t="s">
        <v>2897</v>
      </c>
      <c r="BN965" s="3" t="s">
        <v>204</v>
      </c>
      <c r="BO965" t="s">
        <v>238</v>
      </c>
      <c r="BP965" t="s">
        <v>202</v>
      </c>
    </row>
    <row r="966" spans="1:71" x14ac:dyDescent="0.2">
      <c r="A966" s="4">
        <v>43013.744444444441</v>
      </c>
      <c r="B966" s="4">
        <v>43013.761805555558</v>
      </c>
      <c r="C966" t="s">
        <v>65</v>
      </c>
      <c r="D966" t="s">
        <v>2946</v>
      </c>
      <c r="E966">
        <v>100</v>
      </c>
      <c r="F966">
        <v>1468</v>
      </c>
      <c r="G966" t="b">
        <v>1</v>
      </c>
      <c r="H966" s="1">
        <v>43013.761805555558</v>
      </c>
      <c r="I966" t="s">
        <v>2947</v>
      </c>
      <c r="N966">
        <v>43.084594729999999</v>
      </c>
      <c r="O966">
        <v>-88.035896300000005</v>
      </c>
      <c r="P966" t="s">
        <v>179</v>
      </c>
      <c r="Q966" t="s">
        <v>180</v>
      </c>
      <c r="R966" t="s">
        <v>181</v>
      </c>
      <c r="S966" t="s">
        <v>208</v>
      </c>
      <c r="T966">
        <v>56</v>
      </c>
      <c r="U966" t="s">
        <v>184</v>
      </c>
      <c r="V966" t="s">
        <v>252</v>
      </c>
      <c r="W966">
        <v>47</v>
      </c>
      <c r="X966" t="s">
        <v>186</v>
      </c>
      <c r="Y966" t="s">
        <v>195</v>
      </c>
      <c r="Z966">
        <v>45</v>
      </c>
      <c r="AA966" t="s">
        <v>233</v>
      </c>
      <c r="AB966" t="s">
        <v>197</v>
      </c>
      <c r="AC966" t="s">
        <v>290</v>
      </c>
      <c r="AD966" t="s">
        <v>234</v>
      </c>
      <c r="AE966" t="s">
        <v>211</v>
      </c>
      <c r="AF966">
        <v>53218</v>
      </c>
      <c r="AO966">
        <v>0</v>
      </c>
      <c r="AP966">
        <v>0</v>
      </c>
      <c r="AQ966">
        <v>1208.567</v>
      </c>
      <c r="AR966">
        <v>0</v>
      </c>
      <c r="BA966" t="s">
        <v>201</v>
      </c>
      <c r="BB966">
        <v>3</v>
      </c>
      <c r="BC966" t="s">
        <v>238</v>
      </c>
      <c r="BD966" t="s">
        <v>238</v>
      </c>
      <c r="BE966" s="3">
        <v>10000</v>
      </c>
      <c r="BF966" t="s">
        <v>2948</v>
      </c>
      <c r="BG966" t="s">
        <v>238</v>
      </c>
      <c r="BH966" t="s">
        <v>238</v>
      </c>
      <c r="BJ966">
        <v>0.1</v>
      </c>
      <c r="BK966">
        <v>90</v>
      </c>
      <c r="BL966" s="12">
        <f>BE966*BJ966</f>
        <v>1000</v>
      </c>
      <c r="BM966" s="7" t="s">
        <v>2949</v>
      </c>
      <c r="BN966" s="3" t="s">
        <v>204</v>
      </c>
      <c r="BO966" t="s">
        <v>238</v>
      </c>
      <c r="BP966" t="s">
        <v>202</v>
      </c>
    </row>
    <row r="967" spans="1:71" x14ac:dyDescent="0.2">
      <c r="A967" s="4">
        <v>43013.75</v>
      </c>
      <c r="B967" s="4">
        <v>43013.76458333333</v>
      </c>
      <c r="C967" t="s">
        <v>65</v>
      </c>
      <c r="D967" t="s">
        <v>3030</v>
      </c>
      <c r="E967">
        <v>100</v>
      </c>
      <c r="F967">
        <v>1288</v>
      </c>
      <c r="G967" t="b">
        <v>1</v>
      </c>
      <c r="H967" s="1">
        <v>43013.76458333333</v>
      </c>
      <c r="I967" t="s">
        <v>3031</v>
      </c>
      <c r="N967">
        <v>29.117797849999999</v>
      </c>
      <c r="O967">
        <v>-82.312202450000001</v>
      </c>
      <c r="P967" t="s">
        <v>179</v>
      </c>
      <c r="Q967" t="s">
        <v>180</v>
      </c>
      <c r="R967" t="s">
        <v>181</v>
      </c>
      <c r="S967" t="s">
        <v>182</v>
      </c>
      <c r="T967" t="s">
        <v>183</v>
      </c>
      <c r="U967" t="s">
        <v>184</v>
      </c>
      <c r="V967" t="s">
        <v>185</v>
      </c>
      <c r="W967">
        <v>47</v>
      </c>
      <c r="X967" t="s">
        <v>186</v>
      </c>
      <c r="Y967" t="s">
        <v>195</v>
      </c>
      <c r="Z967">
        <v>54</v>
      </c>
      <c r="AA967" t="s">
        <v>196</v>
      </c>
      <c r="AB967" t="s">
        <v>197</v>
      </c>
      <c r="AC967" t="s">
        <v>210</v>
      </c>
      <c r="AD967" t="s">
        <v>329</v>
      </c>
      <c r="AE967" t="s">
        <v>223</v>
      </c>
      <c r="AF967">
        <v>34481</v>
      </c>
      <c r="AO967">
        <v>960.69100000000003</v>
      </c>
      <c r="AP967">
        <v>960.69100000000003</v>
      </c>
      <c r="AQ967">
        <v>962.84199999999998</v>
      </c>
      <c r="AR967">
        <v>1</v>
      </c>
      <c r="BA967" t="s">
        <v>201</v>
      </c>
      <c r="BB967">
        <v>3</v>
      </c>
      <c r="BC967" t="s">
        <v>238</v>
      </c>
      <c r="BD967" t="s">
        <v>238</v>
      </c>
      <c r="BE967" s="3">
        <v>100000</v>
      </c>
      <c r="BF967" t="s">
        <v>484</v>
      </c>
      <c r="BG967" t="s">
        <v>238</v>
      </c>
      <c r="BH967" t="s">
        <v>238</v>
      </c>
      <c r="BJ967">
        <v>0.5</v>
      </c>
      <c r="BK967">
        <v>50</v>
      </c>
      <c r="BL967" s="12">
        <f t="shared" ref="BL967:BL982" si="1">BE967*BJ967</f>
        <v>50000</v>
      </c>
      <c r="BM967" s="7" t="s">
        <v>3032</v>
      </c>
      <c r="BN967" s="3" t="s">
        <v>204</v>
      </c>
      <c r="BO967" t="s">
        <v>202</v>
      </c>
      <c r="BP967" t="s">
        <v>202</v>
      </c>
    </row>
    <row r="968" spans="1:71" x14ac:dyDescent="0.2">
      <c r="A968" s="4">
        <v>43013.756944444445</v>
      </c>
      <c r="B968" s="4">
        <v>43013.772222222222</v>
      </c>
      <c r="C968" t="s">
        <v>65</v>
      </c>
      <c r="D968" t="s">
        <v>3242</v>
      </c>
      <c r="E968">
        <v>100</v>
      </c>
      <c r="F968">
        <v>1298</v>
      </c>
      <c r="G968" t="b">
        <v>1</v>
      </c>
      <c r="H968" s="1">
        <v>43013.772222222222</v>
      </c>
      <c r="I968" t="s">
        <v>3243</v>
      </c>
      <c r="N968">
        <v>39.456207280000001</v>
      </c>
      <c r="O968">
        <v>-77.963897709999998</v>
      </c>
      <c r="P968" t="s">
        <v>179</v>
      </c>
      <c r="Q968" t="s">
        <v>180</v>
      </c>
      <c r="R968" t="s">
        <v>181</v>
      </c>
      <c r="S968" t="s">
        <v>695</v>
      </c>
      <c r="T968">
        <v>14.143929999999999</v>
      </c>
      <c r="U968" t="s">
        <v>184</v>
      </c>
      <c r="V968" t="s">
        <v>302</v>
      </c>
      <c r="W968">
        <v>47</v>
      </c>
      <c r="X968" t="s">
        <v>186</v>
      </c>
      <c r="Y968" t="s">
        <v>216</v>
      </c>
      <c r="Z968">
        <v>62</v>
      </c>
      <c r="AA968" t="s">
        <v>196</v>
      </c>
      <c r="AB968" t="s">
        <v>197</v>
      </c>
      <c r="AC968" t="s">
        <v>210</v>
      </c>
      <c r="AD968" t="s">
        <v>217</v>
      </c>
      <c r="AE968" t="s">
        <v>211</v>
      </c>
      <c r="AF968">
        <v>25401</v>
      </c>
      <c r="AO968">
        <v>0</v>
      </c>
      <c r="AP968">
        <v>0</v>
      </c>
      <c r="AQ968">
        <v>959.38</v>
      </c>
      <c r="AR968">
        <v>0</v>
      </c>
      <c r="BA968" t="s">
        <v>201</v>
      </c>
      <c r="BB968">
        <v>3</v>
      </c>
      <c r="BC968" t="s">
        <v>238</v>
      </c>
      <c r="BD968" t="s">
        <v>238</v>
      </c>
      <c r="BE968" s="3">
        <v>120000</v>
      </c>
      <c r="BF968" t="s">
        <v>1057</v>
      </c>
      <c r="BG968" t="s">
        <v>238</v>
      </c>
      <c r="BH968" t="s">
        <v>238</v>
      </c>
      <c r="BJ968">
        <v>0.7</v>
      </c>
      <c r="BK968">
        <v>30</v>
      </c>
      <c r="BL968" s="12">
        <f t="shared" si="1"/>
        <v>84000</v>
      </c>
      <c r="BM968" s="7" t="s">
        <v>3244</v>
      </c>
      <c r="BN968" s="3" t="s">
        <v>204</v>
      </c>
      <c r="BO968" t="s">
        <v>202</v>
      </c>
      <c r="BP968" t="s">
        <v>202</v>
      </c>
    </row>
    <row r="969" spans="1:71" x14ac:dyDescent="0.2">
      <c r="A969" s="4">
        <v>43007.7</v>
      </c>
      <c r="B969" s="4">
        <v>43007.714583333334</v>
      </c>
      <c r="C969" t="s">
        <v>65</v>
      </c>
      <c r="D969" t="s">
        <v>540</v>
      </c>
      <c r="E969">
        <v>100</v>
      </c>
      <c r="F969">
        <v>1249</v>
      </c>
      <c r="G969" t="b">
        <v>1</v>
      </c>
      <c r="H969" s="1">
        <v>43007.714583333334</v>
      </c>
      <c r="I969" t="s">
        <v>541</v>
      </c>
      <c r="N969">
        <v>42.42790222</v>
      </c>
      <c r="O969">
        <v>-83.143600460000002</v>
      </c>
      <c r="P969" t="s">
        <v>179</v>
      </c>
      <c r="Q969" t="s">
        <v>180</v>
      </c>
      <c r="R969" t="s">
        <v>181</v>
      </c>
      <c r="S969" t="s">
        <v>182</v>
      </c>
      <c r="T969" t="s">
        <v>183</v>
      </c>
      <c r="U969" t="s">
        <v>184</v>
      </c>
      <c r="V969" t="s">
        <v>194</v>
      </c>
      <c r="W969">
        <v>47</v>
      </c>
      <c r="X969" t="s">
        <v>186</v>
      </c>
      <c r="Y969" t="s">
        <v>195</v>
      </c>
      <c r="Z969">
        <v>40</v>
      </c>
      <c r="AA969" t="s">
        <v>196</v>
      </c>
      <c r="AB969" t="s">
        <v>197</v>
      </c>
      <c r="AC969" t="s">
        <v>290</v>
      </c>
      <c r="AD969" t="s">
        <v>199</v>
      </c>
      <c r="AE969" t="s">
        <v>303</v>
      </c>
      <c r="AF969">
        <v>48209</v>
      </c>
      <c r="AS969">
        <v>0</v>
      </c>
      <c r="AT969">
        <v>0</v>
      </c>
      <c r="AU969">
        <v>991.19600000000003</v>
      </c>
      <c r="AV969">
        <v>0</v>
      </c>
      <c r="BA969" t="s">
        <v>201</v>
      </c>
      <c r="BB969">
        <v>4</v>
      </c>
      <c r="BC969" t="s">
        <v>238</v>
      </c>
      <c r="BD969" t="s">
        <v>238</v>
      </c>
      <c r="BE969" s="3">
        <v>150000</v>
      </c>
      <c r="BF969" t="s">
        <v>520</v>
      </c>
      <c r="BG969" t="s">
        <v>238</v>
      </c>
      <c r="BH969" t="s">
        <v>238</v>
      </c>
      <c r="BJ969">
        <v>0.85</v>
      </c>
      <c r="BK969">
        <v>15</v>
      </c>
      <c r="BL969" s="12">
        <f t="shared" si="1"/>
        <v>127500</v>
      </c>
      <c r="BM969" s="7" t="s">
        <v>542</v>
      </c>
      <c r="BN969" s="3" t="s">
        <v>204</v>
      </c>
      <c r="BO969" t="s">
        <v>202</v>
      </c>
      <c r="BP969" t="s">
        <v>202</v>
      </c>
      <c r="BS969" t="s">
        <v>205</v>
      </c>
    </row>
    <row r="970" spans="1:71" x14ac:dyDescent="0.2">
      <c r="A970" s="4">
        <v>43010.250694444447</v>
      </c>
      <c r="B970" s="4">
        <v>43010.269444444442</v>
      </c>
      <c r="C970" t="s">
        <v>65</v>
      </c>
      <c r="D970" t="s">
        <v>1055</v>
      </c>
      <c r="E970">
        <v>100</v>
      </c>
      <c r="F970">
        <v>1659</v>
      </c>
      <c r="G970" t="b">
        <v>1</v>
      </c>
      <c r="H970" s="1">
        <v>43010.269444444442</v>
      </c>
      <c r="I970" t="s">
        <v>1056</v>
      </c>
      <c r="N970">
        <v>42.329101559999998</v>
      </c>
      <c r="O970">
        <v>-83.487701419999993</v>
      </c>
      <c r="P970" t="s">
        <v>179</v>
      </c>
      <c r="Q970" t="s">
        <v>180</v>
      </c>
      <c r="R970" t="s">
        <v>181</v>
      </c>
      <c r="S970" t="s">
        <v>720</v>
      </c>
      <c r="T970">
        <v>9</v>
      </c>
      <c r="U970" t="s">
        <v>721</v>
      </c>
      <c r="V970" t="s">
        <v>722</v>
      </c>
      <c r="W970">
        <v>47</v>
      </c>
      <c r="X970" t="s">
        <v>186</v>
      </c>
      <c r="Y970" t="s">
        <v>216</v>
      </c>
      <c r="Z970">
        <v>51</v>
      </c>
      <c r="AA970" t="s">
        <v>196</v>
      </c>
      <c r="AB970" t="s">
        <v>197</v>
      </c>
      <c r="AC970" t="s">
        <v>337</v>
      </c>
      <c r="AD970" t="s">
        <v>217</v>
      </c>
      <c r="AE970" t="s">
        <v>229</v>
      </c>
      <c r="AF970">
        <v>48188</v>
      </c>
      <c r="AS970">
        <v>0</v>
      </c>
      <c r="AT970">
        <v>0</v>
      </c>
      <c r="AU970">
        <v>1003.822</v>
      </c>
      <c r="AV970">
        <v>0</v>
      </c>
      <c r="BA970" t="s">
        <v>201</v>
      </c>
      <c r="BB970">
        <v>4</v>
      </c>
      <c r="BC970" t="s">
        <v>238</v>
      </c>
      <c r="BD970" t="s">
        <v>238</v>
      </c>
      <c r="BE970" s="3">
        <v>120000</v>
      </c>
      <c r="BF970" t="s">
        <v>1057</v>
      </c>
      <c r="BG970" t="s">
        <v>238</v>
      </c>
      <c r="BH970" t="s">
        <v>238</v>
      </c>
      <c r="BJ970">
        <v>0.45</v>
      </c>
      <c r="BK970">
        <v>55</v>
      </c>
      <c r="BL970" s="12">
        <f t="shared" si="1"/>
        <v>54000</v>
      </c>
      <c r="BM970" s="7" t="s">
        <v>1058</v>
      </c>
      <c r="BN970" s="3" t="s">
        <v>204</v>
      </c>
      <c r="BO970" t="s">
        <v>202</v>
      </c>
      <c r="BP970" t="s">
        <v>238</v>
      </c>
      <c r="BQ970" t="s">
        <v>1059</v>
      </c>
    </row>
    <row r="971" spans="1:71" x14ac:dyDescent="0.2">
      <c r="A971" s="4">
        <v>43013.724305555559</v>
      </c>
      <c r="B971" s="4">
        <v>43013.741666666669</v>
      </c>
      <c r="C971" t="s">
        <v>65</v>
      </c>
      <c r="D971" t="s">
        <v>1940</v>
      </c>
      <c r="E971">
        <v>100</v>
      </c>
      <c r="F971">
        <v>1480</v>
      </c>
      <c r="G971" t="b">
        <v>1</v>
      </c>
      <c r="H971" s="1">
        <v>43013.741666666669</v>
      </c>
      <c r="I971" t="s">
        <v>1941</v>
      </c>
      <c r="N971">
        <v>36.16589355</v>
      </c>
      <c r="O971">
        <v>-86.784400939999998</v>
      </c>
      <c r="P971" t="s">
        <v>179</v>
      </c>
      <c r="Q971" t="s">
        <v>180</v>
      </c>
      <c r="R971" t="s">
        <v>181</v>
      </c>
      <c r="S971" t="s">
        <v>182</v>
      </c>
      <c r="T971" t="s">
        <v>183</v>
      </c>
      <c r="U971" t="s">
        <v>193</v>
      </c>
      <c r="V971" t="s">
        <v>221</v>
      </c>
      <c r="W971">
        <v>47</v>
      </c>
      <c r="X971" t="s">
        <v>186</v>
      </c>
      <c r="Y971" t="s">
        <v>216</v>
      </c>
      <c r="Z971">
        <v>34</v>
      </c>
      <c r="AA971" t="s">
        <v>196</v>
      </c>
      <c r="AB971" t="s">
        <v>197</v>
      </c>
      <c r="AC971" t="s">
        <v>198</v>
      </c>
      <c r="AD971" t="s">
        <v>234</v>
      </c>
      <c r="AE971" t="s">
        <v>229</v>
      </c>
      <c r="AF971">
        <v>41311</v>
      </c>
      <c r="AS971">
        <v>14.199</v>
      </c>
      <c r="AT971">
        <v>15.318</v>
      </c>
      <c r="AU971">
        <v>994.84699999999998</v>
      </c>
      <c r="AV971">
        <v>2</v>
      </c>
      <c r="BA971" t="s">
        <v>201</v>
      </c>
      <c r="BB971">
        <v>4</v>
      </c>
      <c r="BC971" t="s">
        <v>238</v>
      </c>
      <c r="BD971" t="s">
        <v>238</v>
      </c>
      <c r="BE971" s="3">
        <v>80</v>
      </c>
      <c r="BF971" t="s">
        <v>842</v>
      </c>
      <c r="BG971" t="s">
        <v>238</v>
      </c>
      <c r="BH971" t="s">
        <v>238</v>
      </c>
      <c r="BJ971">
        <v>0</v>
      </c>
      <c r="BK971">
        <v>100</v>
      </c>
      <c r="BL971" s="12">
        <f t="shared" si="1"/>
        <v>0</v>
      </c>
      <c r="BM971" s="7" t="s">
        <v>1942</v>
      </c>
      <c r="BN971" s="3" t="s">
        <v>204</v>
      </c>
      <c r="BO971" t="s">
        <v>238</v>
      </c>
      <c r="BP971" t="s">
        <v>202</v>
      </c>
    </row>
    <row r="972" spans="1:71" x14ac:dyDescent="0.2">
      <c r="A972" s="4">
        <v>43013.753472222219</v>
      </c>
      <c r="B972" s="4">
        <v>43013.768750000003</v>
      </c>
      <c r="C972" t="s">
        <v>65</v>
      </c>
      <c r="D972" t="s">
        <v>3148</v>
      </c>
      <c r="E972">
        <v>100</v>
      </c>
      <c r="F972">
        <v>1334</v>
      </c>
      <c r="G972" t="b">
        <v>1</v>
      </c>
      <c r="H972" s="1">
        <v>43013.768750000003</v>
      </c>
      <c r="I972" t="s">
        <v>3149</v>
      </c>
      <c r="N972">
        <v>37.43899536</v>
      </c>
      <c r="O972">
        <v>-86.141700740000005</v>
      </c>
      <c r="P972" t="s">
        <v>179</v>
      </c>
      <c r="Q972" t="s">
        <v>180</v>
      </c>
      <c r="R972" t="s">
        <v>181</v>
      </c>
      <c r="S972" t="s">
        <v>1969</v>
      </c>
      <c r="T972">
        <v>10</v>
      </c>
      <c r="U972" t="s">
        <v>1970</v>
      </c>
      <c r="V972" t="s">
        <v>2394</v>
      </c>
      <c r="W972">
        <v>47</v>
      </c>
      <c r="X972" t="s">
        <v>186</v>
      </c>
      <c r="Y972" t="s">
        <v>195</v>
      </c>
      <c r="Z972">
        <v>28</v>
      </c>
      <c r="AA972" t="s">
        <v>196</v>
      </c>
      <c r="AB972" t="s">
        <v>197</v>
      </c>
      <c r="AC972" t="s">
        <v>258</v>
      </c>
      <c r="AD972" t="s">
        <v>199</v>
      </c>
      <c r="AE972" t="s">
        <v>223</v>
      </c>
      <c r="AF972">
        <v>42712</v>
      </c>
      <c r="AS972">
        <v>0</v>
      </c>
      <c r="AT972">
        <v>0</v>
      </c>
      <c r="AU972">
        <v>996.56899999999996</v>
      </c>
      <c r="AV972">
        <v>0</v>
      </c>
      <c r="BA972" t="s">
        <v>201</v>
      </c>
      <c r="BB972">
        <v>4</v>
      </c>
      <c r="BC972" t="s">
        <v>238</v>
      </c>
      <c r="BD972" t="s">
        <v>238</v>
      </c>
      <c r="BE972" s="3">
        <v>85000</v>
      </c>
      <c r="BF972" t="s">
        <v>3150</v>
      </c>
      <c r="BG972" t="s">
        <v>238</v>
      </c>
      <c r="BH972" t="s">
        <v>238</v>
      </c>
      <c r="BJ972">
        <v>0.75</v>
      </c>
      <c r="BK972">
        <v>25</v>
      </c>
      <c r="BL972" s="12">
        <f t="shared" si="1"/>
        <v>63750</v>
      </c>
      <c r="BM972" s="7" t="s">
        <v>3151</v>
      </c>
      <c r="BO972" t="s">
        <v>202</v>
      </c>
      <c r="BP972" t="s">
        <v>202</v>
      </c>
    </row>
    <row r="973" spans="1:71" x14ac:dyDescent="0.2">
      <c r="A973" s="4">
        <v>43013.756249999999</v>
      </c>
      <c r="B973" s="4">
        <v>43013.772916666669</v>
      </c>
      <c r="C973" t="s">
        <v>65</v>
      </c>
      <c r="D973" t="s">
        <v>3258</v>
      </c>
      <c r="E973">
        <v>100</v>
      </c>
      <c r="F973">
        <v>1438</v>
      </c>
      <c r="G973" t="b">
        <v>1</v>
      </c>
      <c r="H973" s="1">
        <v>43013.772916666669</v>
      </c>
      <c r="I973" t="s">
        <v>3259</v>
      </c>
      <c r="N973">
        <v>37.301300050000002</v>
      </c>
      <c r="O973">
        <v>-121.8078995</v>
      </c>
      <c r="P973" t="s">
        <v>179</v>
      </c>
      <c r="Q973" t="s">
        <v>180</v>
      </c>
      <c r="R973" t="s">
        <v>181</v>
      </c>
      <c r="S973" t="s">
        <v>208</v>
      </c>
      <c r="T973">
        <v>56</v>
      </c>
      <c r="U973" t="s">
        <v>184</v>
      </c>
      <c r="V973" t="s">
        <v>185</v>
      </c>
      <c r="W973">
        <v>47</v>
      </c>
      <c r="X973" t="s">
        <v>186</v>
      </c>
      <c r="Y973" t="s">
        <v>216</v>
      </c>
      <c r="Z973">
        <v>39</v>
      </c>
      <c r="AA973" t="s">
        <v>196</v>
      </c>
      <c r="AB973" t="s">
        <v>197</v>
      </c>
      <c r="AC973" t="s">
        <v>290</v>
      </c>
      <c r="AD973" t="s">
        <v>217</v>
      </c>
      <c r="AE973" t="s">
        <v>200</v>
      </c>
      <c r="AF973">
        <v>95129</v>
      </c>
      <c r="AS973">
        <v>0</v>
      </c>
      <c r="AT973">
        <v>0</v>
      </c>
      <c r="AU973">
        <v>991.48699999999997</v>
      </c>
      <c r="AV973">
        <v>0</v>
      </c>
      <c r="BA973" t="s">
        <v>201</v>
      </c>
      <c r="BB973">
        <v>4</v>
      </c>
      <c r="BC973" t="s">
        <v>238</v>
      </c>
      <c r="BD973" t="s">
        <v>238</v>
      </c>
      <c r="BE973" s="3">
        <v>180000</v>
      </c>
      <c r="BF973" t="s">
        <v>557</v>
      </c>
      <c r="BG973" t="s">
        <v>238</v>
      </c>
      <c r="BH973" t="s">
        <v>238</v>
      </c>
      <c r="BJ973">
        <v>0.6</v>
      </c>
      <c r="BK973">
        <v>40</v>
      </c>
      <c r="BL973" s="12">
        <f t="shared" si="1"/>
        <v>108000</v>
      </c>
      <c r="BM973" s="7" t="s">
        <v>3260</v>
      </c>
      <c r="BN973" s="3" t="s">
        <v>204</v>
      </c>
      <c r="BO973" t="s">
        <v>202</v>
      </c>
      <c r="BP973" t="s">
        <v>202</v>
      </c>
    </row>
    <row r="974" spans="1:71" x14ac:dyDescent="0.2">
      <c r="A974" s="4">
        <v>43013.765277777777</v>
      </c>
      <c r="B974" s="4">
        <v>43013.780555555553</v>
      </c>
      <c r="C974" t="s">
        <v>65</v>
      </c>
      <c r="D974" t="s">
        <v>3438</v>
      </c>
      <c r="E974">
        <v>100</v>
      </c>
      <c r="F974">
        <v>1274</v>
      </c>
      <c r="G974" t="b">
        <v>1</v>
      </c>
      <c r="H974" s="1">
        <v>43013.780555555553</v>
      </c>
      <c r="I974" t="s">
        <v>3439</v>
      </c>
      <c r="N974">
        <v>38.088806150000003</v>
      </c>
      <c r="O974">
        <v>-78.559196470000003</v>
      </c>
      <c r="P974" t="s">
        <v>179</v>
      </c>
      <c r="Q974" t="s">
        <v>180</v>
      </c>
      <c r="R974" t="s">
        <v>181</v>
      </c>
      <c r="S974" t="s">
        <v>208</v>
      </c>
      <c r="T974">
        <v>55</v>
      </c>
      <c r="U974" t="s">
        <v>184</v>
      </c>
      <c r="V974" t="s">
        <v>252</v>
      </c>
      <c r="W974">
        <v>47</v>
      </c>
      <c r="X974" t="s">
        <v>186</v>
      </c>
      <c r="Y974" t="s">
        <v>195</v>
      </c>
      <c r="Z974">
        <v>31</v>
      </c>
      <c r="AA974" t="s">
        <v>196</v>
      </c>
      <c r="AB974" t="s">
        <v>197</v>
      </c>
      <c r="AC974" t="s">
        <v>290</v>
      </c>
      <c r="AD974" t="s">
        <v>199</v>
      </c>
      <c r="AE974" t="s">
        <v>200</v>
      </c>
      <c r="AF974">
        <v>24540</v>
      </c>
      <c r="AS974">
        <v>0</v>
      </c>
      <c r="AT974">
        <v>0</v>
      </c>
      <c r="AU974">
        <v>989.54</v>
      </c>
      <c r="AV974">
        <v>0</v>
      </c>
      <c r="BA974" t="s">
        <v>201</v>
      </c>
      <c r="BB974">
        <v>4</v>
      </c>
      <c r="BC974" t="s">
        <v>238</v>
      </c>
      <c r="BD974" t="s">
        <v>238</v>
      </c>
      <c r="BE974" s="3">
        <v>100000</v>
      </c>
      <c r="BF974" t="s">
        <v>3440</v>
      </c>
      <c r="BG974" t="s">
        <v>238</v>
      </c>
      <c r="BH974" t="s">
        <v>238</v>
      </c>
      <c r="BJ974">
        <v>0.6</v>
      </c>
      <c r="BK974">
        <v>40</v>
      </c>
      <c r="BL974" s="12">
        <f t="shared" si="1"/>
        <v>60000</v>
      </c>
      <c r="BM974" s="7" t="s">
        <v>3441</v>
      </c>
      <c r="BN974" s="3" t="s">
        <v>204</v>
      </c>
      <c r="BO974" t="s">
        <v>238</v>
      </c>
      <c r="BP974" t="s">
        <v>202</v>
      </c>
    </row>
    <row r="975" spans="1:71" x14ac:dyDescent="0.2">
      <c r="A975" s="4">
        <v>43007.597222222219</v>
      </c>
      <c r="B975" s="4">
        <v>43007.614583333336</v>
      </c>
      <c r="C975" t="s">
        <v>65</v>
      </c>
      <c r="D975" t="s">
        <v>436</v>
      </c>
      <c r="E975">
        <v>100</v>
      </c>
      <c r="F975">
        <v>1489</v>
      </c>
      <c r="G975" t="b">
        <v>1</v>
      </c>
      <c r="H975" s="1">
        <v>43007.614583333336</v>
      </c>
      <c r="I975" t="s">
        <v>437</v>
      </c>
      <c r="N975">
        <v>41.13059998</v>
      </c>
      <c r="O975">
        <v>-85.128898620000001</v>
      </c>
      <c r="P975" t="s">
        <v>179</v>
      </c>
      <c r="Q975" t="s">
        <v>180</v>
      </c>
      <c r="R975" t="s">
        <v>181</v>
      </c>
      <c r="S975" t="s">
        <v>208</v>
      </c>
      <c r="T975">
        <v>55</v>
      </c>
      <c r="U975" t="s">
        <v>184</v>
      </c>
      <c r="V975" t="s">
        <v>221</v>
      </c>
      <c r="W975">
        <v>47</v>
      </c>
      <c r="X975" t="s">
        <v>186</v>
      </c>
      <c r="Y975" t="s">
        <v>195</v>
      </c>
      <c r="Z975">
        <v>30</v>
      </c>
      <c r="AA975" t="s">
        <v>196</v>
      </c>
      <c r="AB975" t="s">
        <v>197</v>
      </c>
      <c r="AC975" t="s">
        <v>210</v>
      </c>
      <c r="AD975" t="s">
        <v>217</v>
      </c>
      <c r="AE975" t="s">
        <v>229</v>
      </c>
      <c r="AF975">
        <v>46825</v>
      </c>
      <c r="AW975">
        <v>0</v>
      </c>
      <c r="AX975">
        <v>0</v>
      </c>
      <c r="AY975">
        <v>990.85699999999997</v>
      </c>
      <c r="AZ975">
        <v>0</v>
      </c>
      <c r="BA975" t="s">
        <v>201</v>
      </c>
      <c r="BB975">
        <v>5</v>
      </c>
      <c r="BC975" t="s">
        <v>238</v>
      </c>
      <c r="BD975" t="s">
        <v>238</v>
      </c>
      <c r="BE975" s="3">
        <v>50000</v>
      </c>
      <c r="BF975" t="s">
        <v>438</v>
      </c>
      <c r="BG975" t="s">
        <v>238</v>
      </c>
      <c r="BH975" t="s">
        <v>238</v>
      </c>
      <c r="BJ975">
        <v>0.51</v>
      </c>
      <c r="BK975">
        <v>49</v>
      </c>
      <c r="BL975" s="12">
        <f t="shared" si="1"/>
        <v>25500</v>
      </c>
      <c r="BM975" s="7" t="s">
        <v>439</v>
      </c>
      <c r="BO975" t="s">
        <v>202</v>
      </c>
      <c r="BP975" t="s">
        <v>202</v>
      </c>
      <c r="BS975" t="s">
        <v>205</v>
      </c>
    </row>
    <row r="976" spans="1:71" x14ac:dyDescent="0.2">
      <c r="A976" s="4">
        <v>43007.631249999999</v>
      </c>
      <c r="B976" s="4">
        <v>43007.645833333336</v>
      </c>
      <c r="C976" t="s">
        <v>65</v>
      </c>
      <c r="D976" t="s">
        <v>491</v>
      </c>
      <c r="E976">
        <v>100</v>
      </c>
      <c r="F976">
        <v>1230</v>
      </c>
      <c r="G976" t="b">
        <v>1</v>
      </c>
      <c r="H976" s="1">
        <v>43007.645833333336</v>
      </c>
      <c r="I976" t="s">
        <v>492</v>
      </c>
      <c r="N976">
        <v>38.693206789999998</v>
      </c>
      <c r="O976">
        <v>-121.3115997</v>
      </c>
      <c r="P976" t="s">
        <v>179</v>
      </c>
      <c r="Q976" t="s">
        <v>180</v>
      </c>
      <c r="R976" t="s">
        <v>181</v>
      </c>
      <c r="S976" t="s">
        <v>182</v>
      </c>
      <c r="T976" t="s">
        <v>355</v>
      </c>
      <c r="U976" t="s">
        <v>251</v>
      </c>
      <c r="V976" t="s">
        <v>209</v>
      </c>
      <c r="W976">
        <v>47</v>
      </c>
      <c r="X976" t="s">
        <v>186</v>
      </c>
      <c r="Y976" t="s">
        <v>216</v>
      </c>
      <c r="Z976">
        <v>65</v>
      </c>
      <c r="AA976" t="s">
        <v>196</v>
      </c>
      <c r="AB976" t="s">
        <v>197</v>
      </c>
      <c r="AC976" t="s">
        <v>258</v>
      </c>
      <c r="AD976" t="s">
        <v>329</v>
      </c>
      <c r="AE976" t="s">
        <v>223</v>
      </c>
      <c r="AF976">
        <v>95621</v>
      </c>
      <c r="AW976">
        <v>0</v>
      </c>
      <c r="AX976">
        <v>0</v>
      </c>
      <c r="AY976">
        <v>994.63099999999997</v>
      </c>
      <c r="AZ976">
        <v>0</v>
      </c>
      <c r="BA976" t="s">
        <v>201</v>
      </c>
      <c r="BB976">
        <v>5</v>
      </c>
      <c r="BC976" t="s">
        <v>238</v>
      </c>
      <c r="BD976" t="s">
        <v>238</v>
      </c>
      <c r="BE976" s="3">
        <v>100000</v>
      </c>
      <c r="BF976" t="s">
        <v>484</v>
      </c>
      <c r="BG976" t="s">
        <v>238</v>
      </c>
      <c r="BH976" t="s">
        <v>238</v>
      </c>
      <c r="BJ976">
        <v>0.5</v>
      </c>
      <c r="BK976">
        <v>50</v>
      </c>
      <c r="BL976" s="12">
        <f t="shared" si="1"/>
        <v>50000</v>
      </c>
      <c r="BM976" s="7" t="s">
        <v>493</v>
      </c>
      <c r="BN976" s="3" t="s">
        <v>204</v>
      </c>
      <c r="BO976" t="s">
        <v>202</v>
      </c>
      <c r="BP976" t="s">
        <v>202</v>
      </c>
      <c r="BS976" t="s">
        <v>205</v>
      </c>
    </row>
    <row r="977" spans="1:71" x14ac:dyDescent="0.2">
      <c r="A977" s="4">
        <v>43007.770833333336</v>
      </c>
      <c r="B977" s="4">
        <v>43007.786805555559</v>
      </c>
      <c r="C977" t="s">
        <v>65</v>
      </c>
      <c r="D977" t="s">
        <v>573</v>
      </c>
      <c r="E977">
        <v>100</v>
      </c>
      <c r="F977">
        <v>1378</v>
      </c>
      <c r="G977" t="b">
        <v>1</v>
      </c>
      <c r="H977" s="1">
        <v>43007.786805555559</v>
      </c>
      <c r="I977" t="s">
        <v>574</v>
      </c>
      <c r="N977">
        <v>42.935592649999997</v>
      </c>
      <c r="O977">
        <v>-78.806602479999995</v>
      </c>
      <c r="P977" t="s">
        <v>179</v>
      </c>
      <c r="Q977" t="s">
        <v>180</v>
      </c>
      <c r="R977" t="s">
        <v>181</v>
      </c>
      <c r="S977" t="s">
        <v>182</v>
      </c>
      <c r="T977" t="s">
        <v>183</v>
      </c>
      <c r="U977" t="s">
        <v>281</v>
      </c>
      <c r="V977" t="s">
        <v>185</v>
      </c>
      <c r="W977">
        <v>47</v>
      </c>
      <c r="X977" t="s">
        <v>186</v>
      </c>
      <c r="Y977" t="s">
        <v>195</v>
      </c>
      <c r="Z977">
        <v>37</v>
      </c>
      <c r="AA977" t="s">
        <v>233</v>
      </c>
      <c r="AB977" t="s">
        <v>197</v>
      </c>
      <c r="AC977" t="s">
        <v>210</v>
      </c>
      <c r="AD977" t="s">
        <v>199</v>
      </c>
      <c r="AE977" t="s">
        <v>303</v>
      </c>
      <c r="AF977">
        <v>14202</v>
      </c>
      <c r="AW977">
        <v>0</v>
      </c>
      <c r="AX977">
        <v>0</v>
      </c>
      <c r="AY977">
        <v>1022.525</v>
      </c>
      <c r="AZ977">
        <v>0</v>
      </c>
      <c r="BA977" t="s">
        <v>201</v>
      </c>
      <c r="BB977">
        <v>5</v>
      </c>
      <c r="BC977" t="s">
        <v>238</v>
      </c>
      <c r="BD977" t="s">
        <v>238</v>
      </c>
      <c r="BE977" s="3">
        <v>80000</v>
      </c>
      <c r="BF977" t="s">
        <v>372</v>
      </c>
      <c r="BG977" t="s">
        <v>238</v>
      </c>
      <c r="BH977" t="s">
        <v>238</v>
      </c>
      <c r="BJ977">
        <v>0.9</v>
      </c>
      <c r="BK977">
        <v>10</v>
      </c>
      <c r="BL977" s="12">
        <f t="shared" si="1"/>
        <v>72000</v>
      </c>
      <c r="BM977" s="7" t="s">
        <v>575</v>
      </c>
      <c r="BN977" s="3" t="s">
        <v>204</v>
      </c>
      <c r="BO977" t="s">
        <v>202</v>
      </c>
      <c r="BP977" t="s">
        <v>202</v>
      </c>
      <c r="BS977" t="s">
        <v>205</v>
      </c>
    </row>
    <row r="978" spans="1:71" x14ac:dyDescent="0.2">
      <c r="A978" s="4">
        <v>43010.402777777781</v>
      </c>
      <c r="B978" s="4">
        <v>43010.418055555558</v>
      </c>
      <c r="C978" t="s">
        <v>65</v>
      </c>
      <c r="D978" t="s">
        <v>1157</v>
      </c>
      <c r="E978">
        <v>100</v>
      </c>
      <c r="F978">
        <v>1317</v>
      </c>
      <c r="G978" t="b">
        <v>1</v>
      </c>
      <c r="H978" s="1">
        <v>43010.418055555558</v>
      </c>
      <c r="I978" t="s">
        <v>1158</v>
      </c>
      <c r="N978">
        <v>41.248702999999999</v>
      </c>
      <c r="O978">
        <v>-74.609703060000001</v>
      </c>
      <c r="P978" t="s">
        <v>179</v>
      </c>
      <c r="Q978" t="s">
        <v>180</v>
      </c>
      <c r="R978" t="s">
        <v>181</v>
      </c>
      <c r="S978" t="s">
        <v>182</v>
      </c>
      <c r="T978" t="s">
        <v>183</v>
      </c>
      <c r="U978" t="s">
        <v>193</v>
      </c>
      <c r="V978" t="s">
        <v>185</v>
      </c>
      <c r="W978">
        <v>47</v>
      </c>
      <c r="X978" t="s">
        <v>186</v>
      </c>
      <c r="Y978" t="s">
        <v>216</v>
      </c>
      <c r="Z978">
        <v>33</v>
      </c>
      <c r="AA978" t="s">
        <v>196</v>
      </c>
      <c r="AB978" t="s">
        <v>197</v>
      </c>
      <c r="AC978" t="s">
        <v>210</v>
      </c>
      <c r="AD978" t="s">
        <v>217</v>
      </c>
      <c r="AE978" t="s">
        <v>303</v>
      </c>
      <c r="AF978">
        <v>7462</v>
      </c>
      <c r="AW978">
        <v>1.254</v>
      </c>
      <c r="AX978">
        <v>1006.657</v>
      </c>
      <c r="AY978">
        <v>1008.232</v>
      </c>
      <c r="AZ978">
        <v>3</v>
      </c>
      <c r="BA978" t="s">
        <v>201</v>
      </c>
      <c r="BB978">
        <v>5</v>
      </c>
      <c r="BC978" t="s">
        <v>238</v>
      </c>
      <c r="BD978" t="s">
        <v>238</v>
      </c>
      <c r="BE978" s="3">
        <v>100000</v>
      </c>
      <c r="BF978" t="s">
        <v>687</v>
      </c>
      <c r="BG978" t="s">
        <v>238</v>
      </c>
      <c r="BH978" t="s">
        <v>238</v>
      </c>
      <c r="BJ978">
        <v>0.75</v>
      </c>
      <c r="BK978">
        <v>25</v>
      </c>
      <c r="BL978" s="12">
        <f t="shared" si="1"/>
        <v>75000</v>
      </c>
      <c r="BM978" s="7" t="s">
        <v>1159</v>
      </c>
      <c r="BN978" s="3" t="s">
        <v>204</v>
      </c>
      <c r="BO978" t="s">
        <v>202</v>
      </c>
      <c r="BP978" t="s">
        <v>202</v>
      </c>
    </row>
    <row r="979" spans="1:71" x14ac:dyDescent="0.2">
      <c r="A979" s="4">
        <v>43013.519444444442</v>
      </c>
      <c r="B979" s="4">
        <v>43013.533333333333</v>
      </c>
      <c r="C979" t="s">
        <v>65</v>
      </c>
      <c r="D979" t="s">
        <v>1534</v>
      </c>
      <c r="E979">
        <v>100</v>
      </c>
      <c r="F979">
        <v>1220</v>
      </c>
      <c r="G979" t="b">
        <v>1</v>
      </c>
      <c r="H979" s="1">
        <v>43013.533333333333</v>
      </c>
      <c r="I979" t="s">
        <v>1535</v>
      </c>
      <c r="N979">
        <v>35.218002319999997</v>
      </c>
      <c r="O979">
        <v>-80.785896300000005</v>
      </c>
      <c r="P979" t="s">
        <v>179</v>
      </c>
      <c r="Q979" t="s">
        <v>180</v>
      </c>
      <c r="R979" t="s">
        <v>181</v>
      </c>
      <c r="S979" t="s">
        <v>695</v>
      </c>
      <c r="T979">
        <v>14.143929999999999</v>
      </c>
      <c r="U979" t="s">
        <v>184</v>
      </c>
      <c r="V979" t="s">
        <v>209</v>
      </c>
      <c r="W979">
        <v>47</v>
      </c>
      <c r="X979" t="s">
        <v>186</v>
      </c>
      <c r="Y979" t="s">
        <v>195</v>
      </c>
      <c r="Z979">
        <v>52</v>
      </c>
      <c r="AA979" t="s">
        <v>196</v>
      </c>
      <c r="AB979" t="s">
        <v>197</v>
      </c>
      <c r="AC979" t="s">
        <v>245</v>
      </c>
      <c r="AD979" t="s">
        <v>483</v>
      </c>
      <c r="AE979" t="s">
        <v>211</v>
      </c>
      <c r="AF979">
        <v>28078</v>
      </c>
      <c r="AW979">
        <v>0</v>
      </c>
      <c r="AX979">
        <v>0</v>
      </c>
      <c r="AY979">
        <v>1028.751</v>
      </c>
      <c r="AZ979">
        <v>0</v>
      </c>
      <c r="BA979" t="s">
        <v>201</v>
      </c>
      <c r="BB979">
        <v>5</v>
      </c>
      <c r="BC979" t="s">
        <v>238</v>
      </c>
      <c r="BD979" t="s">
        <v>238</v>
      </c>
      <c r="BE979" s="3">
        <v>80000</v>
      </c>
      <c r="BF979" t="s">
        <v>372</v>
      </c>
      <c r="BG979" t="s">
        <v>238</v>
      </c>
      <c r="BH979" t="s">
        <v>238</v>
      </c>
      <c r="BJ979">
        <v>0.3</v>
      </c>
      <c r="BK979">
        <v>70</v>
      </c>
      <c r="BL979" s="12">
        <f t="shared" si="1"/>
        <v>24000</v>
      </c>
      <c r="BM979" s="7" t="s">
        <v>1536</v>
      </c>
      <c r="BN979" s="3" t="s">
        <v>204</v>
      </c>
      <c r="BO979" t="s">
        <v>202</v>
      </c>
      <c r="BP979" t="s">
        <v>202</v>
      </c>
    </row>
    <row r="980" spans="1:71" x14ac:dyDescent="0.2">
      <c r="A980" s="4">
        <v>43013.722916666666</v>
      </c>
      <c r="B980" s="4">
        <v>43013.738194444442</v>
      </c>
      <c r="C980" t="s">
        <v>65</v>
      </c>
      <c r="D980" t="s">
        <v>1710</v>
      </c>
      <c r="E980">
        <v>100</v>
      </c>
      <c r="F980">
        <v>1296</v>
      </c>
      <c r="G980" t="b">
        <v>1</v>
      </c>
      <c r="H980" s="1">
        <v>43013.738194444442</v>
      </c>
      <c r="I980" t="s">
        <v>1711</v>
      </c>
      <c r="N980">
        <v>36.461700440000001</v>
      </c>
      <c r="O980">
        <v>-80.619102479999995</v>
      </c>
      <c r="P980" t="s">
        <v>179</v>
      </c>
      <c r="Q980" t="s">
        <v>180</v>
      </c>
      <c r="R980" t="s">
        <v>181</v>
      </c>
      <c r="S980" t="s">
        <v>182</v>
      </c>
      <c r="T980" t="s">
        <v>183</v>
      </c>
      <c r="U980" t="s">
        <v>281</v>
      </c>
      <c r="V980" t="s">
        <v>194</v>
      </c>
      <c r="W980">
        <v>47</v>
      </c>
      <c r="X980" t="s">
        <v>186</v>
      </c>
      <c r="Y980" t="s">
        <v>195</v>
      </c>
      <c r="Z980">
        <v>35</v>
      </c>
      <c r="AA980" t="s">
        <v>196</v>
      </c>
      <c r="AB980" t="s">
        <v>197</v>
      </c>
      <c r="AC980" t="s">
        <v>258</v>
      </c>
      <c r="AD980" t="s">
        <v>234</v>
      </c>
      <c r="AE980" t="s">
        <v>303</v>
      </c>
      <c r="AF980">
        <v>27030</v>
      </c>
      <c r="AW980">
        <v>0</v>
      </c>
      <c r="AX980">
        <v>0</v>
      </c>
      <c r="AY980">
        <v>1033.2</v>
      </c>
      <c r="AZ980">
        <v>0</v>
      </c>
      <c r="BA980" t="s">
        <v>201</v>
      </c>
      <c r="BB980">
        <v>5</v>
      </c>
      <c r="BC980" t="s">
        <v>238</v>
      </c>
      <c r="BD980" t="s">
        <v>238</v>
      </c>
      <c r="BE980" s="3">
        <v>100000</v>
      </c>
      <c r="BF980" t="s">
        <v>1712</v>
      </c>
      <c r="BG980" t="s">
        <v>238</v>
      </c>
      <c r="BH980" t="s">
        <v>238</v>
      </c>
      <c r="BJ980">
        <v>0.7</v>
      </c>
      <c r="BK980">
        <v>30</v>
      </c>
      <c r="BL980" s="12">
        <f t="shared" si="1"/>
        <v>70000</v>
      </c>
      <c r="BM980" s="7" t="s">
        <v>1713</v>
      </c>
      <c r="BN980" s="3" t="s">
        <v>204</v>
      </c>
      <c r="BO980" t="s">
        <v>238</v>
      </c>
      <c r="BP980" t="s">
        <v>202</v>
      </c>
    </row>
    <row r="981" spans="1:71" x14ac:dyDescent="0.2">
      <c r="A981" s="4">
        <v>43013.725694444445</v>
      </c>
      <c r="B981" s="4">
        <v>43013.740277777775</v>
      </c>
      <c r="C981" t="s">
        <v>65</v>
      </c>
      <c r="D981" t="s">
        <v>1839</v>
      </c>
      <c r="E981">
        <v>100</v>
      </c>
      <c r="F981">
        <v>1257</v>
      </c>
      <c r="G981" t="b">
        <v>1</v>
      </c>
      <c r="H981" s="1">
        <v>43013.740277777775</v>
      </c>
      <c r="I981" t="s">
        <v>1840</v>
      </c>
      <c r="N981">
        <v>47.804901119999997</v>
      </c>
      <c r="O981">
        <v>-122.2832947</v>
      </c>
      <c r="P981" t="s">
        <v>179</v>
      </c>
      <c r="Q981" t="s">
        <v>180</v>
      </c>
      <c r="R981" t="s">
        <v>181</v>
      </c>
      <c r="S981" t="s">
        <v>182</v>
      </c>
      <c r="T981" t="s">
        <v>183</v>
      </c>
      <c r="U981" t="s">
        <v>184</v>
      </c>
      <c r="V981" t="s">
        <v>221</v>
      </c>
      <c r="W981">
        <v>47</v>
      </c>
      <c r="X981" t="s">
        <v>186</v>
      </c>
      <c r="Y981" t="s">
        <v>216</v>
      </c>
      <c r="Z981">
        <v>49</v>
      </c>
      <c r="AA981" t="s">
        <v>196</v>
      </c>
      <c r="AB981" t="s">
        <v>197</v>
      </c>
      <c r="AC981" t="s">
        <v>245</v>
      </c>
      <c r="AD981" t="s">
        <v>217</v>
      </c>
      <c r="AE981" t="s">
        <v>229</v>
      </c>
      <c r="AF981">
        <v>98036</v>
      </c>
      <c r="AW981">
        <v>0</v>
      </c>
      <c r="AX981">
        <v>0</v>
      </c>
      <c r="AY981">
        <v>1006.328</v>
      </c>
      <c r="AZ981">
        <v>0</v>
      </c>
      <c r="BA981" t="s">
        <v>201</v>
      </c>
      <c r="BB981">
        <v>5</v>
      </c>
      <c r="BC981" t="s">
        <v>238</v>
      </c>
      <c r="BD981" t="s">
        <v>238</v>
      </c>
      <c r="BE981" s="3">
        <v>100000</v>
      </c>
      <c r="BF981" t="s">
        <v>484</v>
      </c>
      <c r="BG981" t="s">
        <v>238</v>
      </c>
      <c r="BH981" t="s">
        <v>238</v>
      </c>
      <c r="BJ981">
        <v>0.2</v>
      </c>
      <c r="BK981">
        <v>80</v>
      </c>
      <c r="BL981" s="12">
        <f t="shared" si="1"/>
        <v>20000</v>
      </c>
      <c r="BM981" s="7" t="s">
        <v>1841</v>
      </c>
      <c r="BN981" s="3" t="s">
        <v>204</v>
      </c>
      <c r="BO981" t="s">
        <v>202</v>
      </c>
      <c r="BP981" t="s">
        <v>202</v>
      </c>
    </row>
    <row r="982" spans="1:71" x14ac:dyDescent="0.2">
      <c r="A982" s="4">
        <v>43013.741666666669</v>
      </c>
      <c r="B982" s="4">
        <v>43013.758333333331</v>
      </c>
      <c r="C982" t="s">
        <v>65</v>
      </c>
      <c r="D982" t="s">
        <v>2798</v>
      </c>
      <c r="E982">
        <v>100</v>
      </c>
      <c r="F982">
        <v>1387</v>
      </c>
      <c r="G982" t="b">
        <v>1</v>
      </c>
      <c r="H982" s="1">
        <v>43013.758333333331</v>
      </c>
      <c r="I982" t="s">
        <v>2799</v>
      </c>
      <c r="N982">
        <v>29.51719666</v>
      </c>
      <c r="O982">
        <v>-90.658096310000005</v>
      </c>
      <c r="P982" t="s">
        <v>179</v>
      </c>
      <c r="Q982" t="s">
        <v>180</v>
      </c>
      <c r="R982" t="s">
        <v>181</v>
      </c>
      <c r="S982" t="s">
        <v>208</v>
      </c>
      <c r="T982">
        <v>55</v>
      </c>
      <c r="U982" t="s">
        <v>184</v>
      </c>
      <c r="V982" t="s">
        <v>185</v>
      </c>
      <c r="W982">
        <v>47</v>
      </c>
      <c r="X982" t="s">
        <v>186</v>
      </c>
      <c r="Y982" t="s">
        <v>216</v>
      </c>
      <c r="Z982">
        <v>26</v>
      </c>
      <c r="AA982" t="s">
        <v>196</v>
      </c>
      <c r="AB982" t="s">
        <v>197</v>
      </c>
      <c r="AC982" t="s">
        <v>210</v>
      </c>
      <c r="AD982" t="s">
        <v>234</v>
      </c>
      <c r="AE982" t="s">
        <v>303</v>
      </c>
      <c r="AF982">
        <v>70012</v>
      </c>
      <c r="AW982">
        <v>0</v>
      </c>
      <c r="AX982">
        <v>0</v>
      </c>
      <c r="AY982">
        <v>994.52200000000005</v>
      </c>
      <c r="AZ982">
        <v>0</v>
      </c>
      <c r="BA982" t="s">
        <v>201</v>
      </c>
      <c r="BB982">
        <v>5</v>
      </c>
      <c r="BC982" t="s">
        <v>238</v>
      </c>
      <c r="BD982" t="s">
        <v>238</v>
      </c>
      <c r="BE982" s="3">
        <v>90000</v>
      </c>
      <c r="BF982" t="s">
        <v>2800</v>
      </c>
      <c r="BG982" t="s">
        <v>238</v>
      </c>
      <c r="BH982" t="s">
        <v>238</v>
      </c>
      <c r="BJ982">
        <v>0.4</v>
      </c>
      <c r="BK982">
        <v>60</v>
      </c>
      <c r="BL982" s="12">
        <f t="shared" si="1"/>
        <v>36000</v>
      </c>
      <c r="BM982" s="7" t="s">
        <v>2801</v>
      </c>
      <c r="BN982" s="3" t="s">
        <v>225</v>
      </c>
      <c r="BO982" t="s">
        <v>238</v>
      </c>
      <c r="BP982" t="s">
        <v>202</v>
      </c>
    </row>
    <row r="983" spans="1:71" x14ac:dyDescent="0.2">
      <c r="A983" s="4">
        <v>43007.584722222222</v>
      </c>
      <c r="B983" s="4">
        <v>43007.585416666669</v>
      </c>
      <c r="C983" t="s">
        <v>65</v>
      </c>
      <c r="D983" t="s">
        <v>177</v>
      </c>
      <c r="E983">
        <v>100</v>
      </c>
      <c r="F983">
        <v>49</v>
      </c>
      <c r="G983" t="b">
        <v>1</v>
      </c>
      <c r="H983" s="1">
        <v>43007.585416666669</v>
      </c>
      <c r="I983" t="s">
        <v>178</v>
      </c>
      <c r="N983">
        <v>36.058197020000001</v>
      </c>
      <c r="O983">
        <v>-83.914703369999998</v>
      </c>
      <c r="P983" t="s">
        <v>179</v>
      </c>
      <c r="Q983" t="s">
        <v>180</v>
      </c>
      <c r="R983" t="s">
        <v>181</v>
      </c>
      <c r="S983" t="s">
        <v>182</v>
      </c>
      <c r="T983" t="s">
        <v>183</v>
      </c>
      <c r="U983" t="s">
        <v>184</v>
      </c>
      <c r="V983" t="s">
        <v>185</v>
      </c>
      <c r="W983">
        <v>12</v>
      </c>
      <c r="X983" t="s">
        <v>186</v>
      </c>
      <c r="BJ983">
        <f>SUM(BJ965:BJ982)/19</f>
        <v>0.49526315789473674</v>
      </c>
      <c r="BK983" t="s">
        <v>3638</v>
      </c>
    </row>
    <row r="984" spans="1:71" x14ac:dyDescent="0.2">
      <c r="A984" s="4">
        <v>43007.586111111108</v>
      </c>
      <c r="B984" s="4">
        <v>43007.586111111108</v>
      </c>
      <c r="C984" t="s">
        <v>65</v>
      </c>
      <c r="D984" t="s">
        <v>177</v>
      </c>
      <c r="E984">
        <v>100</v>
      </c>
      <c r="F984">
        <v>34</v>
      </c>
      <c r="G984" t="b">
        <v>1</v>
      </c>
      <c r="H984" s="1">
        <v>43007.586111111108</v>
      </c>
      <c r="I984" t="s">
        <v>187</v>
      </c>
      <c r="N984">
        <v>36.058197020000001</v>
      </c>
      <c r="O984">
        <v>-83.914703369999998</v>
      </c>
      <c r="P984" t="s">
        <v>179</v>
      </c>
      <c r="Q984" t="s">
        <v>180</v>
      </c>
      <c r="R984" t="s">
        <v>181</v>
      </c>
      <c r="S984" t="s">
        <v>182</v>
      </c>
      <c r="T984" t="s">
        <v>188</v>
      </c>
      <c r="U984" t="s">
        <v>189</v>
      </c>
      <c r="V984" t="s">
        <v>190</v>
      </c>
      <c r="W984">
        <v>88</v>
      </c>
      <c r="X984" t="s">
        <v>186</v>
      </c>
    </row>
  </sheetData>
  <sortState ref="A4:BS1001">
    <sortCondition ref="BR4:BR1001"/>
    <sortCondition ref="BC4:BC1001"/>
    <sortCondition ref="BD4:BD1001"/>
    <sortCondition ref="BG4:BG1001"/>
    <sortCondition ref="BH4:BH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12" sqref="D12"/>
    </sheetView>
  </sheetViews>
  <sheetFormatPr baseColWidth="10" defaultColWidth="8.83203125" defaultRowHeight="15" x14ac:dyDescent="0.2"/>
  <cols>
    <col min="10" max="10" width="65.6640625" style="5" customWidth="1"/>
  </cols>
  <sheetData>
    <row r="1" spans="1:14" x14ac:dyDescent="0.2">
      <c r="A1" t="s">
        <v>60</v>
      </c>
      <c r="B1" t="s">
        <v>52</v>
      </c>
      <c r="C1" t="s">
        <v>53</v>
      </c>
      <c r="D1" t="s">
        <v>54</v>
      </c>
      <c r="E1" t="s">
        <v>55</v>
      </c>
      <c r="F1" t="s">
        <v>56</v>
      </c>
      <c r="G1" t="s">
        <v>57</v>
      </c>
      <c r="H1" t="s">
        <v>3615</v>
      </c>
      <c r="I1" t="s">
        <v>3616</v>
      </c>
      <c r="J1" s="5" t="s">
        <v>53</v>
      </c>
      <c r="K1" t="s">
        <v>58</v>
      </c>
      <c r="L1" t="s">
        <v>59</v>
      </c>
      <c r="M1" t="s">
        <v>26</v>
      </c>
      <c r="N1" t="s">
        <v>29</v>
      </c>
    </row>
    <row r="2" spans="1:14" ht="30" customHeight="1" x14ac:dyDescent="0.2">
      <c r="A2" t="s">
        <v>60</v>
      </c>
      <c r="B2" t="s">
        <v>96</v>
      </c>
      <c r="C2" t="s">
        <v>97</v>
      </c>
      <c r="D2" t="s">
        <v>98</v>
      </c>
      <c r="E2" t="s">
        <v>99</v>
      </c>
      <c r="F2" t="s">
        <v>100</v>
      </c>
      <c r="G2" t="s">
        <v>101</v>
      </c>
      <c r="H2" t="s">
        <v>102</v>
      </c>
      <c r="I2" t="s">
        <v>103</v>
      </c>
      <c r="J2" s="5" t="s">
        <v>104</v>
      </c>
      <c r="K2" t="s">
        <v>105</v>
      </c>
      <c r="L2" t="s">
        <v>106</v>
      </c>
      <c r="M2" t="s">
        <v>107</v>
      </c>
      <c r="N2" t="s">
        <v>108</v>
      </c>
    </row>
    <row r="3" spans="1:14" x14ac:dyDescent="0.2">
      <c r="A3" t="s">
        <v>175</v>
      </c>
      <c r="B3" t="s">
        <v>162</v>
      </c>
      <c r="C3" t="s">
        <v>163</v>
      </c>
      <c r="D3" t="s">
        <v>164</v>
      </c>
      <c r="E3" t="s">
        <v>165</v>
      </c>
      <c r="F3" t="s">
        <v>166</v>
      </c>
      <c r="G3" t="s">
        <v>167</v>
      </c>
      <c r="H3" t="s">
        <v>168</v>
      </c>
      <c r="I3" t="s">
        <v>169</v>
      </c>
      <c r="J3" s="5" t="s">
        <v>170</v>
      </c>
      <c r="K3" t="s">
        <v>171</v>
      </c>
      <c r="L3" t="s">
        <v>172</v>
      </c>
      <c r="M3" t="s">
        <v>173</v>
      </c>
      <c r="N3" t="s">
        <v>174</v>
      </c>
    </row>
    <row r="4" spans="1:14" ht="45" customHeight="1" x14ac:dyDescent="0.2">
      <c r="A4">
        <v>1</v>
      </c>
      <c r="B4" t="s">
        <v>202</v>
      </c>
      <c r="C4" t="s">
        <v>202</v>
      </c>
      <c r="J4" s="5" t="s">
        <v>203</v>
      </c>
      <c r="K4" t="s">
        <v>204</v>
      </c>
      <c r="L4" t="s">
        <v>202</v>
      </c>
      <c r="M4" t="s">
        <v>202</v>
      </c>
    </row>
    <row r="5" spans="1:14" ht="60" customHeight="1" x14ac:dyDescent="0.2">
      <c r="A5">
        <v>1</v>
      </c>
      <c r="B5" t="s">
        <v>202</v>
      </c>
      <c r="C5" t="s">
        <v>202</v>
      </c>
      <c r="J5" s="5" t="s">
        <v>218</v>
      </c>
      <c r="K5" t="s">
        <v>204</v>
      </c>
      <c r="L5" t="s">
        <v>202</v>
      </c>
      <c r="M5" t="s">
        <v>202</v>
      </c>
    </row>
    <row r="6" spans="1:14" ht="45" customHeight="1" x14ac:dyDescent="0.2">
      <c r="A6">
        <v>1</v>
      </c>
      <c r="B6" t="s">
        <v>202</v>
      </c>
      <c r="C6" t="s">
        <v>202</v>
      </c>
      <c r="J6" s="5" t="s">
        <v>235</v>
      </c>
      <c r="L6" t="s">
        <v>202</v>
      </c>
      <c r="M6" t="s">
        <v>202</v>
      </c>
    </row>
    <row r="7" spans="1:14" ht="75" customHeight="1" x14ac:dyDescent="0.2">
      <c r="A7">
        <v>1</v>
      </c>
      <c r="B7" t="s">
        <v>202</v>
      </c>
      <c r="C7" t="s">
        <v>202</v>
      </c>
      <c r="J7" s="5" t="s">
        <v>274</v>
      </c>
      <c r="K7" t="s">
        <v>204</v>
      </c>
      <c r="L7" t="s">
        <v>238</v>
      </c>
      <c r="M7" t="s">
        <v>202</v>
      </c>
    </row>
    <row r="8" spans="1:14" ht="75" customHeight="1" x14ac:dyDescent="0.2">
      <c r="A8">
        <v>1</v>
      </c>
      <c r="B8" t="s">
        <v>202</v>
      </c>
      <c r="C8" t="s">
        <v>202</v>
      </c>
      <c r="J8" s="5" t="s">
        <v>295</v>
      </c>
      <c r="L8" t="s">
        <v>202</v>
      </c>
      <c r="M8" t="s">
        <v>202</v>
      </c>
    </row>
    <row r="9" spans="1:14" ht="45" customHeight="1" x14ac:dyDescent="0.2">
      <c r="A9">
        <v>1</v>
      </c>
      <c r="B9" t="s">
        <v>202</v>
      </c>
      <c r="C9" t="s">
        <v>202</v>
      </c>
      <c r="J9" s="5" t="s">
        <v>330</v>
      </c>
      <c r="K9" t="s">
        <v>204</v>
      </c>
      <c r="L9" t="s">
        <v>202</v>
      </c>
      <c r="M9" t="s">
        <v>202</v>
      </c>
    </row>
    <row r="10" spans="1:14" ht="90" customHeight="1" x14ac:dyDescent="0.2">
      <c r="A10">
        <v>1</v>
      </c>
      <c r="B10" t="s">
        <v>202</v>
      </c>
      <c r="C10" t="s">
        <v>202</v>
      </c>
      <c r="J10" s="5" t="s">
        <v>338</v>
      </c>
      <c r="K10" t="s">
        <v>204</v>
      </c>
      <c r="L10" t="s">
        <v>202</v>
      </c>
      <c r="M10" t="s">
        <v>202</v>
      </c>
    </row>
    <row r="11" spans="1:14" ht="45" customHeight="1" x14ac:dyDescent="0.2">
      <c r="A11">
        <v>1</v>
      </c>
      <c r="B11" t="s">
        <v>202</v>
      </c>
      <c r="C11" t="s">
        <v>202</v>
      </c>
      <c r="J11" s="5" t="s">
        <v>414</v>
      </c>
      <c r="K11" t="s">
        <v>204</v>
      </c>
      <c r="L11" t="s">
        <v>202</v>
      </c>
      <c r="M11" t="s">
        <v>202</v>
      </c>
    </row>
    <row r="12" spans="1:14" ht="75" customHeight="1" x14ac:dyDescent="0.2">
      <c r="A12">
        <v>1</v>
      </c>
      <c r="B12" t="s">
        <v>202</v>
      </c>
      <c r="C12" t="s">
        <v>202</v>
      </c>
      <c r="J12" s="5" t="s">
        <v>446</v>
      </c>
      <c r="K12" t="s">
        <v>204</v>
      </c>
      <c r="L12" t="s">
        <v>202</v>
      </c>
      <c r="M12" t="s">
        <v>202</v>
      </c>
    </row>
    <row r="13" spans="1:14" ht="45" customHeight="1" x14ac:dyDescent="0.2">
      <c r="A13">
        <v>1</v>
      </c>
      <c r="B13" t="s">
        <v>202</v>
      </c>
      <c r="C13" t="s">
        <v>202</v>
      </c>
      <c r="J13" s="5" t="s">
        <v>460</v>
      </c>
      <c r="K13" t="s">
        <v>204</v>
      </c>
      <c r="L13" t="s">
        <v>202</v>
      </c>
      <c r="M13" t="s">
        <v>202</v>
      </c>
    </row>
    <row r="14" spans="1:14" ht="45" customHeight="1" x14ac:dyDescent="0.2">
      <c r="A14">
        <v>1</v>
      </c>
      <c r="B14" t="s">
        <v>202</v>
      </c>
      <c r="C14" t="s">
        <v>202</v>
      </c>
      <c r="J14" s="5" t="s">
        <v>490</v>
      </c>
      <c r="K14" t="s">
        <v>204</v>
      </c>
      <c r="L14" t="s">
        <v>202</v>
      </c>
      <c r="M14" t="s">
        <v>202</v>
      </c>
    </row>
    <row r="15" spans="1:14" ht="45" customHeight="1" x14ac:dyDescent="0.2">
      <c r="A15">
        <v>1</v>
      </c>
      <c r="B15" t="s">
        <v>202</v>
      </c>
      <c r="C15" t="s">
        <v>202</v>
      </c>
      <c r="J15" s="5" t="s">
        <v>528</v>
      </c>
      <c r="K15" t="s">
        <v>204</v>
      </c>
      <c r="L15" t="s">
        <v>202</v>
      </c>
      <c r="M15" t="s">
        <v>202</v>
      </c>
    </row>
    <row r="16" spans="1:14" ht="90" customHeight="1" x14ac:dyDescent="0.2">
      <c r="A16">
        <v>1</v>
      </c>
      <c r="B16" t="s">
        <v>202</v>
      </c>
      <c r="C16" t="s">
        <v>202</v>
      </c>
      <c r="J16" s="5" t="s">
        <v>572</v>
      </c>
      <c r="K16" t="s">
        <v>204</v>
      </c>
      <c r="L16" t="s">
        <v>202</v>
      </c>
      <c r="M16" t="s">
        <v>202</v>
      </c>
    </row>
    <row r="17" spans="1:14" ht="120" customHeight="1" x14ac:dyDescent="0.2">
      <c r="A17">
        <v>1</v>
      </c>
      <c r="B17" t="s">
        <v>202</v>
      </c>
      <c r="C17" t="s">
        <v>202</v>
      </c>
      <c r="J17" s="5" t="s">
        <v>594</v>
      </c>
      <c r="K17" t="s">
        <v>225</v>
      </c>
      <c r="L17" t="s">
        <v>238</v>
      </c>
      <c r="M17" t="s">
        <v>202</v>
      </c>
    </row>
    <row r="18" spans="1:14" ht="60" customHeight="1" x14ac:dyDescent="0.2">
      <c r="A18">
        <v>1</v>
      </c>
      <c r="B18" t="s">
        <v>202</v>
      </c>
      <c r="C18" t="s">
        <v>202</v>
      </c>
      <c r="J18" s="5" t="s">
        <v>610</v>
      </c>
      <c r="K18" t="s">
        <v>204</v>
      </c>
      <c r="L18" t="s">
        <v>202</v>
      </c>
      <c r="M18" t="s">
        <v>202</v>
      </c>
    </row>
    <row r="19" spans="1:14" ht="60" customHeight="1" x14ac:dyDescent="0.2">
      <c r="A19">
        <v>1</v>
      </c>
      <c r="B19" t="s">
        <v>202</v>
      </c>
      <c r="C19" t="s">
        <v>202</v>
      </c>
      <c r="J19" s="5" t="s">
        <v>641</v>
      </c>
      <c r="K19" t="s">
        <v>204</v>
      </c>
      <c r="L19" t="s">
        <v>202</v>
      </c>
      <c r="M19" t="s">
        <v>202</v>
      </c>
    </row>
    <row r="20" spans="1:14" x14ac:dyDescent="0.2">
      <c r="A20">
        <v>1</v>
      </c>
      <c r="B20" t="s">
        <v>202</v>
      </c>
      <c r="C20" t="s">
        <v>202</v>
      </c>
      <c r="J20" s="5" t="s">
        <v>730</v>
      </c>
      <c r="K20" t="s">
        <v>204</v>
      </c>
      <c r="L20" t="s">
        <v>202</v>
      </c>
      <c r="M20" t="s">
        <v>202</v>
      </c>
    </row>
    <row r="21" spans="1:14" ht="45" customHeight="1" x14ac:dyDescent="0.2">
      <c r="A21">
        <v>1</v>
      </c>
      <c r="B21" t="s">
        <v>202</v>
      </c>
      <c r="C21" t="s">
        <v>202</v>
      </c>
      <c r="J21" s="5" t="s">
        <v>757</v>
      </c>
      <c r="K21" t="s">
        <v>204</v>
      </c>
      <c r="L21" t="s">
        <v>238</v>
      </c>
      <c r="M21" t="s">
        <v>202</v>
      </c>
    </row>
    <row r="22" spans="1:14" ht="90" customHeight="1" x14ac:dyDescent="0.2">
      <c r="A22">
        <v>1</v>
      </c>
      <c r="B22" t="s">
        <v>202</v>
      </c>
      <c r="C22" t="s">
        <v>202</v>
      </c>
      <c r="J22" s="5" t="s">
        <v>804</v>
      </c>
      <c r="K22" t="s">
        <v>204</v>
      </c>
      <c r="L22" t="s">
        <v>202</v>
      </c>
      <c r="M22" t="s">
        <v>202</v>
      </c>
    </row>
    <row r="23" spans="1:14" ht="45" customHeight="1" x14ac:dyDescent="0.2">
      <c r="A23">
        <v>1</v>
      </c>
      <c r="B23" t="s">
        <v>202</v>
      </c>
      <c r="C23" t="s">
        <v>202</v>
      </c>
      <c r="J23" s="5" t="s">
        <v>999</v>
      </c>
      <c r="K23" t="s">
        <v>204</v>
      </c>
      <c r="L23" t="s">
        <v>202</v>
      </c>
      <c r="M23" t="s">
        <v>202</v>
      </c>
    </row>
    <row r="24" spans="1:14" ht="75" customHeight="1" x14ac:dyDescent="0.2">
      <c r="A24">
        <v>1</v>
      </c>
      <c r="B24" t="s">
        <v>202</v>
      </c>
      <c r="C24" t="s">
        <v>202</v>
      </c>
      <c r="J24" s="5" t="s">
        <v>1002</v>
      </c>
      <c r="K24" t="s">
        <v>204</v>
      </c>
      <c r="L24" t="s">
        <v>202</v>
      </c>
      <c r="M24" t="s">
        <v>202</v>
      </c>
    </row>
    <row r="25" spans="1:14" ht="60" customHeight="1" x14ac:dyDescent="0.2">
      <c r="A25">
        <v>1</v>
      </c>
      <c r="B25" t="s">
        <v>202</v>
      </c>
      <c r="C25" t="s">
        <v>202</v>
      </c>
      <c r="J25" s="5" t="s">
        <v>1020</v>
      </c>
      <c r="K25" t="s">
        <v>204</v>
      </c>
      <c r="L25" t="s">
        <v>202</v>
      </c>
      <c r="M25" t="s">
        <v>202</v>
      </c>
    </row>
    <row r="26" spans="1:14" ht="75" customHeight="1" x14ac:dyDescent="0.2">
      <c r="A26">
        <v>1</v>
      </c>
      <c r="B26" t="s">
        <v>202</v>
      </c>
      <c r="C26" t="s">
        <v>202</v>
      </c>
      <c r="J26" s="5" t="s">
        <v>1068</v>
      </c>
      <c r="K26" t="s">
        <v>204</v>
      </c>
      <c r="L26" t="s">
        <v>202</v>
      </c>
      <c r="M26" t="s">
        <v>202</v>
      </c>
    </row>
    <row r="27" spans="1:14" ht="75" customHeight="1" x14ac:dyDescent="0.2">
      <c r="A27">
        <v>1</v>
      </c>
      <c r="B27" t="s">
        <v>202</v>
      </c>
      <c r="C27" t="s">
        <v>202</v>
      </c>
      <c r="J27" s="5" t="s">
        <v>1078</v>
      </c>
      <c r="K27" t="s">
        <v>204</v>
      </c>
      <c r="L27" t="s">
        <v>202</v>
      </c>
      <c r="M27" t="s">
        <v>202</v>
      </c>
    </row>
    <row r="28" spans="1:14" ht="30" customHeight="1" x14ac:dyDescent="0.2">
      <c r="A28">
        <v>1</v>
      </c>
      <c r="B28" t="s">
        <v>202</v>
      </c>
      <c r="C28" t="s">
        <v>202</v>
      </c>
      <c r="J28" s="5" t="s">
        <v>1087</v>
      </c>
      <c r="K28" t="s">
        <v>204</v>
      </c>
      <c r="L28" t="s">
        <v>202</v>
      </c>
      <c r="M28" t="s">
        <v>202</v>
      </c>
    </row>
    <row r="29" spans="1:14" ht="45" customHeight="1" x14ac:dyDescent="0.2">
      <c r="A29">
        <v>1</v>
      </c>
      <c r="B29" t="s">
        <v>202</v>
      </c>
      <c r="C29" t="s">
        <v>202</v>
      </c>
      <c r="J29" s="5" t="s">
        <v>1113</v>
      </c>
      <c r="K29" t="s">
        <v>204</v>
      </c>
      <c r="L29" t="s">
        <v>238</v>
      </c>
      <c r="M29" t="s">
        <v>202</v>
      </c>
    </row>
    <row r="30" spans="1:14" ht="45" customHeight="1" x14ac:dyDescent="0.2">
      <c r="A30">
        <v>1</v>
      </c>
      <c r="B30" t="s">
        <v>202</v>
      </c>
      <c r="C30" t="s">
        <v>202</v>
      </c>
      <c r="J30" s="5" t="s">
        <v>1127</v>
      </c>
      <c r="K30" t="s">
        <v>204</v>
      </c>
      <c r="L30" t="s">
        <v>202</v>
      </c>
      <c r="M30" t="s">
        <v>202</v>
      </c>
    </row>
    <row r="31" spans="1:14" ht="60" customHeight="1" x14ac:dyDescent="0.2">
      <c r="A31">
        <v>1</v>
      </c>
      <c r="B31" t="s">
        <v>202</v>
      </c>
      <c r="C31" t="s">
        <v>202</v>
      </c>
      <c r="J31" s="5" t="s">
        <v>1136</v>
      </c>
      <c r="K31" t="s">
        <v>204</v>
      </c>
      <c r="L31" t="s">
        <v>238</v>
      </c>
      <c r="M31" t="s">
        <v>202</v>
      </c>
    </row>
    <row r="32" spans="1:14" ht="45" customHeight="1" x14ac:dyDescent="0.2">
      <c r="A32">
        <v>1</v>
      </c>
      <c r="B32" t="s">
        <v>202</v>
      </c>
      <c r="C32" t="s">
        <v>202</v>
      </c>
      <c r="J32" s="5" t="s">
        <v>1148</v>
      </c>
      <c r="K32" t="s">
        <v>204</v>
      </c>
      <c r="L32" t="s">
        <v>238</v>
      </c>
      <c r="M32" t="s">
        <v>238</v>
      </c>
      <c r="N32" t="s">
        <v>1149</v>
      </c>
    </row>
    <row r="33" spans="1:13" ht="45" customHeight="1" x14ac:dyDescent="0.2">
      <c r="A33">
        <v>1</v>
      </c>
      <c r="B33" t="s">
        <v>202</v>
      </c>
      <c r="C33" t="s">
        <v>202</v>
      </c>
      <c r="J33" s="5" t="s">
        <v>1175</v>
      </c>
      <c r="L33" t="s">
        <v>202</v>
      </c>
      <c r="M33" t="s">
        <v>202</v>
      </c>
    </row>
    <row r="34" spans="1:13" ht="45" customHeight="1" x14ac:dyDescent="0.2">
      <c r="A34">
        <v>1</v>
      </c>
      <c r="B34" t="s">
        <v>202</v>
      </c>
      <c r="C34" t="s">
        <v>202</v>
      </c>
      <c r="J34" s="5" t="s">
        <v>1182</v>
      </c>
      <c r="K34" t="s">
        <v>204</v>
      </c>
      <c r="L34" t="s">
        <v>238</v>
      </c>
      <c r="M34" t="s">
        <v>202</v>
      </c>
    </row>
    <row r="35" spans="1:13" ht="60" customHeight="1" x14ac:dyDescent="0.2">
      <c r="A35">
        <v>1</v>
      </c>
      <c r="B35" t="s">
        <v>202</v>
      </c>
      <c r="C35" t="s">
        <v>202</v>
      </c>
      <c r="J35" s="5" t="s">
        <v>1211</v>
      </c>
      <c r="K35" t="s">
        <v>204</v>
      </c>
      <c r="L35" t="s">
        <v>202</v>
      </c>
      <c r="M35" t="s">
        <v>202</v>
      </c>
    </row>
    <row r="36" spans="1:13" ht="90" customHeight="1" x14ac:dyDescent="0.2">
      <c r="A36">
        <v>1</v>
      </c>
      <c r="B36" t="s">
        <v>202</v>
      </c>
      <c r="C36" t="s">
        <v>202</v>
      </c>
      <c r="J36" s="5" t="s">
        <v>1218</v>
      </c>
      <c r="K36" t="s">
        <v>204</v>
      </c>
      <c r="L36" t="s">
        <v>202</v>
      </c>
      <c r="M36" t="s">
        <v>202</v>
      </c>
    </row>
    <row r="37" spans="1:13" ht="60" customHeight="1" x14ac:dyDescent="0.2">
      <c r="A37">
        <v>1</v>
      </c>
      <c r="B37" t="s">
        <v>202</v>
      </c>
      <c r="C37" t="s">
        <v>202</v>
      </c>
      <c r="J37" s="5" t="s">
        <v>1277</v>
      </c>
      <c r="K37" t="s">
        <v>204</v>
      </c>
      <c r="L37" t="s">
        <v>202</v>
      </c>
      <c r="M37" t="s">
        <v>202</v>
      </c>
    </row>
    <row r="38" spans="1:13" ht="30" customHeight="1" x14ac:dyDescent="0.2">
      <c r="A38">
        <v>1</v>
      </c>
      <c r="B38" t="s">
        <v>202</v>
      </c>
      <c r="C38" t="s">
        <v>202</v>
      </c>
      <c r="J38" s="5" t="s">
        <v>1310</v>
      </c>
      <c r="K38" t="s">
        <v>204</v>
      </c>
      <c r="L38" t="s">
        <v>202</v>
      </c>
      <c r="M38" t="s">
        <v>202</v>
      </c>
    </row>
    <row r="39" spans="1:13" ht="105" customHeight="1" x14ac:dyDescent="0.2">
      <c r="A39">
        <v>1</v>
      </c>
      <c r="B39" t="s">
        <v>202</v>
      </c>
      <c r="C39" t="s">
        <v>202</v>
      </c>
      <c r="J39" s="5" t="s">
        <v>1317</v>
      </c>
      <c r="K39" t="s">
        <v>204</v>
      </c>
      <c r="L39" t="s">
        <v>202</v>
      </c>
      <c r="M39" t="s">
        <v>202</v>
      </c>
    </row>
    <row r="40" spans="1:13" ht="30" customHeight="1" x14ac:dyDescent="0.2">
      <c r="A40">
        <v>1</v>
      </c>
      <c r="B40" t="s">
        <v>202</v>
      </c>
      <c r="C40" t="s">
        <v>202</v>
      </c>
      <c r="J40" s="5" t="s">
        <v>1333</v>
      </c>
      <c r="K40" t="s">
        <v>204</v>
      </c>
      <c r="L40" t="s">
        <v>202</v>
      </c>
      <c r="M40" t="s">
        <v>202</v>
      </c>
    </row>
    <row r="41" spans="1:13" ht="30" customHeight="1" x14ac:dyDescent="0.2">
      <c r="A41">
        <v>1</v>
      </c>
      <c r="B41" t="s">
        <v>202</v>
      </c>
      <c r="C41" t="s">
        <v>202</v>
      </c>
      <c r="J41" s="5" t="s">
        <v>1355</v>
      </c>
      <c r="K41" t="s">
        <v>204</v>
      </c>
      <c r="L41" t="s">
        <v>238</v>
      </c>
      <c r="M41" t="s">
        <v>202</v>
      </c>
    </row>
    <row r="42" spans="1:13" ht="75" customHeight="1" x14ac:dyDescent="0.2">
      <c r="A42">
        <v>1</v>
      </c>
      <c r="B42" t="s">
        <v>202</v>
      </c>
      <c r="C42" t="s">
        <v>202</v>
      </c>
      <c r="J42" s="5" t="s">
        <v>1426</v>
      </c>
      <c r="K42" t="s">
        <v>204</v>
      </c>
      <c r="L42" t="s">
        <v>202</v>
      </c>
      <c r="M42" t="s">
        <v>202</v>
      </c>
    </row>
    <row r="43" spans="1:13" ht="90" customHeight="1" x14ac:dyDescent="0.2">
      <c r="A43">
        <v>1</v>
      </c>
      <c r="B43" t="s">
        <v>202</v>
      </c>
      <c r="C43" t="s">
        <v>202</v>
      </c>
      <c r="J43" s="5" t="s">
        <v>1470</v>
      </c>
      <c r="K43" t="s">
        <v>204</v>
      </c>
      <c r="L43" t="s">
        <v>202</v>
      </c>
      <c r="M43" t="s">
        <v>202</v>
      </c>
    </row>
    <row r="44" spans="1:13" ht="30" customHeight="1" x14ac:dyDescent="0.2">
      <c r="A44">
        <v>1</v>
      </c>
      <c r="B44" t="s">
        <v>202</v>
      </c>
      <c r="C44" t="s">
        <v>202</v>
      </c>
      <c r="J44" s="5" t="s">
        <v>1483</v>
      </c>
      <c r="K44" t="s">
        <v>204</v>
      </c>
      <c r="L44" t="s">
        <v>238</v>
      </c>
      <c r="M44" t="s">
        <v>202</v>
      </c>
    </row>
    <row r="45" spans="1:13" ht="30" customHeight="1" x14ac:dyDescent="0.2">
      <c r="A45">
        <v>1</v>
      </c>
      <c r="B45" t="s">
        <v>202</v>
      </c>
      <c r="C45" t="s">
        <v>202</v>
      </c>
      <c r="J45" s="5" t="s">
        <v>1550</v>
      </c>
      <c r="L45" t="s">
        <v>202</v>
      </c>
      <c r="M45" t="s">
        <v>202</v>
      </c>
    </row>
    <row r="46" spans="1:13" ht="45" customHeight="1" x14ac:dyDescent="0.2">
      <c r="A46">
        <v>1</v>
      </c>
      <c r="B46" t="s">
        <v>202</v>
      </c>
      <c r="C46" t="s">
        <v>202</v>
      </c>
      <c r="J46" s="5" t="s">
        <v>1565</v>
      </c>
      <c r="K46" t="s">
        <v>204</v>
      </c>
      <c r="L46" t="s">
        <v>202</v>
      </c>
      <c r="M46" t="s">
        <v>202</v>
      </c>
    </row>
    <row r="47" spans="1:13" ht="75" customHeight="1" x14ac:dyDescent="0.2">
      <c r="A47">
        <v>1</v>
      </c>
      <c r="B47" t="s">
        <v>202</v>
      </c>
      <c r="C47" t="s">
        <v>202</v>
      </c>
      <c r="J47" s="5" t="s">
        <v>1595</v>
      </c>
      <c r="K47" t="s">
        <v>204</v>
      </c>
      <c r="L47" t="s">
        <v>202</v>
      </c>
      <c r="M47" t="s">
        <v>202</v>
      </c>
    </row>
    <row r="48" spans="1:13" ht="30" customHeight="1" x14ac:dyDescent="0.2">
      <c r="A48">
        <v>1</v>
      </c>
      <c r="B48" t="s">
        <v>202</v>
      </c>
      <c r="C48" t="s">
        <v>202</v>
      </c>
      <c r="J48" s="5" t="s">
        <v>1598</v>
      </c>
      <c r="K48" t="s">
        <v>204</v>
      </c>
      <c r="L48" t="s">
        <v>202</v>
      </c>
      <c r="M48" t="s">
        <v>202</v>
      </c>
    </row>
    <row r="49" spans="1:13" ht="90" customHeight="1" x14ac:dyDescent="0.2">
      <c r="A49">
        <v>1</v>
      </c>
      <c r="B49" t="s">
        <v>202</v>
      </c>
      <c r="C49" t="s">
        <v>202</v>
      </c>
      <c r="J49" s="5" t="s">
        <v>1624</v>
      </c>
      <c r="K49" t="s">
        <v>204</v>
      </c>
      <c r="L49" t="s">
        <v>202</v>
      </c>
      <c r="M49" t="s">
        <v>202</v>
      </c>
    </row>
    <row r="50" spans="1:13" ht="90" customHeight="1" x14ac:dyDescent="0.2">
      <c r="A50">
        <v>1</v>
      </c>
      <c r="B50" t="s">
        <v>202</v>
      </c>
      <c r="C50" t="s">
        <v>202</v>
      </c>
      <c r="J50" s="5" t="s">
        <v>1627</v>
      </c>
      <c r="K50" t="s">
        <v>204</v>
      </c>
      <c r="L50" t="s">
        <v>202</v>
      </c>
      <c r="M50" t="s">
        <v>202</v>
      </c>
    </row>
    <row r="51" spans="1:13" ht="90" customHeight="1" x14ac:dyDescent="0.2">
      <c r="A51">
        <v>1</v>
      </c>
      <c r="B51" t="s">
        <v>202</v>
      </c>
      <c r="C51" t="s">
        <v>202</v>
      </c>
      <c r="J51" s="5" t="s">
        <v>1654</v>
      </c>
      <c r="K51" t="s">
        <v>204</v>
      </c>
      <c r="L51" t="s">
        <v>202</v>
      </c>
      <c r="M51" t="s">
        <v>202</v>
      </c>
    </row>
    <row r="52" spans="1:13" ht="60" customHeight="1" x14ac:dyDescent="0.2">
      <c r="A52">
        <v>1</v>
      </c>
      <c r="B52" t="s">
        <v>202</v>
      </c>
      <c r="C52" t="s">
        <v>202</v>
      </c>
      <c r="J52" s="5" t="s">
        <v>1702</v>
      </c>
      <c r="K52" t="s">
        <v>204</v>
      </c>
      <c r="L52" t="s">
        <v>238</v>
      </c>
      <c r="M52" t="s">
        <v>202</v>
      </c>
    </row>
    <row r="53" spans="1:13" ht="45" customHeight="1" x14ac:dyDescent="0.2">
      <c r="A53">
        <v>1</v>
      </c>
      <c r="B53" t="s">
        <v>202</v>
      </c>
      <c r="C53" t="s">
        <v>202</v>
      </c>
      <c r="J53" s="5" t="s">
        <v>1726</v>
      </c>
      <c r="K53" t="s">
        <v>204</v>
      </c>
      <c r="L53" t="s">
        <v>202</v>
      </c>
      <c r="M53" t="s">
        <v>202</v>
      </c>
    </row>
    <row r="54" spans="1:13" ht="45" customHeight="1" x14ac:dyDescent="0.2">
      <c r="A54">
        <v>1</v>
      </c>
      <c r="B54" t="s">
        <v>202</v>
      </c>
      <c r="C54" t="s">
        <v>202</v>
      </c>
      <c r="J54" s="5" t="s">
        <v>1784</v>
      </c>
      <c r="K54" t="s">
        <v>204</v>
      </c>
      <c r="L54" t="s">
        <v>202</v>
      </c>
      <c r="M54" t="s">
        <v>202</v>
      </c>
    </row>
    <row r="55" spans="1:13" ht="75" customHeight="1" x14ac:dyDescent="0.2">
      <c r="A55">
        <v>1</v>
      </c>
      <c r="B55" t="s">
        <v>202</v>
      </c>
      <c r="C55" t="s">
        <v>202</v>
      </c>
      <c r="J55" s="5" t="s">
        <v>1862</v>
      </c>
      <c r="K55" t="s">
        <v>204</v>
      </c>
      <c r="L55" t="s">
        <v>202</v>
      </c>
      <c r="M55" t="s">
        <v>202</v>
      </c>
    </row>
    <row r="56" spans="1:13" ht="165" customHeight="1" x14ac:dyDescent="0.2">
      <c r="A56">
        <v>1</v>
      </c>
      <c r="B56" t="s">
        <v>202</v>
      </c>
      <c r="C56" t="s">
        <v>202</v>
      </c>
      <c r="J56" s="5" t="s">
        <v>1865</v>
      </c>
      <c r="K56" t="s">
        <v>204</v>
      </c>
      <c r="L56" t="s">
        <v>202</v>
      </c>
      <c r="M56" t="s">
        <v>202</v>
      </c>
    </row>
    <row r="57" spans="1:13" ht="75" customHeight="1" x14ac:dyDescent="0.2">
      <c r="A57">
        <v>1</v>
      </c>
      <c r="B57" t="s">
        <v>202</v>
      </c>
      <c r="C57" t="s">
        <v>202</v>
      </c>
      <c r="J57" s="5" t="s">
        <v>1874</v>
      </c>
      <c r="L57" t="s">
        <v>202</v>
      </c>
      <c r="M57" t="s">
        <v>202</v>
      </c>
    </row>
    <row r="58" spans="1:13" ht="60" customHeight="1" x14ac:dyDescent="0.2">
      <c r="A58">
        <v>1</v>
      </c>
      <c r="B58" t="s">
        <v>202</v>
      </c>
      <c r="C58" t="s">
        <v>202</v>
      </c>
      <c r="J58" s="5" t="s">
        <v>1893</v>
      </c>
      <c r="K58" t="s">
        <v>204</v>
      </c>
      <c r="L58" t="s">
        <v>202</v>
      </c>
      <c r="M58" t="s">
        <v>202</v>
      </c>
    </row>
    <row r="59" spans="1:13" ht="75" customHeight="1" x14ac:dyDescent="0.2">
      <c r="A59">
        <v>1</v>
      </c>
      <c r="B59" t="s">
        <v>202</v>
      </c>
      <c r="C59" t="s">
        <v>202</v>
      </c>
      <c r="J59" s="5" t="s">
        <v>1912</v>
      </c>
      <c r="K59" t="s">
        <v>204</v>
      </c>
      <c r="L59" t="s">
        <v>202</v>
      </c>
      <c r="M59" t="s">
        <v>202</v>
      </c>
    </row>
    <row r="60" spans="1:13" ht="30" customHeight="1" x14ac:dyDescent="0.2">
      <c r="A60">
        <v>1</v>
      </c>
      <c r="B60" t="s">
        <v>202</v>
      </c>
      <c r="C60" t="s">
        <v>202</v>
      </c>
      <c r="J60" s="5" t="s">
        <v>2007</v>
      </c>
      <c r="K60" t="s">
        <v>204</v>
      </c>
      <c r="L60" t="s">
        <v>202</v>
      </c>
      <c r="M60" t="s">
        <v>202</v>
      </c>
    </row>
    <row r="61" spans="1:13" ht="45" customHeight="1" x14ac:dyDescent="0.2">
      <c r="A61">
        <v>1</v>
      </c>
      <c r="B61" t="s">
        <v>202</v>
      </c>
      <c r="C61" t="s">
        <v>202</v>
      </c>
      <c r="J61" s="5" t="s">
        <v>2062</v>
      </c>
      <c r="K61" t="s">
        <v>225</v>
      </c>
      <c r="L61" t="s">
        <v>238</v>
      </c>
      <c r="M61" t="s">
        <v>202</v>
      </c>
    </row>
    <row r="62" spans="1:13" ht="90" customHeight="1" x14ac:dyDescent="0.2">
      <c r="A62">
        <v>1</v>
      </c>
      <c r="B62" t="s">
        <v>202</v>
      </c>
      <c r="C62" t="s">
        <v>202</v>
      </c>
      <c r="J62" s="5" t="s">
        <v>2099</v>
      </c>
      <c r="K62" t="s">
        <v>204</v>
      </c>
      <c r="L62" t="s">
        <v>238</v>
      </c>
      <c r="M62" t="s">
        <v>202</v>
      </c>
    </row>
    <row r="63" spans="1:13" ht="75" customHeight="1" x14ac:dyDescent="0.2">
      <c r="A63">
        <v>1</v>
      </c>
      <c r="B63" t="s">
        <v>202</v>
      </c>
      <c r="C63" t="s">
        <v>202</v>
      </c>
      <c r="J63" s="5" t="s">
        <v>2102</v>
      </c>
      <c r="K63" t="s">
        <v>204</v>
      </c>
      <c r="L63" t="s">
        <v>238</v>
      </c>
      <c r="M63" t="s">
        <v>202</v>
      </c>
    </row>
    <row r="64" spans="1:13" ht="150" customHeight="1" x14ac:dyDescent="0.2">
      <c r="A64">
        <v>1</v>
      </c>
      <c r="B64" t="s">
        <v>202</v>
      </c>
      <c r="C64" t="s">
        <v>202</v>
      </c>
      <c r="J64" s="5" t="s">
        <v>2136</v>
      </c>
      <c r="K64" t="s">
        <v>204</v>
      </c>
      <c r="L64" t="s">
        <v>202</v>
      </c>
      <c r="M64" t="s">
        <v>202</v>
      </c>
    </row>
    <row r="65" spans="1:14" ht="60" customHeight="1" x14ac:dyDescent="0.2">
      <c r="A65">
        <v>1</v>
      </c>
      <c r="B65" t="s">
        <v>202</v>
      </c>
      <c r="C65" t="s">
        <v>202</v>
      </c>
      <c r="J65" s="5" t="s">
        <v>2146</v>
      </c>
      <c r="K65" t="s">
        <v>204</v>
      </c>
      <c r="L65" t="s">
        <v>202</v>
      </c>
      <c r="M65" t="s">
        <v>202</v>
      </c>
    </row>
    <row r="66" spans="1:14" ht="45" customHeight="1" x14ac:dyDescent="0.2">
      <c r="A66">
        <v>1</v>
      </c>
      <c r="B66" t="s">
        <v>202</v>
      </c>
      <c r="C66" t="s">
        <v>202</v>
      </c>
      <c r="J66" s="5" t="s">
        <v>2167</v>
      </c>
      <c r="K66" t="s">
        <v>204</v>
      </c>
      <c r="L66" t="s">
        <v>238</v>
      </c>
      <c r="M66" t="s">
        <v>202</v>
      </c>
    </row>
    <row r="67" spans="1:14" ht="45" customHeight="1" x14ac:dyDescent="0.2">
      <c r="A67">
        <v>1</v>
      </c>
      <c r="B67" t="s">
        <v>202</v>
      </c>
      <c r="C67" t="s">
        <v>202</v>
      </c>
      <c r="J67" s="5" t="s">
        <v>2270</v>
      </c>
      <c r="K67" t="s">
        <v>204</v>
      </c>
      <c r="L67" t="s">
        <v>238</v>
      </c>
      <c r="M67" t="s">
        <v>202</v>
      </c>
    </row>
    <row r="68" spans="1:14" ht="60" customHeight="1" x14ac:dyDescent="0.2">
      <c r="A68">
        <v>1</v>
      </c>
      <c r="B68" t="s">
        <v>202</v>
      </c>
      <c r="C68" t="s">
        <v>202</v>
      </c>
      <c r="J68" s="5" t="s">
        <v>2318</v>
      </c>
      <c r="K68" t="s">
        <v>204</v>
      </c>
      <c r="L68" t="s">
        <v>202</v>
      </c>
      <c r="M68" t="s">
        <v>202</v>
      </c>
    </row>
    <row r="69" spans="1:14" ht="60" customHeight="1" x14ac:dyDescent="0.2">
      <c r="A69">
        <v>1</v>
      </c>
      <c r="B69" t="s">
        <v>202</v>
      </c>
      <c r="C69" t="s">
        <v>202</v>
      </c>
      <c r="J69" s="5" t="s">
        <v>2416</v>
      </c>
      <c r="K69" t="s">
        <v>204</v>
      </c>
      <c r="L69" t="s">
        <v>202</v>
      </c>
      <c r="M69" t="s">
        <v>202</v>
      </c>
    </row>
    <row r="70" spans="1:14" ht="30" customHeight="1" x14ac:dyDescent="0.2">
      <c r="A70">
        <v>1</v>
      </c>
      <c r="B70" t="s">
        <v>202</v>
      </c>
      <c r="C70" t="s">
        <v>202</v>
      </c>
      <c r="J70" s="5" t="s">
        <v>2581</v>
      </c>
      <c r="K70" t="s">
        <v>204</v>
      </c>
      <c r="L70" t="s">
        <v>238</v>
      </c>
      <c r="M70" t="s">
        <v>202</v>
      </c>
    </row>
    <row r="71" spans="1:14" ht="60" customHeight="1" x14ac:dyDescent="0.2">
      <c r="A71">
        <v>1</v>
      </c>
      <c r="B71" t="s">
        <v>202</v>
      </c>
      <c r="C71" t="s">
        <v>202</v>
      </c>
      <c r="J71" s="5" t="s">
        <v>2595</v>
      </c>
      <c r="K71" t="s">
        <v>204</v>
      </c>
      <c r="L71" t="s">
        <v>202</v>
      </c>
      <c r="M71" t="s">
        <v>202</v>
      </c>
    </row>
    <row r="72" spans="1:14" ht="75" customHeight="1" x14ac:dyDescent="0.2">
      <c r="A72">
        <v>1</v>
      </c>
      <c r="B72" t="s">
        <v>202</v>
      </c>
      <c r="C72" t="s">
        <v>202</v>
      </c>
      <c r="J72" s="5" t="s">
        <v>2605</v>
      </c>
      <c r="K72" t="s">
        <v>204</v>
      </c>
      <c r="L72" t="s">
        <v>202</v>
      </c>
      <c r="M72" t="s">
        <v>202</v>
      </c>
    </row>
    <row r="73" spans="1:14" ht="120" customHeight="1" x14ac:dyDescent="0.2">
      <c r="A73">
        <v>1</v>
      </c>
      <c r="B73" t="s">
        <v>202</v>
      </c>
      <c r="C73" t="s">
        <v>202</v>
      </c>
      <c r="J73" s="5" t="s">
        <v>2645</v>
      </c>
      <c r="K73" t="s">
        <v>204</v>
      </c>
      <c r="L73" t="s">
        <v>202</v>
      </c>
      <c r="M73" t="s">
        <v>202</v>
      </c>
    </row>
    <row r="74" spans="1:14" ht="90" customHeight="1" x14ac:dyDescent="0.2">
      <c r="A74">
        <v>1</v>
      </c>
      <c r="B74" t="s">
        <v>202</v>
      </c>
      <c r="C74" t="s">
        <v>202</v>
      </c>
      <c r="J74" s="5" t="s">
        <v>2662</v>
      </c>
      <c r="K74" t="s">
        <v>204</v>
      </c>
      <c r="L74" t="s">
        <v>202</v>
      </c>
      <c r="M74" t="s">
        <v>238</v>
      </c>
      <c r="N74" t="s">
        <v>2663</v>
      </c>
    </row>
    <row r="75" spans="1:14" ht="30" customHeight="1" x14ac:dyDescent="0.2">
      <c r="A75">
        <v>1</v>
      </c>
      <c r="B75" t="s">
        <v>202</v>
      </c>
      <c r="C75" t="s">
        <v>202</v>
      </c>
      <c r="J75" s="5" t="s">
        <v>2693</v>
      </c>
      <c r="K75" t="s">
        <v>225</v>
      </c>
      <c r="L75" t="s">
        <v>202</v>
      </c>
      <c r="M75" t="s">
        <v>202</v>
      </c>
    </row>
    <row r="76" spans="1:14" ht="60" customHeight="1" x14ac:dyDescent="0.2">
      <c r="A76">
        <v>1</v>
      </c>
      <c r="B76" t="s">
        <v>202</v>
      </c>
      <c r="C76" t="s">
        <v>202</v>
      </c>
      <c r="J76" s="5" t="s">
        <v>2722</v>
      </c>
      <c r="K76" t="s">
        <v>204</v>
      </c>
      <c r="L76" t="s">
        <v>238</v>
      </c>
      <c r="M76" t="s">
        <v>202</v>
      </c>
    </row>
    <row r="77" spans="1:14" ht="45" customHeight="1" x14ac:dyDescent="0.2">
      <c r="A77">
        <v>1</v>
      </c>
      <c r="B77" t="s">
        <v>202</v>
      </c>
      <c r="C77" t="s">
        <v>202</v>
      </c>
      <c r="J77" s="5" t="s">
        <v>2730</v>
      </c>
      <c r="K77" t="s">
        <v>204</v>
      </c>
      <c r="L77" t="s">
        <v>238</v>
      </c>
      <c r="M77" t="s">
        <v>202</v>
      </c>
    </row>
    <row r="78" spans="1:14" ht="45" customHeight="1" x14ac:dyDescent="0.2">
      <c r="A78">
        <v>1</v>
      </c>
      <c r="B78" t="s">
        <v>202</v>
      </c>
      <c r="C78" t="s">
        <v>202</v>
      </c>
      <c r="J78" s="5" t="s">
        <v>2790</v>
      </c>
      <c r="K78" t="s">
        <v>204</v>
      </c>
      <c r="L78" t="s">
        <v>202</v>
      </c>
      <c r="M78" t="s">
        <v>238</v>
      </c>
      <c r="N78" t="s">
        <v>2791</v>
      </c>
    </row>
    <row r="79" spans="1:14" ht="90" customHeight="1" x14ac:dyDescent="0.2">
      <c r="A79">
        <v>1</v>
      </c>
      <c r="B79" t="s">
        <v>202</v>
      </c>
      <c r="C79" t="s">
        <v>202</v>
      </c>
      <c r="J79" s="5" t="s">
        <v>2819</v>
      </c>
      <c r="K79" t="s">
        <v>204</v>
      </c>
      <c r="L79" t="s">
        <v>238</v>
      </c>
      <c r="M79" t="s">
        <v>202</v>
      </c>
    </row>
    <row r="80" spans="1:14" ht="120" customHeight="1" x14ac:dyDescent="0.2">
      <c r="A80">
        <v>1</v>
      </c>
      <c r="B80" t="s">
        <v>202</v>
      </c>
      <c r="C80" t="s">
        <v>202</v>
      </c>
      <c r="J80" s="5" t="s">
        <v>2841</v>
      </c>
      <c r="K80" t="s">
        <v>204</v>
      </c>
      <c r="L80" t="s">
        <v>202</v>
      </c>
      <c r="M80" t="s">
        <v>202</v>
      </c>
    </row>
    <row r="81" spans="1:13" ht="150" customHeight="1" x14ac:dyDescent="0.2">
      <c r="A81">
        <v>1</v>
      </c>
      <c r="B81" t="s">
        <v>202</v>
      </c>
      <c r="C81" t="s">
        <v>202</v>
      </c>
      <c r="J81" s="5" t="s">
        <v>2850</v>
      </c>
      <c r="K81" t="s">
        <v>204</v>
      </c>
      <c r="L81" t="s">
        <v>202</v>
      </c>
      <c r="M81" t="s">
        <v>202</v>
      </c>
    </row>
    <row r="82" spans="1:13" ht="135" customHeight="1" x14ac:dyDescent="0.2">
      <c r="A82">
        <v>1</v>
      </c>
      <c r="B82" t="s">
        <v>202</v>
      </c>
      <c r="C82" t="s">
        <v>202</v>
      </c>
      <c r="J82" s="5" t="s">
        <v>2926</v>
      </c>
      <c r="K82" t="s">
        <v>204</v>
      </c>
      <c r="L82" t="s">
        <v>202</v>
      </c>
      <c r="M82" t="s">
        <v>202</v>
      </c>
    </row>
    <row r="83" spans="1:13" ht="30" customHeight="1" x14ac:dyDescent="0.2">
      <c r="A83">
        <v>1</v>
      </c>
      <c r="B83" t="s">
        <v>202</v>
      </c>
      <c r="C83" t="s">
        <v>202</v>
      </c>
      <c r="J83" s="5" t="s">
        <v>2929</v>
      </c>
      <c r="K83" t="s">
        <v>204</v>
      </c>
      <c r="L83" t="s">
        <v>202</v>
      </c>
      <c r="M83" t="s">
        <v>202</v>
      </c>
    </row>
    <row r="84" spans="1:13" ht="105" customHeight="1" x14ac:dyDescent="0.2">
      <c r="A84">
        <v>1</v>
      </c>
      <c r="B84" t="s">
        <v>202</v>
      </c>
      <c r="C84" t="s">
        <v>202</v>
      </c>
      <c r="J84" s="5" t="s">
        <v>2939</v>
      </c>
      <c r="K84" t="s">
        <v>204</v>
      </c>
      <c r="L84" t="s">
        <v>202</v>
      </c>
      <c r="M84" t="s">
        <v>202</v>
      </c>
    </row>
    <row r="85" spans="1:13" ht="30" customHeight="1" x14ac:dyDescent="0.2">
      <c r="A85">
        <v>1</v>
      </c>
      <c r="B85" t="s">
        <v>202</v>
      </c>
      <c r="C85" t="s">
        <v>202</v>
      </c>
      <c r="J85" s="5" t="s">
        <v>2942</v>
      </c>
      <c r="L85" t="s">
        <v>238</v>
      </c>
      <c r="M85" t="s">
        <v>202</v>
      </c>
    </row>
    <row r="86" spans="1:13" ht="30" customHeight="1" x14ac:dyDescent="0.2">
      <c r="A86">
        <v>1</v>
      </c>
      <c r="B86" t="s">
        <v>202</v>
      </c>
      <c r="C86" t="s">
        <v>202</v>
      </c>
      <c r="J86" s="5" t="s">
        <v>2975</v>
      </c>
      <c r="K86" t="s">
        <v>204</v>
      </c>
      <c r="L86" t="s">
        <v>202</v>
      </c>
      <c r="M86" t="s">
        <v>202</v>
      </c>
    </row>
    <row r="87" spans="1:13" ht="60" customHeight="1" x14ac:dyDescent="0.2">
      <c r="A87">
        <v>1</v>
      </c>
      <c r="B87" t="s">
        <v>202</v>
      </c>
      <c r="C87" t="s">
        <v>202</v>
      </c>
      <c r="J87" s="5" t="s">
        <v>2985</v>
      </c>
      <c r="K87" t="s">
        <v>204</v>
      </c>
      <c r="L87" t="s">
        <v>202</v>
      </c>
      <c r="M87" t="s">
        <v>202</v>
      </c>
    </row>
    <row r="88" spans="1:13" ht="45" customHeight="1" x14ac:dyDescent="0.2">
      <c r="A88">
        <v>1</v>
      </c>
      <c r="B88" t="s">
        <v>202</v>
      </c>
      <c r="C88" t="s">
        <v>202</v>
      </c>
      <c r="J88" s="5" t="s">
        <v>3042</v>
      </c>
      <c r="K88" t="s">
        <v>204</v>
      </c>
      <c r="L88" t="s">
        <v>202</v>
      </c>
      <c r="M88" t="s">
        <v>202</v>
      </c>
    </row>
    <row r="89" spans="1:13" ht="30" customHeight="1" x14ac:dyDescent="0.2">
      <c r="A89">
        <v>1</v>
      </c>
      <c r="B89" t="s">
        <v>202</v>
      </c>
      <c r="C89" t="s">
        <v>202</v>
      </c>
      <c r="J89" s="5" t="s">
        <v>3048</v>
      </c>
      <c r="K89" t="s">
        <v>204</v>
      </c>
      <c r="L89" t="s">
        <v>202</v>
      </c>
      <c r="M89" t="s">
        <v>202</v>
      </c>
    </row>
    <row r="90" spans="1:13" ht="90" customHeight="1" x14ac:dyDescent="0.2">
      <c r="A90">
        <v>1</v>
      </c>
      <c r="B90" t="s">
        <v>202</v>
      </c>
      <c r="C90" t="s">
        <v>202</v>
      </c>
      <c r="J90" s="5" t="s">
        <v>3064</v>
      </c>
      <c r="K90" t="s">
        <v>204</v>
      </c>
      <c r="L90" t="s">
        <v>238</v>
      </c>
      <c r="M90" t="s">
        <v>202</v>
      </c>
    </row>
    <row r="91" spans="1:13" ht="75" customHeight="1" x14ac:dyDescent="0.2">
      <c r="A91">
        <v>1</v>
      </c>
      <c r="B91" t="s">
        <v>202</v>
      </c>
      <c r="C91" t="s">
        <v>202</v>
      </c>
      <c r="J91" s="5" t="s">
        <v>3074</v>
      </c>
      <c r="K91" t="s">
        <v>204</v>
      </c>
      <c r="L91" t="s">
        <v>238</v>
      </c>
      <c r="M91" t="s">
        <v>202</v>
      </c>
    </row>
    <row r="92" spans="1:13" ht="30" customHeight="1" x14ac:dyDescent="0.2">
      <c r="A92">
        <v>1</v>
      </c>
      <c r="B92" t="s">
        <v>202</v>
      </c>
      <c r="C92" t="s">
        <v>202</v>
      </c>
      <c r="J92" s="5" t="s">
        <v>3093</v>
      </c>
      <c r="K92" t="s">
        <v>204</v>
      </c>
      <c r="L92" t="s">
        <v>202</v>
      </c>
      <c r="M92" t="s">
        <v>202</v>
      </c>
    </row>
    <row r="93" spans="1:13" ht="60" customHeight="1" x14ac:dyDescent="0.2">
      <c r="A93">
        <v>1</v>
      </c>
      <c r="B93" t="s">
        <v>202</v>
      </c>
      <c r="C93" t="s">
        <v>202</v>
      </c>
      <c r="J93" s="5" t="s">
        <v>3189</v>
      </c>
      <c r="L93" t="s">
        <v>238</v>
      </c>
      <c r="M93" t="s">
        <v>202</v>
      </c>
    </row>
    <row r="94" spans="1:13" ht="60" customHeight="1" x14ac:dyDescent="0.2">
      <c r="A94">
        <v>1</v>
      </c>
      <c r="B94" t="s">
        <v>202</v>
      </c>
      <c r="C94" t="s">
        <v>202</v>
      </c>
      <c r="J94" s="5" t="s">
        <v>3208</v>
      </c>
      <c r="K94" t="s">
        <v>204</v>
      </c>
      <c r="L94" t="s">
        <v>202</v>
      </c>
      <c r="M94" t="s">
        <v>202</v>
      </c>
    </row>
    <row r="95" spans="1:13" ht="120" customHeight="1" x14ac:dyDescent="0.2">
      <c r="A95">
        <v>1</v>
      </c>
      <c r="B95" t="s">
        <v>202</v>
      </c>
      <c r="C95" t="s">
        <v>202</v>
      </c>
      <c r="J95" s="5" t="s">
        <v>3226</v>
      </c>
      <c r="K95" t="s">
        <v>204</v>
      </c>
      <c r="L95" t="s">
        <v>202</v>
      </c>
      <c r="M95" t="s">
        <v>202</v>
      </c>
    </row>
    <row r="96" spans="1:13" ht="30" customHeight="1" x14ac:dyDescent="0.2">
      <c r="A96">
        <v>1</v>
      </c>
      <c r="B96" t="s">
        <v>202</v>
      </c>
      <c r="C96" t="s">
        <v>202</v>
      </c>
      <c r="J96" s="5" t="s">
        <v>3284</v>
      </c>
      <c r="K96" t="s">
        <v>204</v>
      </c>
      <c r="L96" t="s">
        <v>202</v>
      </c>
      <c r="M96" t="s">
        <v>202</v>
      </c>
    </row>
    <row r="97" spans="1:14" ht="90" customHeight="1" x14ac:dyDescent="0.2">
      <c r="A97">
        <v>1</v>
      </c>
      <c r="B97" t="s">
        <v>202</v>
      </c>
      <c r="C97" t="s">
        <v>202</v>
      </c>
      <c r="J97" s="5" t="s">
        <v>3290</v>
      </c>
      <c r="K97" t="s">
        <v>204</v>
      </c>
      <c r="L97" t="s">
        <v>238</v>
      </c>
      <c r="M97" t="s">
        <v>202</v>
      </c>
    </row>
    <row r="98" spans="1:14" ht="75" customHeight="1" x14ac:dyDescent="0.2">
      <c r="A98">
        <v>1</v>
      </c>
      <c r="B98" t="s">
        <v>202</v>
      </c>
      <c r="C98" t="s">
        <v>202</v>
      </c>
      <c r="J98" s="5" t="s">
        <v>3305</v>
      </c>
      <c r="K98" t="s">
        <v>204</v>
      </c>
      <c r="L98" t="s">
        <v>238</v>
      </c>
      <c r="M98" t="s">
        <v>202</v>
      </c>
    </row>
    <row r="99" spans="1:14" ht="75" customHeight="1" x14ac:dyDescent="0.2">
      <c r="A99">
        <v>1</v>
      </c>
      <c r="B99" t="s">
        <v>202</v>
      </c>
      <c r="C99" t="s">
        <v>202</v>
      </c>
      <c r="J99" s="5" t="s">
        <v>3308</v>
      </c>
      <c r="K99" t="s">
        <v>204</v>
      </c>
      <c r="L99" t="s">
        <v>202</v>
      </c>
      <c r="M99" t="s">
        <v>202</v>
      </c>
    </row>
    <row r="100" spans="1:14" ht="75" customHeight="1" x14ac:dyDescent="0.2">
      <c r="A100">
        <v>1</v>
      </c>
      <c r="B100" t="s">
        <v>202</v>
      </c>
      <c r="C100" t="s">
        <v>202</v>
      </c>
      <c r="J100" s="5" t="s">
        <v>3337</v>
      </c>
      <c r="K100" t="s">
        <v>204</v>
      </c>
      <c r="L100" t="s">
        <v>238</v>
      </c>
      <c r="M100" t="s">
        <v>202</v>
      </c>
    </row>
    <row r="101" spans="1:14" ht="45" customHeight="1" x14ac:dyDescent="0.2">
      <c r="A101">
        <v>1</v>
      </c>
      <c r="B101" t="s">
        <v>202</v>
      </c>
      <c r="C101" t="s">
        <v>202</v>
      </c>
      <c r="J101" s="5" t="s">
        <v>3393</v>
      </c>
      <c r="K101" t="s">
        <v>204</v>
      </c>
      <c r="L101" t="s">
        <v>202</v>
      </c>
      <c r="M101" t="s">
        <v>238</v>
      </c>
      <c r="N101" t="s">
        <v>3394</v>
      </c>
    </row>
    <row r="102" spans="1:14" ht="105" customHeight="1" x14ac:dyDescent="0.2">
      <c r="A102">
        <v>1</v>
      </c>
      <c r="B102" t="s">
        <v>202</v>
      </c>
      <c r="C102" t="s">
        <v>202</v>
      </c>
      <c r="J102" s="5" t="s">
        <v>3409</v>
      </c>
      <c r="K102" t="s">
        <v>204</v>
      </c>
      <c r="L102" t="s">
        <v>238</v>
      </c>
      <c r="M102" t="s">
        <v>202</v>
      </c>
    </row>
    <row r="103" spans="1:14" ht="90" customHeight="1" x14ac:dyDescent="0.2">
      <c r="A103">
        <v>1</v>
      </c>
      <c r="B103" t="s">
        <v>202</v>
      </c>
      <c r="C103" t="s">
        <v>202</v>
      </c>
      <c r="J103" s="5" t="s">
        <v>3417</v>
      </c>
      <c r="K103" t="s">
        <v>204</v>
      </c>
      <c r="L103" t="s">
        <v>202</v>
      </c>
      <c r="M103" t="s">
        <v>202</v>
      </c>
    </row>
    <row r="104" spans="1:14" ht="45" customHeight="1" x14ac:dyDescent="0.2">
      <c r="A104">
        <v>1</v>
      </c>
      <c r="B104" t="s">
        <v>202</v>
      </c>
      <c r="C104" t="s">
        <v>202</v>
      </c>
      <c r="J104" s="5" t="s">
        <v>3578</v>
      </c>
      <c r="K104" t="s">
        <v>204</v>
      </c>
      <c r="L104" t="s">
        <v>202</v>
      </c>
      <c r="M104" t="s">
        <v>202</v>
      </c>
    </row>
    <row r="105" spans="1:14" ht="60" customHeight="1" x14ac:dyDescent="0.2">
      <c r="A105">
        <v>1</v>
      </c>
      <c r="B105" t="s">
        <v>202</v>
      </c>
      <c r="C105" t="s">
        <v>238</v>
      </c>
      <c r="J105" s="5" t="s">
        <v>949</v>
      </c>
      <c r="K105" t="s">
        <v>225</v>
      </c>
      <c r="L105" t="s">
        <v>202</v>
      </c>
      <c r="M105" t="s">
        <v>202</v>
      </c>
    </row>
    <row r="106" spans="1:14" ht="45" customHeight="1" x14ac:dyDescent="0.2">
      <c r="A106">
        <v>1</v>
      </c>
      <c r="B106" t="s">
        <v>202</v>
      </c>
      <c r="C106" t="s">
        <v>238</v>
      </c>
      <c r="J106" s="5" t="s">
        <v>1435</v>
      </c>
      <c r="K106" t="s">
        <v>204</v>
      </c>
      <c r="L106" t="s">
        <v>238</v>
      </c>
      <c r="M106" t="s">
        <v>202</v>
      </c>
    </row>
    <row r="107" spans="1:14" ht="90" customHeight="1" x14ac:dyDescent="0.2">
      <c r="A107">
        <v>1</v>
      </c>
      <c r="B107" t="s">
        <v>202</v>
      </c>
      <c r="C107" t="s">
        <v>238</v>
      </c>
      <c r="J107" s="5" t="s">
        <v>1618</v>
      </c>
      <c r="K107" t="s">
        <v>204</v>
      </c>
      <c r="L107" t="s">
        <v>238</v>
      </c>
      <c r="M107" t="s">
        <v>202</v>
      </c>
    </row>
    <row r="108" spans="1:14" ht="90" customHeight="1" x14ac:dyDescent="0.2">
      <c r="A108">
        <v>1</v>
      </c>
      <c r="B108" t="s">
        <v>202</v>
      </c>
      <c r="C108" t="s">
        <v>238</v>
      </c>
      <c r="J108" s="5" t="s">
        <v>2485</v>
      </c>
      <c r="K108" t="s">
        <v>225</v>
      </c>
      <c r="L108" t="s">
        <v>238</v>
      </c>
      <c r="M108" t="s">
        <v>202</v>
      </c>
    </row>
    <row r="109" spans="1:14" x14ac:dyDescent="0.2">
      <c r="A109">
        <v>1</v>
      </c>
      <c r="B109" t="s">
        <v>202</v>
      </c>
      <c r="C109" t="s">
        <v>238</v>
      </c>
      <c r="J109" s="5" t="s">
        <v>2649</v>
      </c>
      <c r="K109" t="s">
        <v>204</v>
      </c>
      <c r="L109" t="s">
        <v>238</v>
      </c>
      <c r="M109" t="s">
        <v>202</v>
      </c>
    </row>
    <row r="110" spans="1:14" ht="60" customHeight="1" x14ac:dyDescent="0.2">
      <c r="A110">
        <v>1</v>
      </c>
      <c r="B110" t="s">
        <v>202</v>
      </c>
      <c r="C110" t="s">
        <v>238</v>
      </c>
      <c r="J110" s="5" t="s">
        <v>3365</v>
      </c>
      <c r="K110" t="s">
        <v>204</v>
      </c>
      <c r="L110" t="s">
        <v>202</v>
      </c>
      <c r="M110" t="s">
        <v>202</v>
      </c>
    </row>
    <row r="111" spans="1:14" ht="75" customHeight="1" x14ac:dyDescent="0.2">
      <c r="A111">
        <v>1</v>
      </c>
      <c r="B111" t="s">
        <v>238</v>
      </c>
      <c r="C111" t="s">
        <v>202</v>
      </c>
      <c r="J111" s="5" t="s">
        <v>578</v>
      </c>
      <c r="K111" t="s">
        <v>204</v>
      </c>
      <c r="L111" t="s">
        <v>238</v>
      </c>
      <c r="M111" t="s">
        <v>202</v>
      </c>
    </row>
    <row r="112" spans="1:14" ht="30" customHeight="1" x14ac:dyDescent="0.2">
      <c r="A112">
        <v>1</v>
      </c>
      <c r="B112" t="s">
        <v>238</v>
      </c>
      <c r="C112" t="s">
        <v>202</v>
      </c>
      <c r="J112" s="5" t="s">
        <v>1420</v>
      </c>
      <c r="K112" t="s">
        <v>204</v>
      </c>
      <c r="L112" t="s">
        <v>202</v>
      </c>
      <c r="M112" t="s">
        <v>202</v>
      </c>
    </row>
    <row r="113" spans="1:13" ht="45" customHeight="1" x14ac:dyDescent="0.2">
      <c r="A113">
        <v>1</v>
      </c>
      <c r="B113" t="s">
        <v>238</v>
      </c>
      <c r="C113" t="s">
        <v>202</v>
      </c>
      <c r="J113" s="5" t="s">
        <v>1730</v>
      </c>
      <c r="K113" t="s">
        <v>204</v>
      </c>
      <c r="L113" t="s">
        <v>238</v>
      </c>
      <c r="M113" t="s">
        <v>202</v>
      </c>
    </row>
    <row r="114" spans="1:13" ht="30" customHeight="1" x14ac:dyDescent="0.2">
      <c r="A114">
        <v>1</v>
      </c>
      <c r="B114" t="s">
        <v>238</v>
      </c>
      <c r="C114" t="s">
        <v>202</v>
      </c>
      <c r="J114" s="5" t="s">
        <v>1909</v>
      </c>
      <c r="K114" t="s">
        <v>225</v>
      </c>
      <c r="L114" t="s">
        <v>238</v>
      </c>
      <c r="M114" t="s">
        <v>202</v>
      </c>
    </row>
    <row r="115" spans="1:13" ht="135" customHeight="1" x14ac:dyDescent="0.2">
      <c r="A115">
        <v>1</v>
      </c>
      <c r="B115" t="s">
        <v>238</v>
      </c>
      <c r="C115" t="s">
        <v>202</v>
      </c>
      <c r="J115" s="5" t="s">
        <v>3220</v>
      </c>
      <c r="K115" t="s">
        <v>225</v>
      </c>
      <c r="L115" t="s">
        <v>202</v>
      </c>
      <c r="M115" t="s">
        <v>202</v>
      </c>
    </row>
    <row r="116" spans="1:13" ht="30" customHeight="1" x14ac:dyDescent="0.2">
      <c r="A116">
        <v>1</v>
      </c>
      <c r="B116" t="s">
        <v>238</v>
      </c>
      <c r="C116" t="s">
        <v>238</v>
      </c>
      <c r="D116">
        <v>250000</v>
      </c>
      <c r="E116" t="s">
        <v>320</v>
      </c>
      <c r="F116" t="s">
        <v>202</v>
      </c>
      <c r="G116" t="s">
        <v>202</v>
      </c>
      <c r="J116" s="5" t="s">
        <v>321</v>
      </c>
      <c r="K116" t="s">
        <v>204</v>
      </c>
      <c r="L116" t="s">
        <v>202</v>
      </c>
      <c r="M116" t="s">
        <v>202</v>
      </c>
    </row>
    <row r="117" spans="1:13" ht="105" customHeight="1" x14ac:dyDescent="0.2">
      <c r="A117">
        <v>1</v>
      </c>
      <c r="B117" t="s">
        <v>238</v>
      </c>
      <c r="C117" t="s">
        <v>238</v>
      </c>
      <c r="D117">
        <v>180000</v>
      </c>
      <c r="E117" t="s">
        <v>343</v>
      </c>
      <c r="F117" t="s">
        <v>238</v>
      </c>
      <c r="G117" t="s">
        <v>238</v>
      </c>
      <c r="H117">
        <v>65</v>
      </c>
      <c r="I117">
        <v>35</v>
      </c>
      <c r="J117" s="5" t="s">
        <v>344</v>
      </c>
      <c r="K117" t="s">
        <v>225</v>
      </c>
      <c r="L117" t="s">
        <v>202</v>
      </c>
      <c r="M117" t="s">
        <v>202</v>
      </c>
    </row>
    <row r="118" spans="1:13" ht="30" customHeight="1" x14ac:dyDescent="0.2">
      <c r="A118">
        <v>1</v>
      </c>
      <c r="B118" t="s">
        <v>238</v>
      </c>
      <c r="C118" t="s">
        <v>238</v>
      </c>
      <c r="D118">
        <v>280000</v>
      </c>
      <c r="E118" t="s">
        <v>368</v>
      </c>
      <c r="F118" t="s">
        <v>202</v>
      </c>
      <c r="G118" t="s">
        <v>202</v>
      </c>
      <c r="J118" s="5" t="s">
        <v>369</v>
      </c>
      <c r="K118" t="s">
        <v>204</v>
      </c>
      <c r="L118" t="s">
        <v>202</v>
      </c>
      <c r="M118" t="s">
        <v>202</v>
      </c>
    </row>
    <row r="119" spans="1:13" ht="45" customHeight="1" x14ac:dyDescent="0.2">
      <c r="A119">
        <v>1</v>
      </c>
      <c r="B119" t="s">
        <v>238</v>
      </c>
      <c r="C119" t="s">
        <v>238</v>
      </c>
      <c r="D119">
        <v>80000</v>
      </c>
      <c r="E119" t="s">
        <v>372</v>
      </c>
      <c r="F119" t="s">
        <v>202</v>
      </c>
      <c r="G119" t="s">
        <v>202</v>
      </c>
      <c r="J119" s="5" t="s">
        <v>373</v>
      </c>
      <c r="K119" t="s">
        <v>225</v>
      </c>
      <c r="L119" t="s">
        <v>202</v>
      </c>
      <c r="M119" t="s">
        <v>202</v>
      </c>
    </row>
    <row r="120" spans="1:13" ht="30" customHeight="1" x14ac:dyDescent="0.2">
      <c r="A120">
        <v>1</v>
      </c>
      <c r="B120" t="s">
        <v>238</v>
      </c>
      <c r="C120" t="s">
        <v>238</v>
      </c>
      <c r="D120">
        <v>250000</v>
      </c>
      <c r="E120" t="s">
        <v>390</v>
      </c>
      <c r="F120" t="s">
        <v>202</v>
      </c>
      <c r="G120" t="s">
        <v>202</v>
      </c>
      <c r="J120" s="5" t="s">
        <v>391</v>
      </c>
      <c r="K120" t="s">
        <v>204</v>
      </c>
      <c r="L120" t="s">
        <v>202</v>
      </c>
      <c r="M120" t="s">
        <v>202</v>
      </c>
    </row>
    <row r="121" spans="1:13" ht="45" customHeight="1" x14ac:dyDescent="0.2">
      <c r="A121">
        <v>1</v>
      </c>
      <c r="B121" t="s">
        <v>238</v>
      </c>
      <c r="C121" t="s">
        <v>238</v>
      </c>
      <c r="D121">
        <v>160000</v>
      </c>
      <c r="E121" t="s">
        <v>453</v>
      </c>
      <c r="F121" t="s">
        <v>202</v>
      </c>
      <c r="G121" t="s">
        <v>202</v>
      </c>
      <c r="J121" s="5" t="s">
        <v>454</v>
      </c>
      <c r="K121" t="s">
        <v>204</v>
      </c>
      <c r="L121" t="s">
        <v>202</v>
      </c>
      <c r="M121" t="s">
        <v>202</v>
      </c>
    </row>
    <row r="122" spans="1:13" ht="105" customHeight="1" x14ac:dyDescent="0.2">
      <c r="A122">
        <v>1</v>
      </c>
      <c r="B122" t="s">
        <v>238</v>
      </c>
      <c r="C122" t="s">
        <v>238</v>
      </c>
      <c r="D122">
        <v>180000</v>
      </c>
      <c r="E122" t="s">
        <v>477</v>
      </c>
      <c r="F122" t="s">
        <v>238</v>
      </c>
      <c r="G122" t="s">
        <v>202</v>
      </c>
      <c r="J122" s="5" t="s">
        <v>478</v>
      </c>
      <c r="K122" t="s">
        <v>204</v>
      </c>
      <c r="L122" t="s">
        <v>202</v>
      </c>
      <c r="M122" t="s">
        <v>202</v>
      </c>
    </row>
    <row r="123" spans="1:13" ht="75" customHeight="1" x14ac:dyDescent="0.2">
      <c r="A123">
        <v>1</v>
      </c>
      <c r="B123" t="s">
        <v>238</v>
      </c>
      <c r="C123" t="s">
        <v>238</v>
      </c>
      <c r="D123">
        <v>150000</v>
      </c>
      <c r="E123" t="s">
        <v>516</v>
      </c>
      <c r="F123" t="s">
        <v>202</v>
      </c>
      <c r="G123" t="s">
        <v>202</v>
      </c>
      <c r="J123" s="5" t="s">
        <v>517</v>
      </c>
      <c r="K123" t="s">
        <v>204</v>
      </c>
      <c r="L123" t="s">
        <v>202</v>
      </c>
      <c r="M123" t="s">
        <v>202</v>
      </c>
    </row>
    <row r="124" spans="1:13" ht="60" customHeight="1" x14ac:dyDescent="0.2">
      <c r="A124">
        <v>1</v>
      </c>
      <c r="B124" t="s">
        <v>238</v>
      </c>
      <c r="C124" t="s">
        <v>238</v>
      </c>
      <c r="D124">
        <v>180000</v>
      </c>
      <c r="E124" t="s">
        <v>545</v>
      </c>
      <c r="F124" t="s">
        <v>202</v>
      </c>
      <c r="G124" t="s">
        <v>202</v>
      </c>
      <c r="J124" s="5" t="s">
        <v>546</v>
      </c>
      <c r="K124" t="s">
        <v>204</v>
      </c>
      <c r="L124" t="s">
        <v>202</v>
      </c>
      <c r="M124" t="s">
        <v>202</v>
      </c>
    </row>
    <row r="125" spans="1:13" ht="90" customHeight="1" x14ac:dyDescent="0.2">
      <c r="A125">
        <v>1</v>
      </c>
      <c r="B125" t="s">
        <v>238</v>
      </c>
      <c r="C125" t="s">
        <v>238</v>
      </c>
      <c r="D125">
        <v>250000</v>
      </c>
      <c r="E125" t="s">
        <v>613</v>
      </c>
      <c r="F125" t="s">
        <v>202</v>
      </c>
      <c r="G125" t="s">
        <v>202</v>
      </c>
      <c r="J125" s="5" t="s">
        <v>614</v>
      </c>
      <c r="K125" t="s">
        <v>204</v>
      </c>
      <c r="L125" t="s">
        <v>202</v>
      </c>
      <c r="M125" t="s">
        <v>202</v>
      </c>
    </row>
    <row r="126" spans="1:13" ht="45" customHeight="1" x14ac:dyDescent="0.2">
      <c r="A126">
        <v>1</v>
      </c>
      <c r="B126" t="s">
        <v>238</v>
      </c>
      <c r="C126" t="s">
        <v>238</v>
      </c>
      <c r="D126">
        <v>280000</v>
      </c>
      <c r="E126" t="s">
        <v>624</v>
      </c>
      <c r="F126" t="s">
        <v>202</v>
      </c>
      <c r="G126" t="s">
        <v>202</v>
      </c>
      <c r="J126" s="5" t="s">
        <v>625</v>
      </c>
      <c r="K126" t="s">
        <v>204</v>
      </c>
      <c r="L126" t="s">
        <v>202</v>
      </c>
      <c r="M126" t="s">
        <v>202</v>
      </c>
    </row>
    <row r="127" spans="1:13" ht="45" customHeight="1" x14ac:dyDescent="0.2">
      <c r="A127">
        <v>1</v>
      </c>
      <c r="B127" t="s">
        <v>238</v>
      </c>
      <c r="C127" t="s">
        <v>238</v>
      </c>
      <c r="D127">
        <v>160000</v>
      </c>
      <c r="E127" t="s">
        <v>648</v>
      </c>
      <c r="F127" t="s">
        <v>202</v>
      </c>
      <c r="G127" t="s">
        <v>202</v>
      </c>
      <c r="J127" s="5" t="s">
        <v>649</v>
      </c>
      <c r="K127" t="s">
        <v>204</v>
      </c>
      <c r="L127" t="s">
        <v>202</v>
      </c>
      <c r="M127" t="s">
        <v>202</v>
      </c>
    </row>
    <row r="128" spans="1:13" ht="60" customHeight="1" x14ac:dyDescent="0.2">
      <c r="A128">
        <v>1</v>
      </c>
      <c r="B128" t="s">
        <v>238</v>
      </c>
      <c r="C128" t="s">
        <v>238</v>
      </c>
      <c r="D128">
        <v>100000</v>
      </c>
      <c r="E128" t="s">
        <v>687</v>
      </c>
      <c r="F128" t="s">
        <v>202</v>
      </c>
      <c r="G128" t="s">
        <v>202</v>
      </c>
      <c r="J128" s="5" t="s">
        <v>688</v>
      </c>
      <c r="K128" t="s">
        <v>204</v>
      </c>
      <c r="L128" t="s">
        <v>202</v>
      </c>
      <c r="M128" t="s">
        <v>202</v>
      </c>
    </row>
    <row r="129" spans="1:14" ht="30" customHeight="1" x14ac:dyDescent="0.2">
      <c r="A129">
        <v>1</v>
      </c>
      <c r="B129" t="s">
        <v>238</v>
      </c>
      <c r="C129" t="s">
        <v>238</v>
      </c>
      <c r="D129">
        <v>280000</v>
      </c>
      <c r="E129">
        <v>280000</v>
      </c>
      <c r="F129" t="s">
        <v>202</v>
      </c>
      <c r="G129" t="s">
        <v>202</v>
      </c>
      <c r="J129" s="5" t="s">
        <v>707</v>
      </c>
      <c r="K129" t="s">
        <v>225</v>
      </c>
      <c r="L129" t="s">
        <v>238</v>
      </c>
      <c r="M129" t="s">
        <v>202</v>
      </c>
    </row>
    <row r="130" spans="1:14" ht="90" customHeight="1" x14ac:dyDescent="0.2">
      <c r="A130">
        <v>1</v>
      </c>
      <c r="B130" t="s">
        <v>238</v>
      </c>
      <c r="C130" t="s">
        <v>238</v>
      </c>
      <c r="D130">
        <v>150000</v>
      </c>
      <c r="E130" t="s">
        <v>239</v>
      </c>
      <c r="F130" t="s">
        <v>238</v>
      </c>
      <c r="G130" t="s">
        <v>202</v>
      </c>
      <c r="J130" s="5" t="s">
        <v>736</v>
      </c>
      <c r="K130" t="s">
        <v>204</v>
      </c>
      <c r="L130" t="s">
        <v>202</v>
      </c>
      <c r="M130" t="s">
        <v>202</v>
      </c>
    </row>
    <row r="131" spans="1:14" ht="30" customHeight="1" x14ac:dyDescent="0.2">
      <c r="A131">
        <v>1</v>
      </c>
      <c r="B131" t="s">
        <v>238</v>
      </c>
      <c r="C131" t="s">
        <v>238</v>
      </c>
      <c r="D131">
        <v>110000</v>
      </c>
      <c r="E131" t="s">
        <v>779</v>
      </c>
      <c r="F131" t="s">
        <v>238</v>
      </c>
      <c r="G131" t="s">
        <v>202</v>
      </c>
      <c r="J131" s="5" t="s">
        <v>780</v>
      </c>
      <c r="K131" t="s">
        <v>204</v>
      </c>
      <c r="L131" t="s">
        <v>202</v>
      </c>
      <c r="M131" t="s">
        <v>202</v>
      </c>
    </row>
    <row r="132" spans="1:14" ht="60" customHeight="1" x14ac:dyDescent="0.2">
      <c r="A132">
        <v>1</v>
      </c>
      <c r="B132" t="s">
        <v>238</v>
      </c>
      <c r="C132" t="s">
        <v>238</v>
      </c>
      <c r="D132">
        <v>200000</v>
      </c>
      <c r="E132" t="s">
        <v>306</v>
      </c>
      <c r="F132" t="s">
        <v>202</v>
      </c>
      <c r="G132" t="s">
        <v>202</v>
      </c>
      <c r="J132" s="5" t="s">
        <v>791</v>
      </c>
      <c r="K132" t="s">
        <v>225</v>
      </c>
      <c r="L132" t="s">
        <v>238</v>
      </c>
      <c r="M132" t="s">
        <v>238</v>
      </c>
      <c r="N132" t="s">
        <v>792</v>
      </c>
    </row>
    <row r="133" spans="1:14" ht="150" customHeight="1" x14ac:dyDescent="0.2">
      <c r="A133">
        <v>1</v>
      </c>
      <c r="B133" t="s">
        <v>238</v>
      </c>
      <c r="C133" t="s">
        <v>238</v>
      </c>
      <c r="D133">
        <v>80000</v>
      </c>
      <c r="E133" t="s">
        <v>286</v>
      </c>
      <c r="F133" t="s">
        <v>202</v>
      </c>
      <c r="G133" t="s">
        <v>202</v>
      </c>
      <c r="J133" s="5" t="s">
        <v>824</v>
      </c>
      <c r="K133" t="s">
        <v>204</v>
      </c>
      <c r="L133" t="s">
        <v>202</v>
      </c>
      <c r="M133" t="s">
        <v>202</v>
      </c>
    </row>
    <row r="134" spans="1:14" ht="135" customHeight="1" x14ac:dyDescent="0.2">
      <c r="A134">
        <v>1</v>
      </c>
      <c r="B134" t="s">
        <v>238</v>
      </c>
      <c r="C134" t="s">
        <v>238</v>
      </c>
      <c r="D134">
        <v>280000</v>
      </c>
      <c r="E134" t="s">
        <v>368</v>
      </c>
      <c r="F134" t="s">
        <v>202</v>
      </c>
      <c r="G134" t="s">
        <v>202</v>
      </c>
      <c r="J134" s="5" t="s">
        <v>892</v>
      </c>
      <c r="L134" t="s">
        <v>202</v>
      </c>
      <c r="M134" t="s">
        <v>202</v>
      </c>
    </row>
    <row r="135" spans="1:14" ht="105" customHeight="1" x14ac:dyDescent="0.2">
      <c r="A135">
        <v>1</v>
      </c>
      <c r="B135" t="s">
        <v>238</v>
      </c>
      <c r="C135" t="s">
        <v>238</v>
      </c>
      <c r="D135">
        <v>100000</v>
      </c>
      <c r="E135" t="s">
        <v>484</v>
      </c>
      <c r="F135" t="s">
        <v>202</v>
      </c>
      <c r="G135" t="s">
        <v>202</v>
      </c>
      <c r="J135" s="5" t="s">
        <v>906</v>
      </c>
      <c r="K135" t="s">
        <v>204</v>
      </c>
      <c r="L135" t="s">
        <v>202</v>
      </c>
      <c r="M135" t="s">
        <v>202</v>
      </c>
    </row>
    <row r="136" spans="1:14" ht="45" customHeight="1" x14ac:dyDescent="0.2">
      <c r="A136">
        <v>1</v>
      </c>
      <c r="B136" t="s">
        <v>238</v>
      </c>
      <c r="C136" t="s">
        <v>238</v>
      </c>
      <c r="D136">
        <v>400000</v>
      </c>
      <c r="E136" t="s">
        <v>918</v>
      </c>
      <c r="F136" t="s">
        <v>202</v>
      </c>
      <c r="G136" t="s">
        <v>202</v>
      </c>
      <c r="J136" s="5" t="s">
        <v>919</v>
      </c>
      <c r="K136" t="s">
        <v>204</v>
      </c>
      <c r="L136" t="s">
        <v>202</v>
      </c>
      <c r="M136" t="s">
        <v>202</v>
      </c>
    </row>
    <row r="137" spans="1:14" ht="30" customHeight="1" x14ac:dyDescent="0.2">
      <c r="A137">
        <v>1</v>
      </c>
      <c r="B137" t="s">
        <v>238</v>
      </c>
      <c r="C137" t="s">
        <v>238</v>
      </c>
      <c r="D137">
        <v>80000</v>
      </c>
      <c r="E137" t="s">
        <v>372</v>
      </c>
      <c r="F137" t="s">
        <v>202</v>
      </c>
      <c r="G137" t="s">
        <v>202</v>
      </c>
      <c r="J137" s="5" t="s">
        <v>938</v>
      </c>
      <c r="K137" t="s">
        <v>225</v>
      </c>
      <c r="L137" t="s">
        <v>238</v>
      </c>
      <c r="M137" t="s">
        <v>202</v>
      </c>
    </row>
    <row r="138" spans="1:14" ht="45" customHeight="1" x14ac:dyDescent="0.2">
      <c r="A138">
        <v>1</v>
      </c>
      <c r="B138" t="s">
        <v>238</v>
      </c>
      <c r="C138" t="s">
        <v>238</v>
      </c>
      <c r="D138">
        <v>150000</v>
      </c>
      <c r="E138" t="s">
        <v>239</v>
      </c>
      <c r="F138" t="s">
        <v>202</v>
      </c>
      <c r="G138" t="s">
        <v>202</v>
      </c>
      <c r="J138" s="5" t="s">
        <v>983</v>
      </c>
      <c r="K138" t="s">
        <v>204</v>
      </c>
      <c r="L138" t="s">
        <v>202</v>
      </c>
      <c r="M138" t="s">
        <v>202</v>
      </c>
    </row>
    <row r="139" spans="1:14" ht="75" customHeight="1" x14ac:dyDescent="0.2">
      <c r="A139">
        <v>1</v>
      </c>
      <c r="B139" t="s">
        <v>238</v>
      </c>
      <c r="C139" t="s">
        <v>238</v>
      </c>
      <c r="D139">
        <v>80000</v>
      </c>
      <c r="E139" t="s">
        <v>372</v>
      </c>
      <c r="F139" t="s">
        <v>202</v>
      </c>
      <c r="G139" t="s">
        <v>202</v>
      </c>
      <c r="J139" s="5" t="s">
        <v>1037</v>
      </c>
      <c r="K139" t="s">
        <v>204</v>
      </c>
      <c r="L139" t="s">
        <v>202</v>
      </c>
      <c r="M139" t="s">
        <v>202</v>
      </c>
    </row>
    <row r="140" spans="1:14" ht="75" customHeight="1" x14ac:dyDescent="0.2">
      <c r="A140">
        <v>1</v>
      </c>
      <c r="B140" t="s">
        <v>238</v>
      </c>
      <c r="C140" t="s">
        <v>238</v>
      </c>
      <c r="D140">
        <v>280000</v>
      </c>
      <c r="E140" t="s">
        <v>1050</v>
      </c>
      <c r="F140" t="s">
        <v>202</v>
      </c>
      <c r="G140" t="s">
        <v>202</v>
      </c>
      <c r="J140" s="5" t="s">
        <v>1051</v>
      </c>
      <c r="K140" t="s">
        <v>204</v>
      </c>
      <c r="L140" t="s">
        <v>238</v>
      </c>
      <c r="M140" t="s">
        <v>202</v>
      </c>
    </row>
    <row r="141" spans="1:14" ht="60" customHeight="1" x14ac:dyDescent="0.2">
      <c r="A141">
        <v>1</v>
      </c>
      <c r="B141" t="s">
        <v>238</v>
      </c>
      <c r="C141" t="s">
        <v>238</v>
      </c>
      <c r="D141">
        <v>200000</v>
      </c>
      <c r="E141" t="s">
        <v>1241</v>
      </c>
      <c r="F141" t="s">
        <v>238</v>
      </c>
      <c r="G141" t="s">
        <v>202</v>
      </c>
      <c r="J141" s="5" t="s">
        <v>1242</v>
      </c>
      <c r="K141" t="s">
        <v>225</v>
      </c>
      <c r="L141" t="s">
        <v>202</v>
      </c>
      <c r="M141" t="s">
        <v>202</v>
      </c>
    </row>
    <row r="142" spans="1:14" ht="60" customHeight="1" x14ac:dyDescent="0.2">
      <c r="A142">
        <v>1</v>
      </c>
      <c r="B142" t="s">
        <v>238</v>
      </c>
      <c r="C142" t="s">
        <v>238</v>
      </c>
      <c r="D142">
        <v>120000</v>
      </c>
      <c r="E142" t="s">
        <v>1057</v>
      </c>
      <c r="F142" t="s">
        <v>202</v>
      </c>
      <c r="G142" t="s">
        <v>202</v>
      </c>
      <c r="J142" s="5" t="s">
        <v>1280</v>
      </c>
      <c r="K142" t="s">
        <v>204</v>
      </c>
      <c r="L142" t="s">
        <v>238</v>
      </c>
      <c r="M142" t="s">
        <v>202</v>
      </c>
    </row>
    <row r="143" spans="1:14" ht="75" customHeight="1" x14ac:dyDescent="0.2">
      <c r="A143">
        <v>1</v>
      </c>
      <c r="B143" t="s">
        <v>238</v>
      </c>
      <c r="C143" t="s">
        <v>238</v>
      </c>
      <c r="D143">
        <v>280000</v>
      </c>
      <c r="E143" t="s">
        <v>406</v>
      </c>
      <c r="F143" t="s">
        <v>202</v>
      </c>
      <c r="G143" t="s">
        <v>202</v>
      </c>
      <c r="J143" s="5" t="s">
        <v>1352</v>
      </c>
      <c r="K143" t="s">
        <v>204</v>
      </c>
      <c r="L143" t="s">
        <v>202</v>
      </c>
      <c r="M143" t="s">
        <v>202</v>
      </c>
    </row>
    <row r="144" spans="1:14" ht="75" customHeight="1" x14ac:dyDescent="0.2">
      <c r="A144">
        <v>1</v>
      </c>
      <c r="B144" t="s">
        <v>238</v>
      </c>
      <c r="C144" t="s">
        <v>238</v>
      </c>
      <c r="D144">
        <v>130000</v>
      </c>
      <c r="E144" t="s">
        <v>1387</v>
      </c>
      <c r="F144" t="s">
        <v>202</v>
      </c>
      <c r="G144" t="s">
        <v>202</v>
      </c>
      <c r="J144" s="5" t="s">
        <v>1388</v>
      </c>
      <c r="K144" t="s">
        <v>225</v>
      </c>
      <c r="L144" t="s">
        <v>202</v>
      </c>
      <c r="M144" t="s">
        <v>202</v>
      </c>
    </row>
    <row r="145" spans="1:14" ht="30" customHeight="1" x14ac:dyDescent="0.2">
      <c r="A145">
        <v>1</v>
      </c>
      <c r="B145" t="s">
        <v>238</v>
      </c>
      <c r="C145" t="s">
        <v>238</v>
      </c>
      <c r="D145">
        <v>80000</v>
      </c>
      <c r="E145" t="s">
        <v>1398</v>
      </c>
      <c r="F145" t="s">
        <v>202</v>
      </c>
      <c r="G145" t="s">
        <v>202</v>
      </c>
      <c r="J145" s="5" t="s">
        <v>1399</v>
      </c>
      <c r="K145" t="s">
        <v>204</v>
      </c>
      <c r="L145" t="s">
        <v>238</v>
      </c>
      <c r="M145" t="s">
        <v>202</v>
      </c>
    </row>
    <row r="146" spans="1:14" ht="165" customHeight="1" x14ac:dyDescent="0.2">
      <c r="A146">
        <v>1</v>
      </c>
      <c r="B146" t="s">
        <v>238</v>
      </c>
      <c r="C146" t="s">
        <v>238</v>
      </c>
      <c r="D146">
        <v>80000</v>
      </c>
      <c r="E146" t="s">
        <v>372</v>
      </c>
      <c r="F146" t="s">
        <v>202</v>
      </c>
      <c r="G146" t="s">
        <v>202</v>
      </c>
      <c r="J146" s="5" t="s">
        <v>1503</v>
      </c>
      <c r="K146" t="s">
        <v>204</v>
      </c>
      <c r="L146" t="s">
        <v>202</v>
      </c>
      <c r="M146" t="s">
        <v>202</v>
      </c>
    </row>
    <row r="147" spans="1:14" ht="45" customHeight="1" x14ac:dyDescent="0.2">
      <c r="A147">
        <v>1</v>
      </c>
      <c r="B147" t="s">
        <v>238</v>
      </c>
      <c r="C147" t="s">
        <v>238</v>
      </c>
      <c r="D147">
        <v>80000</v>
      </c>
      <c r="E147" t="s">
        <v>372</v>
      </c>
      <c r="F147" t="s">
        <v>202</v>
      </c>
      <c r="G147" t="s">
        <v>202</v>
      </c>
      <c r="J147" s="5" t="s">
        <v>1509</v>
      </c>
      <c r="K147" t="s">
        <v>204</v>
      </c>
      <c r="L147" t="s">
        <v>238</v>
      </c>
      <c r="M147" t="s">
        <v>202</v>
      </c>
    </row>
    <row r="148" spans="1:14" ht="180" customHeight="1" x14ac:dyDescent="0.2">
      <c r="A148">
        <v>1</v>
      </c>
      <c r="B148" t="s">
        <v>238</v>
      </c>
      <c r="C148" t="s">
        <v>238</v>
      </c>
      <c r="D148">
        <v>135000</v>
      </c>
      <c r="E148" t="s">
        <v>1525</v>
      </c>
      <c r="F148" t="s">
        <v>202</v>
      </c>
      <c r="G148" t="s">
        <v>202</v>
      </c>
      <c r="J148" s="5" t="s">
        <v>1526</v>
      </c>
      <c r="K148" t="s">
        <v>204</v>
      </c>
      <c r="L148" t="s">
        <v>202</v>
      </c>
      <c r="M148" t="s">
        <v>202</v>
      </c>
    </row>
    <row r="149" spans="1:14" ht="45" customHeight="1" x14ac:dyDescent="0.2">
      <c r="A149">
        <v>1</v>
      </c>
      <c r="B149" t="s">
        <v>238</v>
      </c>
      <c r="C149" t="s">
        <v>238</v>
      </c>
      <c r="D149">
        <v>180000</v>
      </c>
      <c r="E149" t="s">
        <v>270</v>
      </c>
      <c r="F149" t="s">
        <v>202</v>
      </c>
      <c r="G149" t="s">
        <v>202</v>
      </c>
      <c r="J149" s="5" t="s">
        <v>1546</v>
      </c>
      <c r="K149" t="s">
        <v>225</v>
      </c>
      <c r="L149" t="s">
        <v>202</v>
      </c>
      <c r="M149" t="s">
        <v>238</v>
      </c>
      <c r="N149" t="s">
        <v>1547</v>
      </c>
    </row>
    <row r="150" spans="1:14" ht="30" customHeight="1" x14ac:dyDescent="0.2">
      <c r="A150">
        <v>1</v>
      </c>
      <c r="B150" t="s">
        <v>238</v>
      </c>
      <c r="C150" t="s">
        <v>238</v>
      </c>
      <c r="D150">
        <v>280000</v>
      </c>
      <c r="E150" t="s">
        <v>1557</v>
      </c>
      <c r="F150" t="s">
        <v>202</v>
      </c>
      <c r="G150" t="s">
        <v>202</v>
      </c>
      <c r="J150" s="5" t="s">
        <v>1558</v>
      </c>
      <c r="K150" t="s">
        <v>204</v>
      </c>
      <c r="L150" t="s">
        <v>238</v>
      </c>
      <c r="M150" t="s">
        <v>202</v>
      </c>
    </row>
    <row r="151" spans="1:14" ht="30" customHeight="1" x14ac:dyDescent="0.2">
      <c r="A151">
        <v>1</v>
      </c>
      <c r="B151" t="s">
        <v>238</v>
      </c>
      <c r="C151" t="s">
        <v>238</v>
      </c>
      <c r="D151">
        <v>280000</v>
      </c>
      <c r="E151" t="s">
        <v>1572</v>
      </c>
      <c r="F151" t="s">
        <v>202</v>
      </c>
      <c r="G151" t="s">
        <v>202</v>
      </c>
      <c r="J151" s="5" t="s">
        <v>1573</v>
      </c>
      <c r="L151" t="s">
        <v>202</v>
      </c>
      <c r="M151" t="s">
        <v>202</v>
      </c>
    </row>
    <row r="152" spans="1:14" ht="120" customHeight="1" x14ac:dyDescent="0.2">
      <c r="A152">
        <v>1</v>
      </c>
      <c r="B152" t="s">
        <v>238</v>
      </c>
      <c r="C152" t="s">
        <v>238</v>
      </c>
      <c r="D152">
        <v>200000</v>
      </c>
      <c r="E152" t="s">
        <v>1245</v>
      </c>
      <c r="F152" t="s">
        <v>202</v>
      </c>
      <c r="G152" t="s">
        <v>202</v>
      </c>
      <c r="J152" s="5" t="s">
        <v>1592</v>
      </c>
      <c r="K152" t="s">
        <v>204</v>
      </c>
      <c r="L152" t="s">
        <v>238</v>
      </c>
      <c r="M152" t="s">
        <v>202</v>
      </c>
    </row>
    <row r="153" spans="1:14" ht="75" customHeight="1" x14ac:dyDescent="0.2">
      <c r="A153">
        <v>1</v>
      </c>
      <c r="B153" t="s">
        <v>238</v>
      </c>
      <c r="C153" t="s">
        <v>238</v>
      </c>
      <c r="D153">
        <v>80000</v>
      </c>
      <c r="E153" t="s">
        <v>286</v>
      </c>
      <c r="F153" t="s">
        <v>202</v>
      </c>
      <c r="G153" t="s">
        <v>202</v>
      </c>
      <c r="J153" s="5" t="s">
        <v>1614</v>
      </c>
      <c r="K153" t="s">
        <v>204</v>
      </c>
      <c r="L153" t="s">
        <v>202</v>
      </c>
      <c r="M153" t="s">
        <v>202</v>
      </c>
    </row>
    <row r="154" spans="1:14" ht="30" customHeight="1" x14ac:dyDescent="0.2">
      <c r="A154">
        <v>1</v>
      </c>
      <c r="B154" t="s">
        <v>238</v>
      </c>
      <c r="C154" t="s">
        <v>238</v>
      </c>
      <c r="D154">
        <v>100000</v>
      </c>
      <c r="E154" t="s">
        <v>484</v>
      </c>
      <c r="F154" t="s">
        <v>202</v>
      </c>
      <c r="G154" t="s">
        <v>202</v>
      </c>
      <c r="J154" s="5" t="s">
        <v>1630</v>
      </c>
      <c r="K154" t="s">
        <v>225</v>
      </c>
      <c r="L154" t="s">
        <v>202</v>
      </c>
      <c r="M154" t="s">
        <v>202</v>
      </c>
    </row>
    <row r="155" spans="1:14" ht="60" customHeight="1" x14ac:dyDescent="0.2">
      <c r="A155">
        <v>1</v>
      </c>
      <c r="B155" t="s">
        <v>238</v>
      </c>
      <c r="C155" t="s">
        <v>238</v>
      </c>
      <c r="D155">
        <v>125000</v>
      </c>
      <c r="E155" t="s">
        <v>1663</v>
      </c>
      <c r="F155" t="s">
        <v>202</v>
      </c>
      <c r="G155" t="s">
        <v>202</v>
      </c>
      <c r="J155" s="5" t="s">
        <v>1664</v>
      </c>
      <c r="K155" t="s">
        <v>204</v>
      </c>
      <c r="L155" t="s">
        <v>202</v>
      </c>
      <c r="M155" t="s">
        <v>202</v>
      </c>
    </row>
    <row r="156" spans="1:14" ht="45" customHeight="1" x14ac:dyDescent="0.2">
      <c r="A156">
        <v>1</v>
      </c>
      <c r="B156" t="s">
        <v>238</v>
      </c>
      <c r="C156" t="s">
        <v>238</v>
      </c>
      <c r="D156">
        <v>200000</v>
      </c>
      <c r="E156" t="s">
        <v>941</v>
      </c>
      <c r="F156" t="s">
        <v>202</v>
      </c>
      <c r="G156" t="s">
        <v>202</v>
      </c>
      <c r="J156" s="5" t="s">
        <v>1757</v>
      </c>
      <c r="K156" t="s">
        <v>204</v>
      </c>
      <c r="L156" t="s">
        <v>238</v>
      </c>
      <c r="M156" t="s">
        <v>202</v>
      </c>
    </row>
    <row r="157" spans="1:14" ht="30" customHeight="1" x14ac:dyDescent="0.2">
      <c r="A157">
        <v>1</v>
      </c>
      <c r="B157" t="s">
        <v>238</v>
      </c>
      <c r="C157" t="s">
        <v>238</v>
      </c>
      <c r="D157">
        <v>160000</v>
      </c>
      <c r="E157" t="s">
        <v>277</v>
      </c>
      <c r="F157" t="s">
        <v>202</v>
      </c>
      <c r="G157" t="s">
        <v>202</v>
      </c>
      <c r="J157" s="5" t="s">
        <v>1810</v>
      </c>
      <c r="K157" t="s">
        <v>204</v>
      </c>
      <c r="L157" t="s">
        <v>202</v>
      </c>
      <c r="M157" t="s">
        <v>202</v>
      </c>
    </row>
    <row r="158" spans="1:14" ht="45" customHeight="1" x14ac:dyDescent="0.2">
      <c r="A158">
        <v>1</v>
      </c>
      <c r="B158" t="s">
        <v>238</v>
      </c>
      <c r="C158" t="s">
        <v>238</v>
      </c>
      <c r="D158">
        <v>280000</v>
      </c>
      <c r="E158" t="s">
        <v>310</v>
      </c>
      <c r="F158" t="s">
        <v>202</v>
      </c>
      <c r="G158" t="s">
        <v>202</v>
      </c>
      <c r="J158" s="5" t="s">
        <v>1832</v>
      </c>
      <c r="K158" t="s">
        <v>225</v>
      </c>
      <c r="L158" t="s">
        <v>202</v>
      </c>
      <c r="M158" t="s">
        <v>202</v>
      </c>
    </row>
    <row r="159" spans="1:14" ht="60" customHeight="1" x14ac:dyDescent="0.2">
      <c r="A159">
        <v>1</v>
      </c>
      <c r="B159" t="s">
        <v>238</v>
      </c>
      <c r="C159" t="s">
        <v>238</v>
      </c>
      <c r="D159">
        <v>280000</v>
      </c>
      <c r="E159" t="s">
        <v>624</v>
      </c>
      <c r="F159" t="s">
        <v>202</v>
      </c>
      <c r="G159" t="s">
        <v>202</v>
      </c>
      <c r="J159" s="5" t="s">
        <v>1855</v>
      </c>
      <c r="K159" t="s">
        <v>204</v>
      </c>
      <c r="L159" t="s">
        <v>202</v>
      </c>
      <c r="M159" t="s">
        <v>202</v>
      </c>
    </row>
    <row r="160" spans="1:14" ht="90" customHeight="1" x14ac:dyDescent="0.2">
      <c r="A160">
        <v>1</v>
      </c>
      <c r="B160" t="s">
        <v>238</v>
      </c>
      <c r="C160" t="s">
        <v>238</v>
      </c>
      <c r="D160">
        <v>180000</v>
      </c>
      <c r="E160" t="s">
        <v>661</v>
      </c>
      <c r="F160" t="s">
        <v>202</v>
      </c>
      <c r="G160" t="s">
        <v>202</v>
      </c>
      <c r="J160" s="5" t="s">
        <v>1887</v>
      </c>
      <c r="K160" t="s">
        <v>204</v>
      </c>
      <c r="L160" t="s">
        <v>202</v>
      </c>
      <c r="M160" t="s">
        <v>202</v>
      </c>
    </row>
    <row r="161" spans="1:14" ht="135" customHeight="1" x14ac:dyDescent="0.2">
      <c r="A161">
        <v>1</v>
      </c>
      <c r="B161" t="s">
        <v>238</v>
      </c>
      <c r="C161" t="s">
        <v>238</v>
      </c>
      <c r="D161">
        <v>150000</v>
      </c>
      <c r="E161" t="s">
        <v>239</v>
      </c>
      <c r="F161" t="s">
        <v>202</v>
      </c>
      <c r="G161" t="s">
        <v>202</v>
      </c>
      <c r="J161" s="5" t="s">
        <v>1963</v>
      </c>
      <c r="K161" t="s">
        <v>204</v>
      </c>
      <c r="L161" t="s">
        <v>238</v>
      </c>
      <c r="M161" t="s">
        <v>202</v>
      </c>
    </row>
    <row r="162" spans="1:14" ht="75" customHeight="1" x14ac:dyDescent="0.2">
      <c r="A162">
        <v>1</v>
      </c>
      <c r="B162" t="s">
        <v>238</v>
      </c>
      <c r="C162" t="s">
        <v>238</v>
      </c>
      <c r="D162">
        <v>150000</v>
      </c>
      <c r="E162" t="s">
        <v>239</v>
      </c>
      <c r="F162" t="s">
        <v>202</v>
      </c>
      <c r="G162" t="s">
        <v>202</v>
      </c>
      <c r="J162" s="5" t="s">
        <v>1989</v>
      </c>
      <c r="K162" t="s">
        <v>204</v>
      </c>
      <c r="L162" t="s">
        <v>202</v>
      </c>
      <c r="M162" t="s">
        <v>202</v>
      </c>
    </row>
    <row r="163" spans="1:14" ht="120" customHeight="1" x14ac:dyDescent="0.2">
      <c r="A163">
        <v>1</v>
      </c>
      <c r="B163" t="s">
        <v>238</v>
      </c>
      <c r="C163" t="s">
        <v>238</v>
      </c>
      <c r="D163">
        <v>150000</v>
      </c>
      <c r="E163" t="s">
        <v>449</v>
      </c>
      <c r="F163" t="s">
        <v>238</v>
      </c>
      <c r="G163" t="s">
        <v>238</v>
      </c>
      <c r="H163">
        <v>70</v>
      </c>
      <c r="I163">
        <v>30</v>
      </c>
      <c r="J163" s="5" t="s">
        <v>2004</v>
      </c>
      <c r="K163" t="s">
        <v>204</v>
      </c>
      <c r="L163" t="s">
        <v>202</v>
      </c>
      <c r="M163" t="s">
        <v>202</v>
      </c>
    </row>
    <row r="164" spans="1:14" ht="60" customHeight="1" x14ac:dyDescent="0.2">
      <c r="A164">
        <v>1</v>
      </c>
      <c r="B164" t="s">
        <v>238</v>
      </c>
      <c r="C164" t="s">
        <v>238</v>
      </c>
      <c r="D164">
        <v>150000</v>
      </c>
      <c r="E164" t="s">
        <v>449</v>
      </c>
      <c r="F164" t="s">
        <v>202</v>
      </c>
      <c r="G164" t="s">
        <v>202</v>
      </c>
      <c r="J164" s="5" t="s">
        <v>2028</v>
      </c>
      <c r="K164" t="s">
        <v>204</v>
      </c>
      <c r="L164" t="s">
        <v>238</v>
      </c>
      <c r="M164" t="s">
        <v>238</v>
      </c>
      <c r="N164" t="s">
        <v>2029</v>
      </c>
    </row>
    <row r="165" spans="1:14" ht="150" customHeight="1" x14ac:dyDescent="0.2">
      <c r="A165">
        <v>1</v>
      </c>
      <c r="B165" t="s">
        <v>238</v>
      </c>
      <c r="C165" t="s">
        <v>238</v>
      </c>
      <c r="D165">
        <v>280000</v>
      </c>
      <c r="E165" t="s">
        <v>310</v>
      </c>
      <c r="F165" t="s">
        <v>202</v>
      </c>
      <c r="G165" t="s">
        <v>202</v>
      </c>
      <c r="J165" s="5" t="s">
        <v>2074</v>
      </c>
      <c r="L165" t="s">
        <v>202</v>
      </c>
      <c r="M165" t="s">
        <v>202</v>
      </c>
    </row>
    <row r="166" spans="1:14" ht="60" customHeight="1" x14ac:dyDescent="0.2">
      <c r="A166">
        <v>1</v>
      </c>
      <c r="B166" t="s">
        <v>238</v>
      </c>
      <c r="C166" t="s">
        <v>238</v>
      </c>
      <c r="D166">
        <v>100000</v>
      </c>
      <c r="E166" t="s">
        <v>687</v>
      </c>
      <c r="F166" t="s">
        <v>202</v>
      </c>
      <c r="G166" t="s">
        <v>202</v>
      </c>
      <c r="J166" s="5" t="s">
        <v>2077</v>
      </c>
      <c r="K166" t="s">
        <v>204</v>
      </c>
      <c r="L166" t="s">
        <v>202</v>
      </c>
      <c r="M166" t="s">
        <v>202</v>
      </c>
    </row>
    <row r="167" spans="1:14" ht="75" customHeight="1" x14ac:dyDescent="0.2">
      <c r="A167">
        <v>1</v>
      </c>
      <c r="B167" t="s">
        <v>238</v>
      </c>
      <c r="C167" t="s">
        <v>238</v>
      </c>
      <c r="D167">
        <v>280000</v>
      </c>
      <c r="E167" t="s">
        <v>2108</v>
      </c>
      <c r="F167" t="s">
        <v>202</v>
      </c>
      <c r="G167" t="s">
        <v>202</v>
      </c>
      <c r="J167" s="5" t="s">
        <v>2109</v>
      </c>
      <c r="K167" t="s">
        <v>204</v>
      </c>
      <c r="L167" t="s">
        <v>202</v>
      </c>
      <c r="M167" t="s">
        <v>202</v>
      </c>
    </row>
    <row r="168" spans="1:14" ht="75" customHeight="1" x14ac:dyDescent="0.2">
      <c r="A168">
        <v>1</v>
      </c>
      <c r="B168" t="s">
        <v>238</v>
      </c>
      <c r="C168" t="s">
        <v>238</v>
      </c>
      <c r="D168">
        <v>200000</v>
      </c>
      <c r="E168" t="s">
        <v>1245</v>
      </c>
      <c r="F168" t="s">
        <v>238</v>
      </c>
      <c r="G168" t="s">
        <v>202</v>
      </c>
      <c r="J168" s="5" t="s">
        <v>2155</v>
      </c>
      <c r="K168" t="s">
        <v>204</v>
      </c>
      <c r="L168" t="s">
        <v>202</v>
      </c>
      <c r="M168" t="s">
        <v>238</v>
      </c>
      <c r="N168" t="s">
        <v>2156</v>
      </c>
    </row>
    <row r="169" spans="1:14" ht="45" customHeight="1" x14ac:dyDescent="0.2">
      <c r="A169">
        <v>1</v>
      </c>
      <c r="B169" t="s">
        <v>238</v>
      </c>
      <c r="C169" t="s">
        <v>238</v>
      </c>
      <c r="D169">
        <v>100000</v>
      </c>
      <c r="E169" t="s">
        <v>2192</v>
      </c>
      <c r="F169" t="s">
        <v>202</v>
      </c>
      <c r="G169" t="s">
        <v>202</v>
      </c>
      <c r="J169" s="5" t="s">
        <v>2193</v>
      </c>
      <c r="K169" t="s">
        <v>225</v>
      </c>
      <c r="L169" t="s">
        <v>202</v>
      </c>
      <c r="M169" t="s">
        <v>202</v>
      </c>
    </row>
    <row r="170" spans="1:14" ht="105" customHeight="1" x14ac:dyDescent="0.2">
      <c r="A170">
        <v>1</v>
      </c>
      <c r="B170" t="s">
        <v>238</v>
      </c>
      <c r="C170" t="s">
        <v>238</v>
      </c>
      <c r="D170">
        <v>80000</v>
      </c>
      <c r="E170" t="s">
        <v>2228</v>
      </c>
      <c r="F170" t="s">
        <v>238</v>
      </c>
      <c r="G170" t="s">
        <v>238</v>
      </c>
      <c r="H170">
        <v>40</v>
      </c>
      <c r="I170">
        <v>60</v>
      </c>
      <c r="J170" s="5" t="s">
        <v>2229</v>
      </c>
      <c r="K170" t="s">
        <v>204</v>
      </c>
      <c r="L170" t="s">
        <v>202</v>
      </c>
      <c r="M170" t="s">
        <v>202</v>
      </c>
    </row>
    <row r="171" spans="1:14" ht="135" customHeight="1" x14ac:dyDescent="0.2">
      <c r="A171">
        <v>1</v>
      </c>
      <c r="B171" t="s">
        <v>238</v>
      </c>
      <c r="C171" t="s">
        <v>238</v>
      </c>
      <c r="D171">
        <v>180000</v>
      </c>
      <c r="E171" t="s">
        <v>691</v>
      </c>
      <c r="F171" t="s">
        <v>202</v>
      </c>
      <c r="G171" t="s">
        <v>202</v>
      </c>
      <c r="J171" s="5" t="s">
        <v>2232</v>
      </c>
      <c r="K171" t="s">
        <v>204</v>
      </c>
      <c r="L171" t="s">
        <v>202</v>
      </c>
      <c r="M171" t="s">
        <v>202</v>
      </c>
    </row>
    <row r="172" spans="1:14" ht="30" customHeight="1" x14ac:dyDescent="0.2">
      <c r="A172">
        <v>1</v>
      </c>
      <c r="B172" t="s">
        <v>238</v>
      </c>
      <c r="C172" t="s">
        <v>238</v>
      </c>
      <c r="D172">
        <v>200000</v>
      </c>
      <c r="E172" t="s">
        <v>941</v>
      </c>
      <c r="F172" t="s">
        <v>202</v>
      </c>
      <c r="G172" t="s">
        <v>202</v>
      </c>
      <c r="J172" s="5" t="s">
        <v>2306</v>
      </c>
      <c r="K172" t="s">
        <v>204</v>
      </c>
      <c r="L172" t="s">
        <v>202</v>
      </c>
      <c r="M172" t="s">
        <v>202</v>
      </c>
    </row>
    <row r="173" spans="1:14" ht="30" customHeight="1" x14ac:dyDescent="0.2">
      <c r="A173">
        <v>1</v>
      </c>
      <c r="B173" t="s">
        <v>238</v>
      </c>
      <c r="C173" t="s">
        <v>238</v>
      </c>
      <c r="D173">
        <v>280000</v>
      </c>
      <c r="E173" t="s">
        <v>1245</v>
      </c>
      <c r="F173" t="s">
        <v>202</v>
      </c>
      <c r="G173" t="s">
        <v>202</v>
      </c>
      <c r="J173" s="5" t="s">
        <v>2337</v>
      </c>
      <c r="K173" t="s">
        <v>204</v>
      </c>
      <c r="L173" t="s">
        <v>202</v>
      </c>
      <c r="M173" t="s">
        <v>202</v>
      </c>
    </row>
    <row r="174" spans="1:14" ht="75" customHeight="1" x14ac:dyDescent="0.2">
      <c r="A174">
        <v>1</v>
      </c>
      <c r="B174" t="s">
        <v>238</v>
      </c>
      <c r="C174" t="s">
        <v>238</v>
      </c>
      <c r="D174">
        <v>280000</v>
      </c>
      <c r="E174" t="s">
        <v>368</v>
      </c>
      <c r="F174" t="s">
        <v>202</v>
      </c>
      <c r="G174" t="s">
        <v>202</v>
      </c>
      <c r="J174" s="5" t="s">
        <v>2340</v>
      </c>
      <c r="K174" t="s">
        <v>204</v>
      </c>
      <c r="L174" t="s">
        <v>202</v>
      </c>
      <c r="M174" t="s">
        <v>202</v>
      </c>
    </row>
    <row r="175" spans="1:14" ht="105" customHeight="1" x14ac:dyDescent="0.2">
      <c r="A175">
        <v>1</v>
      </c>
      <c r="B175" t="s">
        <v>238</v>
      </c>
      <c r="C175" t="s">
        <v>238</v>
      </c>
      <c r="D175">
        <v>120000</v>
      </c>
      <c r="E175" t="s">
        <v>2343</v>
      </c>
      <c r="F175" t="s">
        <v>202</v>
      </c>
      <c r="G175" t="s">
        <v>202</v>
      </c>
      <c r="J175" s="5" t="s">
        <v>2344</v>
      </c>
      <c r="K175" t="s">
        <v>204</v>
      </c>
      <c r="L175" t="s">
        <v>202</v>
      </c>
      <c r="M175" t="s">
        <v>202</v>
      </c>
    </row>
    <row r="176" spans="1:14" ht="45" customHeight="1" x14ac:dyDescent="0.2">
      <c r="A176">
        <v>1</v>
      </c>
      <c r="B176" t="s">
        <v>238</v>
      </c>
      <c r="C176" t="s">
        <v>238</v>
      </c>
      <c r="D176">
        <v>250000</v>
      </c>
      <c r="E176" t="s">
        <v>2348</v>
      </c>
      <c r="F176" t="s">
        <v>202</v>
      </c>
      <c r="G176" t="s">
        <v>202</v>
      </c>
      <c r="J176" s="5" t="s">
        <v>2349</v>
      </c>
      <c r="K176" t="s">
        <v>225</v>
      </c>
      <c r="L176" t="s">
        <v>238</v>
      </c>
      <c r="M176" t="s">
        <v>202</v>
      </c>
    </row>
    <row r="177" spans="1:14" ht="150" customHeight="1" x14ac:dyDescent="0.2">
      <c r="A177">
        <v>1</v>
      </c>
      <c r="B177" t="s">
        <v>238</v>
      </c>
      <c r="C177" t="s">
        <v>238</v>
      </c>
      <c r="D177">
        <v>155000</v>
      </c>
      <c r="E177" t="s">
        <v>2442</v>
      </c>
      <c r="F177" t="s">
        <v>238</v>
      </c>
      <c r="G177" t="s">
        <v>202</v>
      </c>
      <c r="J177" s="5" t="s">
        <v>2443</v>
      </c>
      <c r="K177" t="s">
        <v>225</v>
      </c>
      <c r="L177" t="s">
        <v>238</v>
      </c>
      <c r="M177" t="s">
        <v>202</v>
      </c>
    </row>
    <row r="178" spans="1:14" ht="75" customHeight="1" x14ac:dyDescent="0.2">
      <c r="A178">
        <v>1</v>
      </c>
      <c r="B178" t="s">
        <v>238</v>
      </c>
      <c r="C178" t="s">
        <v>238</v>
      </c>
      <c r="D178">
        <v>180000</v>
      </c>
      <c r="E178" t="s">
        <v>477</v>
      </c>
      <c r="F178" t="s">
        <v>238</v>
      </c>
      <c r="G178" t="s">
        <v>238</v>
      </c>
      <c r="H178">
        <v>60</v>
      </c>
      <c r="I178">
        <v>40</v>
      </c>
      <c r="J178" s="5" t="s">
        <v>2488</v>
      </c>
      <c r="K178" t="s">
        <v>204</v>
      </c>
      <c r="L178" t="s">
        <v>238</v>
      </c>
      <c r="M178" t="s">
        <v>202</v>
      </c>
    </row>
    <row r="179" spans="1:14" ht="90" customHeight="1" x14ac:dyDescent="0.2">
      <c r="A179">
        <v>1</v>
      </c>
      <c r="B179" t="s">
        <v>238</v>
      </c>
      <c r="C179" t="s">
        <v>238</v>
      </c>
      <c r="D179">
        <v>200000</v>
      </c>
      <c r="E179" t="s">
        <v>1245</v>
      </c>
      <c r="F179" t="s">
        <v>202</v>
      </c>
      <c r="G179" t="s">
        <v>202</v>
      </c>
      <c r="J179" s="5" t="s">
        <v>2524</v>
      </c>
      <c r="K179" t="s">
        <v>204</v>
      </c>
      <c r="L179" t="s">
        <v>202</v>
      </c>
      <c r="M179" t="s">
        <v>202</v>
      </c>
    </row>
    <row r="180" spans="1:14" ht="240" customHeight="1" x14ac:dyDescent="0.2">
      <c r="A180">
        <v>1</v>
      </c>
      <c r="B180" t="s">
        <v>238</v>
      </c>
      <c r="C180" t="s">
        <v>238</v>
      </c>
      <c r="D180">
        <v>170000</v>
      </c>
      <c r="E180" t="s">
        <v>2536</v>
      </c>
      <c r="F180" t="s">
        <v>202</v>
      </c>
      <c r="G180" t="s">
        <v>202</v>
      </c>
      <c r="J180" s="5" t="s">
        <v>2537</v>
      </c>
      <c r="K180" t="s">
        <v>204</v>
      </c>
      <c r="L180" t="s">
        <v>202</v>
      </c>
      <c r="M180" t="s">
        <v>202</v>
      </c>
    </row>
    <row r="181" spans="1:14" ht="210" customHeight="1" x14ac:dyDescent="0.2">
      <c r="A181">
        <v>1</v>
      </c>
      <c r="B181" t="s">
        <v>238</v>
      </c>
      <c r="C181" t="s">
        <v>238</v>
      </c>
      <c r="D181">
        <v>130000</v>
      </c>
      <c r="E181" t="s">
        <v>2569</v>
      </c>
      <c r="F181" t="s">
        <v>202</v>
      </c>
      <c r="G181" t="s">
        <v>202</v>
      </c>
      <c r="J181" s="5" t="s">
        <v>2570</v>
      </c>
      <c r="K181" t="s">
        <v>204</v>
      </c>
      <c r="L181" t="s">
        <v>202</v>
      </c>
      <c r="M181" t="s">
        <v>238</v>
      </c>
      <c r="N181" t="s">
        <v>2571</v>
      </c>
    </row>
    <row r="182" spans="1:14" ht="120" customHeight="1" x14ac:dyDescent="0.2">
      <c r="A182">
        <v>1</v>
      </c>
      <c r="B182" t="s">
        <v>238</v>
      </c>
      <c r="C182" t="s">
        <v>238</v>
      </c>
      <c r="D182">
        <v>100000</v>
      </c>
      <c r="E182" t="s">
        <v>2574</v>
      </c>
      <c r="F182" t="s">
        <v>238</v>
      </c>
      <c r="G182" t="s">
        <v>202</v>
      </c>
      <c r="J182" s="5" t="s">
        <v>2575</v>
      </c>
      <c r="K182" t="s">
        <v>225</v>
      </c>
      <c r="L182" t="s">
        <v>202</v>
      </c>
      <c r="M182" t="s">
        <v>202</v>
      </c>
    </row>
    <row r="183" spans="1:14" ht="105" customHeight="1" x14ac:dyDescent="0.2">
      <c r="A183">
        <v>1</v>
      </c>
      <c r="B183" t="s">
        <v>238</v>
      </c>
      <c r="C183" t="s">
        <v>238</v>
      </c>
      <c r="D183">
        <v>180000</v>
      </c>
      <c r="E183" t="s">
        <v>691</v>
      </c>
      <c r="F183" t="s">
        <v>202</v>
      </c>
      <c r="G183" t="s">
        <v>202</v>
      </c>
      <c r="J183" s="5" t="s">
        <v>2666</v>
      </c>
      <c r="K183" t="s">
        <v>204</v>
      </c>
      <c r="L183" t="s">
        <v>202</v>
      </c>
      <c r="M183" t="s">
        <v>202</v>
      </c>
    </row>
    <row r="184" spans="1:14" ht="75" customHeight="1" x14ac:dyDescent="0.2">
      <c r="A184">
        <v>1</v>
      </c>
      <c r="B184" t="s">
        <v>238</v>
      </c>
      <c r="C184" t="s">
        <v>238</v>
      </c>
      <c r="D184">
        <v>280000</v>
      </c>
      <c r="E184" t="s">
        <v>2699</v>
      </c>
      <c r="F184" t="s">
        <v>202</v>
      </c>
      <c r="G184" t="s">
        <v>202</v>
      </c>
      <c r="J184" s="5" t="s">
        <v>2700</v>
      </c>
      <c r="K184" t="s">
        <v>204</v>
      </c>
      <c r="L184" t="s">
        <v>202</v>
      </c>
      <c r="M184" t="s">
        <v>202</v>
      </c>
    </row>
    <row r="185" spans="1:14" ht="90" customHeight="1" x14ac:dyDescent="0.2">
      <c r="A185">
        <v>1</v>
      </c>
      <c r="B185" t="s">
        <v>238</v>
      </c>
      <c r="C185" t="s">
        <v>238</v>
      </c>
      <c r="D185">
        <v>85000</v>
      </c>
      <c r="E185" t="s">
        <v>2703</v>
      </c>
      <c r="F185" t="s">
        <v>202</v>
      </c>
      <c r="G185" t="s">
        <v>202</v>
      </c>
      <c r="J185" s="5" t="s">
        <v>2704</v>
      </c>
      <c r="K185" t="s">
        <v>204</v>
      </c>
      <c r="L185" t="s">
        <v>238</v>
      </c>
      <c r="M185" t="s">
        <v>202</v>
      </c>
    </row>
    <row r="186" spans="1:14" ht="60" customHeight="1" x14ac:dyDescent="0.2">
      <c r="A186">
        <v>1</v>
      </c>
      <c r="B186" t="s">
        <v>238</v>
      </c>
      <c r="C186" t="s">
        <v>238</v>
      </c>
      <c r="D186">
        <v>50000</v>
      </c>
      <c r="E186" t="s">
        <v>827</v>
      </c>
      <c r="F186" t="s">
        <v>238</v>
      </c>
      <c r="G186" t="s">
        <v>238</v>
      </c>
      <c r="H186">
        <v>40</v>
      </c>
      <c r="I186">
        <v>60</v>
      </c>
      <c r="J186" s="5" t="s">
        <v>2742</v>
      </c>
      <c r="K186" t="s">
        <v>204</v>
      </c>
      <c r="L186" t="s">
        <v>202</v>
      </c>
      <c r="M186" t="s">
        <v>202</v>
      </c>
    </row>
    <row r="187" spans="1:14" ht="120" customHeight="1" x14ac:dyDescent="0.2">
      <c r="A187">
        <v>1</v>
      </c>
      <c r="B187" t="s">
        <v>238</v>
      </c>
      <c r="C187" t="s">
        <v>238</v>
      </c>
      <c r="D187">
        <v>80000</v>
      </c>
      <c r="E187" t="s">
        <v>2780</v>
      </c>
      <c r="F187" t="s">
        <v>238</v>
      </c>
      <c r="G187" t="s">
        <v>238</v>
      </c>
      <c r="H187">
        <v>30</v>
      </c>
      <c r="I187">
        <v>70</v>
      </c>
      <c r="J187" s="5" t="s">
        <v>2781</v>
      </c>
      <c r="K187" t="s">
        <v>204</v>
      </c>
      <c r="L187" t="s">
        <v>202</v>
      </c>
      <c r="M187" t="s">
        <v>202</v>
      </c>
    </row>
    <row r="188" spans="1:14" ht="105" customHeight="1" x14ac:dyDescent="0.2">
      <c r="A188">
        <v>1</v>
      </c>
      <c r="B188" t="s">
        <v>238</v>
      </c>
      <c r="C188" t="s">
        <v>238</v>
      </c>
      <c r="D188">
        <v>280000</v>
      </c>
      <c r="E188" t="s">
        <v>282</v>
      </c>
      <c r="F188" t="s">
        <v>202</v>
      </c>
      <c r="G188" t="s">
        <v>202</v>
      </c>
      <c r="J188" s="5" t="s">
        <v>2844</v>
      </c>
      <c r="K188" t="s">
        <v>204</v>
      </c>
      <c r="L188" t="s">
        <v>202</v>
      </c>
      <c r="M188" t="s">
        <v>202</v>
      </c>
    </row>
    <row r="189" spans="1:14" ht="75" customHeight="1" x14ac:dyDescent="0.2">
      <c r="A189">
        <v>1</v>
      </c>
      <c r="B189" t="s">
        <v>238</v>
      </c>
      <c r="C189" t="s">
        <v>238</v>
      </c>
      <c r="D189">
        <v>100000</v>
      </c>
      <c r="E189" t="s">
        <v>687</v>
      </c>
      <c r="F189" t="s">
        <v>202</v>
      </c>
      <c r="G189" t="s">
        <v>202</v>
      </c>
      <c r="J189" s="5" t="s">
        <v>2859</v>
      </c>
      <c r="K189" t="s">
        <v>204</v>
      </c>
      <c r="L189" t="s">
        <v>238</v>
      </c>
      <c r="M189" t="s">
        <v>202</v>
      </c>
    </row>
    <row r="190" spans="1:14" ht="75" customHeight="1" x14ac:dyDescent="0.2">
      <c r="A190">
        <v>1</v>
      </c>
      <c r="B190" t="s">
        <v>238</v>
      </c>
      <c r="C190" t="s">
        <v>238</v>
      </c>
      <c r="D190">
        <v>120000</v>
      </c>
      <c r="E190" t="s">
        <v>2862</v>
      </c>
      <c r="F190" t="s">
        <v>202</v>
      </c>
      <c r="G190" t="s">
        <v>202</v>
      </c>
      <c r="J190" s="5" t="s">
        <v>2863</v>
      </c>
      <c r="K190" t="s">
        <v>225</v>
      </c>
      <c r="L190" t="s">
        <v>238</v>
      </c>
      <c r="M190" t="s">
        <v>202</v>
      </c>
    </row>
    <row r="191" spans="1:14" ht="180" customHeight="1" x14ac:dyDescent="0.2">
      <c r="A191">
        <v>1</v>
      </c>
      <c r="B191" t="s">
        <v>238</v>
      </c>
      <c r="C191" t="s">
        <v>238</v>
      </c>
      <c r="D191">
        <v>100000</v>
      </c>
      <c r="E191" t="s">
        <v>687</v>
      </c>
      <c r="F191" t="s">
        <v>202</v>
      </c>
      <c r="G191" t="s">
        <v>202</v>
      </c>
      <c r="J191" s="5" t="s">
        <v>2872</v>
      </c>
      <c r="K191" t="s">
        <v>204</v>
      </c>
      <c r="L191" t="s">
        <v>202</v>
      </c>
      <c r="M191" t="s">
        <v>202</v>
      </c>
    </row>
    <row r="192" spans="1:14" ht="60" customHeight="1" x14ac:dyDescent="0.2">
      <c r="A192">
        <v>1</v>
      </c>
      <c r="B192" t="s">
        <v>238</v>
      </c>
      <c r="C192" t="s">
        <v>238</v>
      </c>
      <c r="D192">
        <v>85000</v>
      </c>
      <c r="E192" t="s">
        <v>2900</v>
      </c>
      <c r="F192" t="s">
        <v>202</v>
      </c>
      <c r="G192" t="s">
        <v>202</v>
      </c>
      <c r="J192" s="5" t="s">
        <v>2901</v>
      </c>
      <c r="K192" t="s">
        <v>204</v>
      </c>
      <c r="L192" t="s">
        <v>202</v>
      </c>
      <c r="M192" t="s">
        <v>202</v>
      </c>
    </row>
    <row r="193" spans="1:14" ht="75" customHeight="1" x14ac:dyDescent="0.2">
      <c r="A193">
        <v>1</v>
      </c>
      <c r="B193" t="s">
        <v>238</v>
      </c>
      <c r="C193" t="s">
        <v>238</v>
      </c>
      <c r="D193">
        <v>80000</v>
      </c>
      <c r="E193" t="s">
        <v>842</v>
      </c>
      <c r="F193" t="s">
        <v>238</v>
      </c>
      <c r="G193" t="s">
        <v>238</v>
      </c>
      <c r="H193">
        <v>90</v>
      </c>
      <c r="I193">
        <v>10</v>
      </c>
      <c r="J193" s="5" t="s">
        <v>3077</v>
      </c>
      <c r="K193" t="s">
        <v>204</v>
      </c>
      <c r="L193" t="s">
        <v>202</v>
      </c>
      <c r="M193" t="s">
        <v>202</v>
      </c>
    </row>
    <row r="194" spans="1:14" ht="75" customHeight="1" x14ac:dyDescent="0.2">
      <c r="A194">
        <v>1</v>
      </c>
      <c r="B194" t="s">
        <v>238</v>
      </c>
      <c r="C194" t="s">
        <v>238</v>
      </c>
      <c r="D194">
        <v>280000</v>
      </c>
      <c r="E194" t="s">
        <v>3110</v>
      </c>
      <c r="F194" t="s">
        <v>202</v>
      </c>
      <c r="G194" t="s">
        <v>202</v>
      </c>
      <c r="J194" s="5" t="s">
        <v>3111</v>
      </c>
      <c r="K194" t="s">
        <v>204</v>
      </c>
      <c r="L194" t="s">
        <v>238</v>
      </c>
      <c r="M194" t="s">
        <v>202</v>
      </c>
    </row>
    <row r="195" spans="1:14" ht="60" customHeight="1" x14ac:dyDescent="0.2">
      <c r="A195">
        <v>1</v>
      </c>
      <c r="B195" t="s">
        <v>238</v>
      </c>
      <c r="C195" t="s">
        <v>238</v>
      </c>
      <c r="D195">
        <v>280000</v>
      </c>
      <c r="E195" t="s">
        <v>406</v>
      </c>
      <c r="F195" t="s">
        <v>202</v>
      </c>
      <c r="G195" t="s">
        <v>202</v>
      </c>
      <c r="J195" s="5" t="s">
        <v>3121</v>
      </c>
      <c r="K195" t="s">
        <v>204</v>
      </c>
      <c r="L195" t="s">
        <v>202</v>
      </c>
      <c r="M195" t="s">
        <v>202</v>
      </c>
    </row>
    <row r="196" spans="1:14" ht="165" customHeight="1" x14ac:dyDescent="0.2">
      <c r="A196">
        <v>1</v>
      </c>
      <c r="B196" t="s">
        <v>238</v>
      </c>
      <c r="C196" t="s">
        <v>238</v>
      </c>
      <c r="D196">
        <v>180000</v>
      </c>
      <c r="E196" t="s">
        <v>691</v>
      </c>
      <c r="F196" t="s">
        <v>202</v>
      </c>
      <c r="G196" t="s">
        <v>202</v>
      </c>
      <c r="J196" s="5" t="s">
        <v>3172</v>
      </c>
      <c r="K196" t="s">
        <v>204</v>
      </c>
      <c r="L196" t="s">
        <v>202</v>
      </c>
      <c r="M196" t="s">
        <v>202</v>
      </c>
    </row>
    <row r="197" spans="1:14" ht="60" customHeight="1" x14ac:dyDescent="0.2">
      <c r="A197">
        <v>1</v>
      </c>
      <c r="B197" t="s">
        <v>238</v>
      </c>
      <c r="C197" t="s">
        <v>238</v>
      </c>
      <c r="D197">
        <v>100000</v>
      </c>
      <c r="E197" t="s">
        <v>871</v>
      </c>
      <c r="F197" t="s">
        <v>202</v>
      </c>
      <c r="G197" t="s">
        <v>202</v>
      </c>
      <c r="J197" s="5" t="s">
        <v>3217</v>
      </c>
      <c r="K197" t="s">
        <v>204</v>
      </c>
      <c r="L197" t="s">
        <v>202</v>
      </c>
      <c r="M197" t="s">
        <v>202</v>
      </c>
    </row>
    <row r="198" spans="1:14" ht="90" customHeight="1" x14ac:dyDescent="0.2">
      <c r="A198">
        <v>1</v>
      </c>
      <c r="B198" t="s">
        <v>238</v>
      </c>
      <c r="C198" t="s">
        <v>238</v>
      </c>
      <c r="D198">
        <v>120000</v>
      </c>
      <c r="E198" t="s">
        <v>669</v>
      </c>
      <c r="F198" t="s">
        <v>202</v>
      </c>
      <c r="G198" t="s">
        <v>202</v>
      </c>
      <c r="J198" s="5" t="s">
        <v>3238</v>
      </c>
      <c r="L198" t="s">
        <v>202</v>
      </c>
      <c r="M198" t="s">
        <v>202</v>
      </c>
    </row>
    <row r="199" spans="1:14" ht="90" customHeight="1" x14ac:dyDescent="0.2">
      <c r="A199">
        <v>1</v>
      </c>
      <c r="B199" t="s">
        <v>238</v>
      </c>
      <c r="C199" t="s">
        <v>238</v>
      </c>
      <c r="D199">
        <v>230000</v>
      </c>
      <c r="E199">
        <v>230000</v>
      </c>
      <c r="F199" t="s">
        <v>202</v>
      </c>
      <c r="G199" t="s">
        <v>202</v>
      </c>
      <c r="J199" s="5" t="s">
        <v>3254</v>
      </c>
      <c r="K199" t="s">
        <v>225</v>
      </c>
      <c r="L199" t="s">
        <v>202</v>
      </c>
      <c r="M199" t="s">
        <v>202</v>
      </c>
    </row>
    <row r="200" spans="1:14" ht="30" customHeight="1" x14ac:dyDescent="0.2">
      <c r="A200">
        <v>1</v>
      </c>
      <c r="B200" t="s">
        <v>238</v>
      </c>
      <c r="C200" t="s">
        <v>238</v>
      </c>
      <c r="D200">
        <v>280000</v>
      </c>
      <c r="E200" t="s">
        <v>282</v>
      </c>
      <c r="F200" t="s">
        <v>202</v>
      </c>
      <c r="G200" t="s">
        <v>202</v>
      </c>
      <c r="J200" s="5" t="s">
        <v>3325</v>
      </c>
      <c r="K200" t="s">
        <v>204</v>
      </c>
      <c r="L200" t="s">
        <v>238</v>
      </c>
      <c r="M200" t="s">
        <v>202</v>
      </c>
    </row>
    <row r="201" spans="1:14" ht="30" customHeight="1" x14ac:dyDescent="0.2">
      <c r="A201">
        <v>1</v>
      </c>
      <c r="B201" t="s">
        <v>238</v>
      </c>
      <c r="C201" t="s">
        <v>238</v>
      </c>
      <c r="D201">
        <v>250000</v>
      </c>
      <c r="E201" t="s">
        <v>3340</v>
      </c>
      <c r="F201" t="s">
        <v>202</v>
      </c>
      <c r="G201" t="s">
        <v>202</v>
      </c>
      <c r="J201" s="5" t="s">
        <v>3341</v>
      </c>
      <c r="K201" t="s">
        <v>204</v>
      </c>
      <c r="L201" t="s">
        <v>202</v>
      </c>
      <c r="M201" t="s">
        <v>202</v>
      </c>
    </row>
    <row r="202" spans="1:14" ht="30" customHeight="1" x14ac:dyDescent="0.2">
      <c r="A202">
        <v>1</v>
      </c>
      <c r="B202" t="s">
        <v>238</v>
      </c>
      <c r="C202" t="s">
        <v>238</v>
      </c>
      <c r="D202">
        <v>180000</v>
      </c>
      <c r="E202" t="s">
        <v>691</v>
      </c>
      <c r="F202" t="s">
        <v>202</v>
      </c>
      <c r="G202" t="s">
        <v>202</v>
      </c>
      <c r="J202" s="5" t="s">
        <v>3364</v>
      </c>
      <c r="K202" t="s">
        <v>204</v>
      </c>
      <c r="L202" t="s">
        <v>238</v>
      </c>
      <c r="M202" t="s">
        <v>202</v>
      </c>
    </row>
    <row r="203" spans="1:14" ht="45" customHeight="1" x14ac:dyDescent="0.2">
      <c r="A203">
        <v>1</v>
      </c>
      <c r="B203" t="s">
        <v>238</v>
      </c>
      <c r="C203" t="s">
        <v>238</v>
      </c>
      <c r="D203">
        <v>280000</v>
      </c>
      <c r="E203" t="s">
        <v>3426</v>
      </c>
      <c r="F203" t="s">
        <v>202</v>
      </c>
      <c r="G203" t="s">
        <v>202</v>
      </c>
      <c r="J203" s="5" t="s">
        <v>3427</v>
      </c>
      <c r="K203" t="s">
        <v>204</v>
      </c>
      <c r="L203" t="s">
        <v>238</v>
      </c>
      <c r="M203" t="s">
        <v>202</v>
      </c>
    </row>
    <row r="204" spans="1:14" ht="60" customHeight="1" x14ac:dyDescent="0.2">
      <c r="A204">
        <v>1</v>
      </c>
      <c r="B204" t="s">
        <v>238</v>
      </c>
      <c r="C204" t="s">
        <v>238</v>
      </c>
      <c r="D204">
        <v>2800000</v>
      </c>
      <c r="E204" t="s">
        <v>3474</v>
      </c>
      <c r="F204" t="s">
        <v>202</v>
      </c>
      <c r="G204" t="s">
        <v>202</v>
      </c>
      <c r="J204" s="5" t="s">
        <v>3475</v>
      </c>
      <c r="L204" t="s">
        <v>238</v>
      </c>
      <c r="M204" t="s">
        <v>238</v>
      </c>
      <c r="N204" t="s">
        <v>3476</v>
      </c>
    </row>
    <row r="205" spans="1:14" ht="90" customHeight="1" x14ac:dyDescent="0.2">
      <c r="A205">
        <v>1</v>
      </c>
      <c r="B205" t="s">
        <v>238</v>
      </c>
      <c r="C205" t="s">
        <v>238</v>
      </c>
      <c r="D205">
        <v>100000</v>
      </c>
      <c r="E205" t="s">
        <v>3511</v>
      </c>
      <c r="F205" t="s">
        <v>202</v>
      </c>
      <c r="G205" t="s">
        <v>202</v>
      </c>
      <c r="J205" s="5" t="s">
        <v>3512</v>
      </c>
      <c r="K205" t="s">
        <v>204</v>
      </c>
      <c r="L205" t="s">
        <v>202</v>
      </c>
      <c r="M205" t="s">
        <v>202</v>
      </c>
    </row>
    <row r="206" spans="1:14" ht="30" customHeight="1" x14ac:dyDescent="0.2">
      <c r="A206">
        <v>1</v>
      </c>
      <c r="B206" t="s">
        <v>238</v>
      </c>
      <c r="C206" t="s">
        <v>238</v>
      </c>
      <c r="D206">
        <v>100000</v>
      </c>
      <c r="E206" t="s">
        <v>2884</v>
      </c>
      <c r="F206" t="s">
        <v>202</v>
      </c>
      <c r="G206" t="s">
        <v>202</v>
      </c>
      <c r="J206" s="5" t="s">
        <v>3557</v>
      </c>
      <c r="K206" t="s">
        <v>204</v>
      </c>
      <c r="L206" t="s">
        <v>202</v>
      </c>
      <c r="M206" t="s">
        <v>202</v>
      </c>
    </row>
    <row r="207" spans="1:14" ht="195" customHeight="1" x14ac:dyDescent="0.2">
      <c r="A207">
        <v>1</v>
      </c>
      <c r="B207" t="s">
        <v>238</v>
      </c>
      <c r="C207" t="s">
        <v>238</v>
      </c>
      <c r="D207">
        <v>180000</v>
      </c>
      <c r="E207" t="s">
        <v>3560</v>
      </c>
      <c r="F207" t="s">
        <v>202</v>
      </c>
      <c r="G207" t="s">
        <v>202</v>
      </c>
      <c r="J207" s="5" t="s">
        <v>3561</v>
      </c>
      <c r="K207" t="s">
        <v>225</v>
      </c>
      <c r="L207" t="s">
        <v>202</v>
      </c>
      <c r="M207" t="s">
        <v>202</v>
      </c>
    </row>
    <row r="208" spans="1:14" ht="30" customHeight="1" x14ac:dyDescent="0.2">
      <c r="A208">
        <v>1</v>
      </c>
      <c r="B208" t="s">
        <v>238</v>
      </c>
      <c r="C208" t="s">
        <v>238</v>
      </c>
      <c r="D208">
        <v>280000</v>
      </c>
      <c r="E208" t="s">
        <v>3570</v>
      </c>
      <c r="F208" t="s">
        <v>202</v>
      </c>
      <c r="G208" t="s">
        <v>202</v>
      </c>
      <c r="J208" s="5" t="s">
        <v>3571</v>
      </c>
      <c r="K208" t="s">
        <v>204</v>
      </c>
      <c r="L208" t="s">
        <v>238</v>
      </c>
      <c r="M208" t="s">
        <v>202</v>
      </c>
    </row>
    <row r="209" spans="1:13" ht="30" customHeight="1" x14ac:dyDescent="0.2">
      <c r="A209">
        <v>1</v>
      </c>
      <c r="B209" t="s">
        <v>238</v>
      </c>
      <c r="C209" t="s">
        <v>238</v>
      </c>
      <c r="D209">
        <v>120000</v>
      </c>
      <c r="E209" t="s">
        <v>968</v>
      </c>
      <c r="F209" t="s">
        <v>202</v>
      </c>
      <c r="G209" t="s">
        <v>202</v>
      </c>
      <c r="J209" s="5" t="s">
        <v>3575</v>
      </c>
      <c r="K209" t="s">
        <v>204</v>
      </c>
      <c r="L209" t="s">
        <v>202</v>
      </c>
      <c r="M209" t="s">
        <v>202</v>
      </c>
    </row>
    <row r="210" spans="1:13" ht="120" customHeight="1" x14ac:dyDescent="0.2">
      <c r="A210">
        <v>1</v>
      </c>
      <c r="B210" t="s">
        <v>238</v>
      </c>
      <c r="C210" t="s">
        <v>238</v>
      </c>
      <c r="D210">
        <v>200000</v>
      </c>
      <c r="E210" t="s">
        <v>1245</v>
      </c>
      <c r="F210" t="s">
        <v>238</v>
      </c>
      <c r="G210" t="s">
        <v>238</v>
      </c>
      <c r="H210">
        <v>50</v>
      </c>
      <c r="I210">
        <v>50</v>
      </c>
      <c r="J210" s="5" t="s">
        <v>3614</v>
      </c>
      <c r="K210" t="s">
        <v>204</v>
      </c>
      <c r="L210" t="s">
        <v>202</v>
      </c>
      <c r="M210" t="s">
        <v>202</v>
      </c>
    </row>
    <row r="211" spans="1:13" ht="45" customHeight="1" x14ac:dyDescent="0.2">
      <c r="A211">
        <v>2</v>
      </c>
      <c r="B211" t="s">
        <v>202</v>
      </c>
      <c r="C211" t="s">
        <v>202</v>
      </c>
      <c r="J211" s="5" t="s">
        <v>266</v>
      </c>
      <c r="K211" t="s">
        <v>204</v>
      </c>
      <c r="L211" t="s">
        <v>202</v>
      </c>
      <c r="M211" t="s">
        <v>202</v>
      </c>
    </row>
    <row r="212" spans="1:13" ht="60" customHeight="1" x14ac:dyDescent="0.2">
      <c r="A212">
        <v>2</v>
      </c>
      <c r="B212" t="s">
        <v>202</v>
      </c>
      <c r="C212" t="s">
        <v>202</v>
      </c>
      <c r="J212" s="5" t="s">
        <v>347</v>
      </c>
      <c r="K212" t="s">
        <v>204</v>
      </c>
      <c r="L212" t="s">
        <v>202</v>
      </c>
      <c r="M212" t="s">
        <v>202</v>
      </c>
    </row>
    <row r="213" spans="1:13" ht="75" customHeight="1" x14ac:dyDescent="0.2">
      <c r="A213">
        <v>2</v>
      </c>
      <c r="B213" t="s">
        <v>202</v>
      </c>
      <c r="C213" t="s">
        <v>202</v>
      </c>
      <c r="J213" s="5" t="s">
        <v>428</v>
      </c>
      <c r="K213" t="s">
        <v>204</v>
      </c>
      <c r="L213" t="s">
        <v>202</v>
      </c>
      <c r="M213" t="s">
        <v>202</v>
      </c>
    </row>
    <row r="214" spans="1:13" ht="30" customHeight="1" x14ac:dyDescent="0.2">
      <c r="A214">
        <v>2</v>
      </c>
      <c r="B214" t="s">
        <v>202</v>
      </c>
      <c r="C214" t="s">
        <v>202</v>
      </c>
      <c r="J214" s="5" t="s">
        <v>457</v>
      </c>
      <c r="K214" t="s">
        <v>204</v>
      </c>
      <c r="L214" t="s">
        <v>202</v>
      </c>
      <c r="M214" t="s">
        <v>202</v>
      </c>
    </row>
    <row r="215" spans="1:13" ht="30" customHeight="1" x14ac:dyDescent="0.2">
      <c r="A215">
        <v>2</v>
      </c>
      <c r="B215" t="s">
        <v>202</v>
      </c>
      <c r="C215" t="s">
        <v>202</v>
      </c>
      <c r="J215" s="5" t="s">
        <v>468</v>
      </c>
      <c r="K215" t="s">
        <v>204</v>
      </c>
      <c r="L215" t="s">
        <v>238</v>
      </c>
      <c r="M215" t="s">
        <v>202</v>
      </c>
    </row>
    <row r="216" spans="1:13" ht="30" customHeight="1" x14ac:dyDescent="0.2">
      <c r="A216">
        <v>2</v>
      </c>
      <c r="B216" t="s">
        <v>202</v>
      </c>
      <c r="C216" t="s">
        <v>202</v>
      </c>
      <c r="J216" s="5" t="s">
        <v>539</v>
      </c>
      <c r="K216" t="s">
        <v>204</v>
      </c>
      <c r="L216" t="s">
        <v>238</v>
      </c>
      <c r="M216" t="s">
        <v>202</v>
      </c>
    </row>
    <row r="217" spans="1:13" ht="90" customHeight="1" x14ac:dyDescent="0.2">
      <c r="A217">
        <v>2</v>
      </c>
      <c r="B217" t="s">
        <v>202</v>
      </c>
      <c r="C217" t="s">
        <v>202</v>
      </c>
      <c r="J217" s="5" t="s">
        <v>601</v>
      </c>
      <c r="K217" t="s">
        <v>204</v>
      </c>
      <c r="L217" t="s">
        <v>202</v>
      </c>
      <c r="M217" t="s">
        <v>202</v>
      </c>
    </row>
    <row r="218" spans="1:13" x14ac:dyDescent="0.2">
      <c r="A218">
        <v>2</v>
      </c>
      <c r="B218" t="s">
        <v>202</v>
      </c>
      <c r="C218" t="s">
        <v>202</v>
      </c>
      <c r="J218" s="5" t="s">
        <v>704</v>
      </c>
      <c r="K218" t="s">
        <v>204</v>
      </c>
      <c r="L218" t="s">
        <v>202</v>
      </c>
      <c r="M218" t="s">
        <v>202</v>
      </c>
    </row>
    <row r="219" spans="1:13" ht="30" customHeight="1" x14ac:dyDescent="0.2">
      <c r="A219">
        <v>2</v>
      </c>
      <c r="B219" t="s">
        <v>202</v>
      </c>
      <c r="C219" t="s">
        <v>202</v>
      </c>
      <c r="J219" s="5" t="s">
        <v>723</v>
      </c>
      <c r="K219" t="s">
        <v>204</v>
      </c>
      <c r="L219" t="s">
        <v>202</v>
      </c>
      <c r="M219" t="s">
        <v>202</v>
      </c>
    </row>
    <row r="220" spans="1:13" ht="75" customHeight="1" x14ac:dyDescent="0.2">
      <c r="A220">
        <v>2</v>
      </c>
      <c r="B220" t="s">
        <v>202</v>
      </c>
      <c r="C220" t="s">
        <v>202</v>
      </c>
      <c r="J220" s="5" t="s">
        <v>733</v>
      </c>
      <c r="K220" t="s">
        <v>204</v>
      </c>
      <c r="L220" t="s">
        <v>202</v>
      </c>
      <c r="M220" t="s">
        <v>202</v>
      </c>
    </row>
    <row r="221" spans="1:13" ht="75" customHeight="1" x14ac:dyDescent="0.2">
      <c r="A221">
        <v>2</v>
      </c>
      <c r="B221" t="s">
        <v>202</v>
      </c>
      <c r="C221" t="s">
        <v>202</v>
      </c>
      <c r="J221" s="5" t="s">
        <v>801</v>
      </c>
      <c r="K221" t="s">
        <v>204</v>
      </c>
      <c r="L221" t="s">
        <v>238</v>
      </c>
      <c r="M221" t="s">
        <v>202</v>
      </c>
    </row>
    <row r="222" spans="1:13" ht="105" customHeight="1" x14ac:dyDescent="0.2">
      <c r="A222">
        <v>2</v>
      </c>
      <c r="B222" t="s">
        <v>202</v>
      </c>
      <c r="C222" t="s">
        <v>202</v>
      </c>
      <c r="J222" s="5" t="s">
        <v>889</v>
      </c>
      <c r="K222" t="s">
        <v>204</v>
      </c>
      <c r="L222" t="s">
        <v>202</v>
      </c>
      <c r="M222" t="s">
        <v>202</v>
      </c>
    </row>
    <row r="223" spans="1:13" ht="45" customHeight="1" x14ac:dyDescent="0.2">
      <c r="A223">
        <v>2</v>
      </c>
      <c r="B223" t="s">
        <v>202</v>
      </c>
      <c r="C223" t="s">
        <v>202</v>
      </c>
      <c r="J223" s="5" t="s">
        <v>931</v>
      </c>
      <c r="K223" t="s">
        <v>204</v>
      </c>
      <c r="L223" t="s">
        <v>202</v>
      </c>
      <c r="M223" t="s">
        <v>202</v>
      </c>
    </row>
    <row r="224" spans="1:13" ht="60" customHeight="1" x14ac:dyDescent="0.2">
      <c r="A224">
        <v>2</v>
      </c>
      <c r="B224" t="s">
        <v>202</v>
      </c>
      <c r="C224" t="s">
        <v>202</v>
      </c>
      <c r="J224" s="5" t="s">
        <v>986</v>
      </c>
      <c r="L224" t="s">
        <v>238</v>
      </c>
      <c r="M224" t="s">
        <v>202</v>
      </c>
    </row>
    <row r="225" spans="1:14" ht="135" customHeight="1" x14ac:dyDescent="0.2">
      <c r="A225">
        <v>2</v>
      </c>
      <c r="B225" t="s">
        <v>202</v>
      </c>
      <c r="C225" t="s">
        <v>202</v>
      </c>
      <c r="J225" s="5" t="s">
        <v>1071</v>
      </c>
      <c r="K225" t="s">
        <v>204</v>
      </c>
      <c r="L225" t="s">
        <v>238</v>
      </c>
      <c r="M225" t="s">
        <v>238</v>
      </c>
      <c r="N225" t="s">
        <v>1072</v>
      </c>
    </row>
    <row r="226" spans="1:14" ht="30" customHeight="1" x14ac:dyDescent="0.2">
      <c r="A226">
        <v>2</v>
      </c>
      <c r="B226" t="s">
        <v>202</v>
      </c>
      <c r="C226" t="s">
        <v>202</v>
      </c>
      <c r="J226" s="5" t="s">
        <v>1090</v>
      </c>
      <c r="K226" t="s">
        <v>204</v>
      </c>
      <c r="L226" t="s">
        <v>202</v>
      </c>
      <c r="M226" t="s">
        <v>202</v>
      </c>
    </row>
    <row r="227" spans="1:14" ht="60" customHeight="1" x14ac:dyDescent="0.2">
      <c r="A227">
        <v>2</v>
      </c>
      <c r="B227" t="s">
        <v>202</v>
      </c>
      <c r="C227" t="s">
        <v>202</v>
      </c>
      <c r="J227" s="5" t="s">
        <v>1139</v>
      </c>
      <c r="K227" t="s">
        <v>225</v>
      </c>
      <c r="L227" t="s">
        <v>202</v>
      </c>
      <c r="M227" t="s">
        <v>202</v>
      </c>
    </row>
    <row r="228" spans="1:14" ht="90" customHeight="1" x14ac:dyDescent="0.2">
      <c r="A228">
        <v>2</v>
      </c>
      <c r="B228" t="s">
        <v>202</v>
      </c>
      <c r="C228" t="s">
        <v>202</v>
      </c>
      <c r="J228" s="5" t="s">
        <v>1162</v>
      </c>
      <c r="K228" t="s">
        <v>204</v>
      </c>
      <c r="L228" t="s">
        <v>202</v>
      </c>
      <c r="M228" t="s">
        <v>202</v>
      </c>
    </row>
    <row r="229" spans="1:14" ht="45" customHeight="1" x14ac:dyDescent="0.2">
      <c r="A229">
        <v>2</v>
      </c>
      <c r="B229" t="s">
        <v>202</v>
      </c>
      <c r="C229" t="s">
        <v>202</v>
      </c>
      <c r="J229" s="5" t="s">
        <v>1194</v>
      </c>
      <c r="L229" t="s">
        <v>202</v>
      </c>
      <c r="M229" t="s">
        <v>202</v>
      </c>
    </row>
    <row r="230" spans="1:14" ht="45" customHeight="1" x14ac:dyDescent="0.2">
      <c r="A230">
        <v>2</v>
      </c>
      <c r="B230" t="s">
        <v>202</v>
      </c>
      <c r="C230" t="s">
        <v>202</v>
      </c>
      <c r="J230" s="5" t="s">
        <v>1221</v>
      </c>
      <c r="K230" t="s">
        <v>204</v>
      </c>
      <c r="L230" t="s">
        <v>202</v>
      </c>
      <c r="M230" t="s">
        <v>202</v>
      </c>
    </row>
    <row r="231" spans="1:14" ht="45" customHeight="1" x14ac:dyDescent="0.2">
      <c r="A231">
        <v>2</v>
      </c>
      <c r="B231" t="s">
        <v>202</v>
      </c>
      <c r="C231" t="s">
        <v>202</v>
      </c>
      <c r="J231" s="5" t="s">
        <v>1270</v>
      </c>
      <c r="L231" t="s">
        <v>202</v>
      </c>
      <c r="M231" t="s">
        <v>202</v>
      </c>
    </row>
    <row r="232" spans="1:14" ht="90" customHeight="1" x14ac:dyDescent="0.2">
      <c r="A232">
        <v>2</v>
      </c>
      <c r="B232" t="s">
        <v>202</v>
      </c>
      <c r="C232" t="s">
        <v>202</v>
      </c>
      <c r="J232" s="5" t="s">
        <v>1363</v>
      </c>
      <c r="K232" t="s">
        <v>204</v>
      </c>
      <c r="L232" t="s">
        <v>202</v>
      </c>
      <c r="M232" t="s">
        <v>202</v>
      </c>
    </row>
    <row r="233" spans="1:14" ht="90" customHeight="1" x14ac:dyDescent="0.2">
      <c r="A233">
        <v>2</v>
      </c>
      <c r="B233" t="s">
        <v>202</v>
      </c>
      <c r="C233" t="s">
        <v>202</v>
      </c>
      <c r="J233" s="5" t="s">
        <v>1452</v>
      </c>
      <c r="K233" t="s">
        <v>204</v>
      </c>
      <c r="L233" t="s">
        <v>202</v>
      </c>
      <c r="M233" t="s">
        <v>202</v>
      </c>
    </row>
    <row r="234" spans="1:14" ht="90" customHeight="1" x14ac:dyDescent="0.2">
      <c r="A234">
        <v>2</v>
      </c>
      <c r="B234" t="s">
        <v>202</v>
      </c>
      <c r="C234" t="s">
        <v>202</v>
      </c>
      <c r="J234" s="5" t="s">
        <v>1506</v>
      </c>
      <c r="K234" t="s">
        <v>204</v>
      </c>
      <c r="L234" t="s">
        <v>202</v>
      </c>
      <c r="M234" t="s">
        <v>202</v>
      </c>
    </row>
    <row r="235" spans="1:14" ht="60" customHeight="1" x14ac:dyDescent="0.2">
      <c r="A235">
        <v>2</v>
      </c>
      <c r="B235" t="s">
        <v>202</v>
      </c>
      <c r="C235" t="s">
        <v>202</v>
      </c>
      <c r="J235" s="5" t="s">
        <v>1608</v>
      </c>
      <c r="K235" t="s">
        <v>204</v>
      </c>
      <c r="L235" t="s">
        <v>202</v>
      </c>
      <c r="M235" t="s">
        <v>202</v>
      </c>
    </row>
    <row r="236" spans="1:14" ht="45" customHeight="1" x14ac:dyDescent="0.2">
      <c r="A236">
        <v>2</v>
      </c>
      <c r="B236" t="s">
        <v>202</v>
      </c>
      <c r="C236" t="s">
        <v>202</v>
      </c>
      <c r="J236" s="5" t="s">
        <v>1611</v>
      </c>
      <c r="K236" t="s">
        <v>204</v>
      </c>
      <c r="L236" t="s">
        <v>202</v>
      </c>
      <c r="M236" t="s">
        <v>202</v>
      </c>
    </row>
    <row r="237" spans="1:14" ht="45" customHeight="1" x14ac:dyDescent="0.2">
      <c r="A237">
        <v>2</v>
      </c>
      <c r="B237" t="s">
        <v>202</v>
      </c>
      <c r="C237" t="s">
        <v>202</v>
      </c>
      <c r="J237" s="5" t="s">
        <v>1638</v>
      </c>
      <c r="K237" t="s">
        <v>204</v>
      </c>
      <c r="L237" t="s">
        <v>238</v>
      </c>
      <c r="M237" t="s">
        <v>202</v>
      </c>
    </row>
    <row r="238" spans="1:14" ht="45" customHeight="1" x14ac:dyDescent="0.2">
      <c r="A238">
        <v>2</v>
      </c>
      <c r="B238" t="s">
        <v>202</v>
      </c>
      <c r="C238" t="s">
        <v>202</v>
      </c>
      <c r="J238" s="5" t="s">
        <v>1641</v>
      </c>
      <c r="K238" t="s">
        <v>204</v>
      </c>
      <c r="L238" t="s">
        <v>202</v>
      </c>
      <c r="M238" t="s">
        <v>202</v>
      </c>
    </row>
    <row r="239" spans="1:14" ht="75" customHeight="1" x14ac:dyDescent="0.2">
      <c r="A239">
        <v>2</v>
      </c>
      <c r="B239" t="s">
        <v>202</v>
      </c>
      <c r="C239" t="s">
        <v>202</v>
      </c>
      <c r="J239" s="5" t="s">
        <v>1657</v>
      </c>
      <c r="K239" t="s">
        <v>204</v>
      </c>
      <c r="L239" t="s">
        <v>202</v>
      </c>
      <c r="M239" t="s">
        <v>202</v>
      </c>
    </row>
    <row r="240" spans="1:14" x14ac:dyDescent="0.2">
      <c r="A240">
        <v>2</v>
      </c>
      <c r="B240" t="s">
        <v>202</v>
      </c>
      <c r="C240" t="s">
        <v>202</v>
      </c>
      <c r="J240" s="5" t="s">
        <v>1706</v>
      </c>
      <c r="K240" t="s">
        <v>204</v>
      </c>
      <c r="L240" t="s">
        <v>202</v>
      </c>
      <c r="M240" t="s">
        <v>202</v>
      </c>
    </row>
    <row r="241" spans="1:14" ht="60" customHeight="1" x14ac:dyDescent="0.2">
      <c r="A241">
        <v>2</v>
      </c>
      <c r="B241" t="s">
        <v>202</v>
      </c>
      <c r="C241" t="s">
        <v>202</v>
      </c>
      <c r="J241" s="5" t="s">
        <v>1720</v>
      </c>
      <c r="K241" t="s">
        <v>204</v>
      </c>
      <c r="L241" t="s">
        <v>202</v>
      </c>
      <c r="M241" t="s">
        <v>202</v>
      </c>
    </row>
    <row r="242" spans="1:14" ht="120" customHeight="1" x14ac:dyDescent="0.2">
      <c r="A242">
        <v>2</v>
      </c>
      <c r="B242" t="s">
        <v>202</v>
      </c>
      <c r="C242" t="s">
        <v>202</v>
      </c>
      <c r="J242" s="5" t="s">
        <v>1754</v>
      </c>
      <c r="K242" t="s">
        <v>204</v>
      </c>
      <c r="L242" t="s">
        <v>202</v>
      </c>
      <c r="M242" t="s">
        <v>202</v>
      </c>
    </row>
    <row r="243" spans="1:14" ht="60" customHeight="1" x14ac:dyDescent="0.2">
      <c r="A243">
        <v>2</v>
      </c>
      <c r="B243" t="s">
        <v>202</v>
      </c>
      <c r="C243" t="s">
        <v>202</v>
      </c>
      <c r="J243" s="5" t="s">
        <v>1793</v>
      </c>
      <c r="K243" t="s">
        <v>225</v>
      </c>
      <c r="L243" t="s">
        <v>238</v>
      </c>
      <c r="M243" t="s">
        <v>238</v>
      </c>
      <c r="N243" t="s">
        <v>1794</v>
      </c>
    </row>
    <row r="244" spans="1:14" ht="45" customHeight="1" x14ac:dyDescent="0.2">
      <c r="A244">
        <v>2</v>
      </c>
      <c r="B244" t="s">
        <v>202</v>
      </c>
      <c r="C244" t="s">
        <v>202</v>
      </c>
      <c r="J244" s="5" t="s">
        <v>1804</v>
      </c>
      <c r="K244" t="s">
        <v>204</v>
      </c>
      <c r="L244" t="s">
        <v>202</v>
      </c>
      <c r="M244" t="s">
        <v>202</v>
      </c>
    </row>
    <row r="245" spans="1:14" ht="45" customHeight="1" x14ac:dyDescent="0.2">
      <c r="A245">
        <v>2</v>
      </c>
      <c r="B245" t="s">
        <v>202</v>
      </c>
      <c r="C245" t="s">
        <v>202</v>
      </c>
      <c r="J245" s="5" t="s">
        <v>1826</v>
      </c>
      <c r="K245" t="s">
        <v>204</v>
      </c>
      <c r="L245" t="s">
        <v>202</v>
      </c>
      <c r="M245" t="s">
        <v>202</v>
      </c>
    </row>
    <row r="246" spans="1:14" ht="30" customHeight="1" x14ac:dyDescent="0.2">
      <c r="A246">
        <v>2</v>
      </c>
      <c r="B246" t="s">
        <v>202</v>
      </c>
      <c r="C246" t="s">
        <v>202</v>
      </c>
      <c r="J246" s="5" t="s">
        <v>1915</v>
      </c>
      <c r="K246" t="s">
        <v>225</v>
      </c>
      <c r="L246" t="s">
        <v>238</v>
      </c>
      <c r="M246" t="s">
        <v>202</v>
      </c>
    </row>
    <row r="247" spans="1:14" ht="90" customHeight="1" x14ac:dyDescent="0.2">
      <c r="A247">
        <v>2</v>
      </c>
      <c r="B247" t="s">
        <v>202</v>
      </c>
      <c r="C247" t="s">
        <v>202</v>
      </c>
      <c r="J247" s="5" t="s">
        <v>1936</v>
      </c>
      <c r="K247" t="s">
        <v>204</v>
      </c>
      <c r="L247" t="s">
        <v>202</v>
      </c>
      <c r="M247" t="s">
        <v>202</v>
      </c>
    </row>
    <row r="248" spans="1:14" ht="60" customHeight="1" x14ac:dyDescent="0.2">
      <c r="A248">
        <v>2</v>
      </c>
      <c r="B248" t="s">
        <v>202</v>
      </c>
      <c r="C248" t="s">
        <v>202</v>
      </c>
      <c r="J248" s="5" t="s">
        <v>1957</v>
      </c>
      <c r="K248" t="s">
        <v>204</v>
      </c>
      <c r="L248" t="s">
        <v>202</v>
      </c>
      <c r="M248" t="s">
        <v>202</v>
      </c>
    </row>
    <row r="249" spans="1:14" ht="120" customHeight="1" x14ac:dyDescent="0.2">
      <c r="A249">
        <v>2</v>
      </c>
      <c r="B249" t="s">
        <v>202</v>
      </c>
      <c r="C249" t="s">
        <v>202</v>
      </c>
      <c r="J249" s="5" t="s">
        <v>1992</v>
      </c>
      <c r="K249" t="s">
        <v>204</v>
      </c>
      <c r="L249" t="s">
        <v>202</v>
      </c>
      <c r="M249" t="s">
        <v>202</v>
      </c>
    </row>
    <row r="250" spans="1:14" ht="60" customHeight="1" x14ac:dyDescent="0.2">
      <c r="A250">
        <v>2</v>
      </c>
      <c r="B250" t="s">
        <v>202</v>
      </c>
      <c r="C250" t="s">
        <v>202</v>
      </c>
      <c r="J250" s="5" t="s">
        <v>1995</v>
      </c>
      <c r="K250" t="s">
        <v>204</v>
      </c>
      <c r="L250" t="s">
        <v>238</v>
      </c>
      <c r="M250" t="s">
        <v>202</v>
      </c>
    </row>
    <row r="251" spans="1:14" ht="120" customHeight="1" x14ac:dyDescent="0.2">
      <c r="A251">
        <v>2</v>
      </c>
      <c r="B251" t="s">
        <v>202</v>
      </c>
      <c r="C251" t="s">
        <v>202</v>
      </c>
      <c r="J251" s="5" t="s">
        <v>2071</v>
      </c>
      <c r="K251" t="s">
        <v>204</v>
      </c>
      <c r="L251" t="s">
        <v>238</v>
      </c>
      <c r="M251" t="s">
        <v>202</v>
      </c>
    </row>
    <row r="252" spans="1:14" ht="30" customHeight="1" x14ac:dyDescent="0.2">
      <c r="A252">
        <v>2</v>
      </c>
      <c r="B252" t="s">
        <v>202</v>
      </c>
      <c r="C252" t="s">
        <v>202</v>
      </c>
      <c r="J252" s="5" t="s">
        <v>2086</v>
      </c>
      <c r="K252" t="s">
        <v>204</v>
      </c>
      <c r="L252" t="s">
        <v>238</v>
      </c>
      <c r="M252" t="s">
        <v>202</v>
      </c>
    </row>
    <row r="253" spans="1:14" ht="180" customHeight="1" x14ac:dyDescent="0.2">
      <c r="A253">
        <v>2</v>
      </c>
      <c r="B253" t="s">
        <v>202</v>
      </c>
      <c r="C253" t="s">
        <v>202</v>
      </c>
      <c r="J253" s="5" t="s">
        <v>2119</v>
      </c>
      <c r="K253" t="s">
        <v>204</v>
      </c>
      <c r="L253" t="s">
        <v>202</v>
      </c>
      <c r="M253" t="s">
        <v>202</v>
      </c>
    </row>
    <row r="254" spans="1:14" ht="60" customHeight="1" x14ac:dyDescent="0.2">
      <c r="A254">
        <v>2</v>
      </c>
      <c r="B254" t="s">
        <v>202</v>
      </c>
      <c r="C254" t="s">
        <v>202</v>
      </c>
      <c r="J254" s="5" t="s">
        <v>2163</v>
      </c>
      <c r="K254" t="s">
        <v>204</v>
      </c>
      <c r="L254" t="s">
        <v>202</v>
      </c>
      <c r="M254" t="s">
        <v>202</v>
      </c>
    </row>
    <row r="255" spans="1:14" ht="60" customHeight="1" x14ac:dyDescent="0.2">
      <c r="A255">
        <v>2</v>
      </c>
      <c r="B255" t="s">
        <v>202</v>
      </c>
      <c r="C255" t="s">
        <v>202</v>
      </c>
      <c r="J255" s="5" t="s">
        <v>2206</v>
      </c>
      <c r="K255" t="s">
        <v>225</v>
      </c>
      <c r="L255" t="s">
        <v>238</v>
      </c>
      <c r="M255" t="s">
        <v>202</v>
      </c>
    </row>
    <row r="256" spans="1:14" ht="105" customHeight="1" x14ac:dyDescent="0.2">
      <c r="A256">
        <v>2</v>
      </c>
      <c r="B256" t="s">
        <v>202</v>
      </c>
      <c r="C256" t="s">
        <v>202</v>
      </c>
      <c r="J256" s="5" t="s">
        <v>2209</v>
      </c>
      <c r="K256" t="s">
        <v>204</v>
      </c>
      <c r="L256" t="s">
        <v>202</v>
      </c>
      <c r="M256" t="s">
        <v>202</v>
      </c>
    </row>
    <row r="257" spans="1:13" ht="45" customHeight="1" x14ac:dyDescent="0.2">
      <c r="A257">
        <v>2</v>
      </c>
      <c r="B257" t="s">
        <v>202</v>
      </c>
      <c r="C257" t="s">
        <v>202</v>
      </c>
      <c r="J257" s="5" t="s">
        <v>2219</v>
      </c>
      <c r="K257" t="s">
        <v>204</v>
      </c>
      <c r="L257" t="s">
        <v>238</v>
      </c>
      <c r="M257" t="s">
        <v>202</v>
      </c>
    </row>
    <row r="258" spans="1:13" ht="60" customHeight="1" x14ac:dyDescent="0.2">
      <c r="A258">
        <v>2</v>
      </c>
      <c r="B258" t="s">
        <v>202</v>
      </c>
      <c r="C258" t="s">
        <v>202</v>
      </c>
      <c r="J258" s="5" t="s">
        <v>2222</v>
      </c>
      <c r="K258" t="s">
        <v>204</v>
      </c>
      <c r="L258" t="s">
        <v>202</v>
      </c>
      <c r="M258" t="s">
        <v>202</v>
      </c>
    </row>
    <row r="259" spans="1:13" ht="30" customHeight="1" x14ac:dyDescent="0.2">
      <c r="A259">
        <v>2</v>
      </c>
      <c r="B259" t="s">
        <v>202</v>
      </c>
      <c r="C259" t="s">
        <v>202</v>
      </c>
      <c r="J259" s="5" t="s">
        <v>2328</v>
      </c>
      <c r="K259" t="s">
        <v>204</v>
      </c>
      <c r="L259" t="s">
        <v>238</v>
      </c>
      <c r="M259" t="s">
        <v>202</v>
      </c>
    </row>
    <row r="260" spans="1:13" ht="60" customHeight="1" x14ac:dyDescent="0.2">
      <c r="A260">
        <v>2</v>
      </c>
      <c r="B260" t="s">
        <v>202</v>
      </c>
      <c r="C260" t="s">
        <v>202</v>
      </c>
      <c r="J260" s="5" t="s">
        <v>2355</v>
      </c>
      <c r="K260" t="s">
        <v>204</v>
      </c>
      <c r="L260" t="s">
        <v>238</v>
      </c>
      <c r="M260" t="s">
        <v>202</v>
      </c>
    </row>
    <row r="261" spans="1:13" ht="45" customHeight="1" x14ac:dyDescent="0.2">
      <c r="A261">
        <v>2</v>
      </c>
      <c r="B261" t="s">
        <v>202</v>
      </c>
      <c r="C261" t="s">
        <v>202</v>
      </c>
      <c r="J261" s="5" t="s">
        <v>2380</v>
      </c>
      <c r="L261" t="s">
        <v>238</v>
      </c>
      <c r="M261" t="s">
        <v>202</v>
      </c>
    </row>
    <row r="262" spans="1:13" ht="45" customHeight="1" x14ac:dyDescent="0.2">
      <c r="A262">
        <v>2</v>
      </c>
      <c r="B262" t="s">
        <v>202</v>
      </c>
      <c r="C262" t="s">
        <v>202</v>
      </c>
      <c r="J262" s="5" t="s">
        <v>2401</v>
      </c>
      <c r="K262" t="s">
        <v>204</v>
      </c>
      <c r="L262" t="s">
        <v>202</v>
      </c>
      <c r="M262" t="s">
        <v>202</v>
      </c>
    </row>
    <row r="263" spans="1:13" ht="75" customHeight="1" x14ac:dyDescent="0.2">
      <c r="A263">
        <v>2</v>
      </c>
      <c r="B263" t="s">
        <v>202</v>
      </c>
      <c r="C263" t="s">
        <v>202</v>
      </c>
      <c r="J263" s="5" t="s">
        <v>2404</v>
      </c>
      <c r="K263" t="s">
        <v>204</v>
      </c>
      <c r="L263" t="s">
        <v>238</v>
      </c>
      <c r="M263" t="s">
        <v>202</v>
      </c>
    </row>
    <row r="264" spans="1:13" ht="30" x14ac:dyDescent="0.2">
      <c r="A264">
        <v>2</v>
      </c>
      <c r="B264" t="s">
        <v>202</v>
      </c>
      <c r="C264" t="s">
        <v>202</v>
      </c>
      <c r="J264" s="5" t="s">
        <v>2419</v>
      </c>
      <c r="L264" t="s">
        <v>202</v>
      </c>
      <c r="M264" t="s">
        <v>202</v>
      </c>
    </row>
    <row r="265" spans="1:13" ht="75" customHeight="1" x14ac:dyDescent="0.2">
      <c r="A265">
        <v>2</v>
      </c>
      <c r="B265" t="s">
        <v>202</v>
      </c>
      <c r="C265" t="s">
        <v>202</v>
      </c>
      <c r="J265" s="5" t="s">
        <v>2430</v>
      </c>
      <c r="K265" t="s">
        <v>204</v>
      </c>
      <c r="L265" t="s">
        <v>238</v>
      </c>
      <c r="M265" t="s">
        <v>202</v>
      </c>
    </row>
    <row r="266" spans="1:13" x14ac:dyDescent="0.2">
      <c r="A266">
        <v>2</v>
      </c>
      <c r="B266" t="s">
        <v>202</v>
      </c>
      <c r="C266" t="s">
        <v>202</v>
      </c>
      <c r="J266" s="5" t="s">
        <v>2433</v>
      </c>
      <c r="K266" t="s">
        <v>204</v>
      </c>
      <c r="L266" t="s">
        <v>202</v>
      </c>
      <c r="M266" t="s">
        <v>202</v>
      </c>
    </row>
    <row r="267" spans="1:13" ht="60" customHeight="1" x14ac:dyDescent="0.2">
      <c r="A267">
        <v>2</v>
      </c>
      <c r="B267" t="s">
        <v>202</v>
      </c>
      <c r="C267" t="s">
        <v>202</v>
      </c>
      <c r="J267" s="5" t="s">
        <v>2439</v>
      </c>
      <c r="K267" t="s">
        <v>204</v>
      </c>
      <c r="L267" t="s">
        <v>202</v>
      </c>
      <c r="M267" t="s">
        <v>202</v>
      </c>
    </row>
    <row r="268" spans="1:13" ht="135" customHeight="1" x14ac:dyDescent="0.2">
      <c r="A268">
        <v>2</v>
      </c>
      <c r="B268" t="s">
        <v>202</v>
      </c>
      <c r="C268" t="s">
        <v>202</v>
      </c>
      <c r="J268" s="5" t="s">
        <v>2619</v>
      </c>
      <c r="K268" t="s">
        <v>204</v>
      </c>
      <c r="L268" t="s">
        <v>202</v>
      </c>
      <c r="M268" t="s">
        <v>202</v>
      </c>
    </row>
    <row r="269" spans="1:13" ht="45" customHeight="1" x14ac:dyDescent="0.2">
      <c r="A269">
        <v>2</v>
      </c>
      <c r="B269" t="s">
        <v>202</v>
      </c>
      <c r="C269" t="s">
        <v>202</v>
      </c>
      <c r="J269" s="5" t="s">
        <v>2622</v>
      </c>
      <c r="L269" t="s">
        <v>202</v>
      </c>
      <c r="M269" t="s">
        <v>202</v>
      </c>
    </row>
    <row r="270" spans="1:13" ht="45" customHeight="1" x14ac:dyDescent="0.2">
      <c r="A270">
        <v>2</v>
      </c>
      <c r="B270" t="s">
        <v>202</v>
      </c>
      <c r="C270" t="s">
        <v>202</v>
      </c>
      <c r="J270" s="5" t="s">
        <v>2629</v>
      </c>
      <c r="K270" t="s">
        <v>204</v>
      </c>
      <c r="L270" t="s">
        <v>202</v>
      </c>
      <c r="M270" t="s">
        <v>202</v>
      </c>
    </row>
    <row r="271" spans="1:13" ht="150" customHeight="1" x14ac:dyDescent="0.2">
      <c r="A271">
        <v>2</v>
      </c>
      <c r="B271" t="s">
        <v>202</v>
      </c>
      <c r="C271" t="s">
        <v>202</v>
      </c>
      <c r="J271" s="5" t="s">
        <v>2635</v>
      </c>
      <c r="K271" t="s">
        <v>204</v>
      </c>
      <c r="L271" t="s">
        <v>202</v>
      </c>
      <c r="M271" t="s">
        <v>202</v>
      </c>
    </row>
    <row r="272" spans="1:13" ht="45" customHeight="1" x14ac:dyDescent="0.2">
      <c r="A272">
        <v>2</v>
      </c>
      <c r="B272" t="s">
        <v>202</v>
      </c>
      <c r="C272" t="s">
        <v>202</v>
      </c>
      <c r="J272" s="5" t="s">
        <v>2696</v>
      </c>
      <c r="K272" t="s">
        <v>204</v>
      </c>
      <c r="L272" t="s">
        <v>202</v>
      </c>
      <c r="M272" t="s">
        <v>202</v>
      </c>
    </row>
    <row r="273" spans="1:14" ht="75" customHeight="1" x14ac:dyDescent="0.2">
      <c r="A273">
        <v>2</v>
      </c>
      <c r="B273" t="s">
        <v>202</v>
      </c>
      <c r="C273" t="s">
        <v>202</v>
      </c>
      <c r="J273" s="5" t="s">
        <v>2710</v>
      </c>
      <c r="K273" t="s">
        <v>204</v>
      </c>
      <c r="L273" t="s">
        <v>202</v>
      </c>
      <c r="M273" t="s">
        <v>202</v>
      </c>
    </row>
    <row r="274" spans="1:14" ht="30" customHeight="1" x14ac:dyDescent="0.2">
      <c r="A274">
        <v>2</v>
      </c>
      <c r="B274" t="s">
        <v>202</v>
      </c>
      <c r="C274" t="s">
        <v>202</v>
      </c>
      <c r="J274" s="5" t="s">
        <v>2718</v>
      </c>
      <c r="L274" t="s">
        <v>202</v>
      </c>
      <c r="M274" t="s">
        <v>202</v>
      </c>
    </row>
    <row r="275" spans="1:14" ht="30" customHeight="1" x14ac:dyDescent="0.2">
      <c r="A275">
        <v>2</v>
      </c>
      <c r="B275" t="s">
        <v>202</v>
      </c>
      <c r="C275" t="s">
        <v>202</v>
      </c>
      <c r="J275" s="5" t="s">
        <v>2748</v>
      </c>
      <c r="K275" t="s">
        <v>225</v>
      </c>
      <c r="L275" t="s">
        <v>238</v>
      </c>
      <c r="M275" t="s">
        <v>202</v>
      </c>
    </row>
    <row r="276" spans="1:14" ht="45" customHeight="1" x14ac:dyDescent="0.2">
      <c r="A276">
        <v>2</v>
      </c>
      <c r="B276" t="s">
        <v>202</v>
      </c>
      <c r="C276" t="s">
        <v>202</v>
      </c>
      <c r="J276" s="5" t="s">
        <v>2754</v>
      </c>
      <c r="K276" t="s">
        <v>204</v>
      </c>
      <c r="L276" t="s">
        <v>202</v>
      </c>
      <c r="M276" t="s">
        <v>202</v>
      </c>
    </row>
    <row r="277" spans="1:14" ht="60" customHeight="1" x14ac:dyDescent="0.2">
      <c r="A277">
        <v>2</v>
      </c>
      <c r="B277" t="s">
        <v>202</v>
      </c>
      <c r="C277" t="s">
        <v>202</v>
      </c>
      <c r="J277" s="5" t="s">
        <v>2763</v>
      </c>
      <c r="K277" t="s">
        <v>225</v>
      </c>
      <c r="L277" t="s">
        <v>238</v>
      </c>
      <c r="M277" t="s">
        <v>202</v>
      </c>
    </row>
    <row r="278" spans="1:14" ht="60" customHeight="1" x14ac:dyDescent="0.2">
      <c r="A278">
        <v>2</v>
      </c>
      <c r="B278" t="s">
        <v>202</v>
      </c>
      <c r="C278" t="s">
        <v>202</v>
      </c>
      <c r="J278" s="5" t="s">
        <v>2894</v>
      </c>
      <c r="K278" t="s">
        <v>204</v>
      </c>
      <c r="L278" t="s">
        <v>202</v>
      </c>
      <c r="M278" t="s">
        <v>202</v>
      </c>
    </row>
    <row r="279" spans="1:14" ht="60" customHeight="1" x14ac:dyDescent="0.2">
      <c r="A279">
        <v>2</v>
      </c>
      <c r="B279" t="s">
        <v>202</v>
      </c>
      <c r="C279" t="s">
        <v>202</v>
      </c>
      <c r="J279" s="5" t="s">
        <v>2923</v>
      </c>
      <c r="K279" t="s">
        <v>204</v>
      </c>
      <c r="L279" t="s">
        <v>238</v>
      </c>
      <c r="M279" t="s">
        <v>202</v>
      </c>
    </row>
    <row r="280" spans="1:14" ht="120" customHeight="1" x14ac:dyDescent="0.2">
      <c r="A280">
        <v>2</v>
      </c>
      <c r="B280" t="s">
        <v>202</v>
      </c>
      <c r="C280" t="s">
        <v>202</v>
      </c>
      <c r="J280" s="5" t="s">
        <v>2932</v>
      </c>
      <c r="K280" t="s">
        <v>204</v>
      </c>
      <c r="L280" t="s">
        <v>202</v>
      </c>
      <c r="M280" t="s">
        <v>238</v>
      </c>
      <c r="N280" t="s">
        <v>2933</v>
      </c>
    </row>
    <row r="281" spans="1:14" ht="60" customHeight="1" x14ac:dyDescent="0.2">
      <c r="A281">
        <v>2</v>
      </c>
      <c r="B281" t="s">
        <v>202</v>
      </c>
      <c r="C281" t="s">
        <v>202</v>
      </c>
      <c r="J281" s="5" t="s">
        <v>2995</v>
      </c>
      <c r="K281" t="s">
        <v>204</v>
      </c>
      <c r="L281" t="s">
        <v>202</v>
      </c>
      <c r="M281" t="s">
        <v>202</v>
      </c>
    </row>
    <row r="282" spans="1:14" ht="60" customHeight="1" x14ac:dyDescent="0.2">
      <c r="A282">
        <v>2</v>
      </c>
      <c r="B282" t="s">
        <v>202</v>
      </c>
      <c r="C282" t="s">
        <v>202</v>
      </c>
      <c r="J282" s="5" t="s">
        <v>3005</v>
      </c>
      <c r="K282" t="s">
        <v>204</v>
      </c>
      <c r="L282" t="s">
        <v>202</v>
      </c>
      <c r="M282" t="s">
        <v>202</v>
      </c>
    </row>
    <row r="283" spans="1:14" ht="60" customHeight="1" x14ac:dyDescent="0.2">
      <c r="A283">
        <v>2</v>
      </c>
      <c r="B283" t="s">
        <v>202</v>
      </c>
      <c r="C283" t="s">
        <v>202</v>
      </c>
      <c r="J283" s="5" t="s">
        <v>3025</v>
      </c>
      <c r="K283" t="s">
        <v>204</v>
      </c>
      <c r="L283" t="s">
        <v>202</v>
      </c>
      <c r="M283" t="s">
        <v>202</v>
      </c>
    </row>
    <row r="284" spans="1:14" ht="90" customHeight="1" x14ac:dyDescent="0.2">
      <c r="A284">
        <v>2</v>
      </c>
      <c r="B284" t="s">
        <v>202</v>
      </c>
      <c r="C284" t="s">
        <v>202</v>
      </c>
      <c r="J284" s="5" t="s">
        <v>3051</v>
      </c>
      <c r="K284" t="s">
        <v>204</v>
      </c>
      <c r="L284" t="s">
        <v>202</v>
      </c>
      <c r="M284" t="s">
        <v>202</v>
      </c>
    </row>
    <row r="285" spans="1:14" ht="75" customHeight="1" x14ac:dyDescent="0.2">
      <c r="A285">
        <v>2</v>
      </c>
      <c r="B285" t="s">
        <v>202</v>
      </c>
      <c r="C285" t="s">
        <v>202</v>
      </c>
      <c r="J285" s="5" t="s">
        <v>3080</v>
      </c>
      <c r="L285" t="s">
        <v>238</v>
      </c>
      <c r="M285" t="s">
        <v>202</v>
      </c>
    </row>
    <row r="286" spans="1:14" ht="90" customHeight="1" x14ac:dyDescent="0.2">
      <c r="A286">
        <v>2</v>
      </c>
      <c r="B286" t="s">
        <v>202</v>
      </c>
      <c r="C286" t="s">
        <v>202</v>
      </c>
      <c r="J286" s="5" t="s">
        <v>3087</v>
      </c>
      <c r="K286" t="s">
        <v>204</v>
      </c>
      <c r="L286" t="s">
        <v>202</v>
      </c>
      <c r="M286" t="s">
        <v>202</v>
      </c>
    </row>
    <row r="287" spans="1:14" ht="90" customHeight="1" x14ac:dyDescent="0.2">
      <c r="A287">
        <v>2</v>
      </c>
      <c r="B287" t="s">
        <v>202</v>
      </c>
      <c r="C287" t="s">
        <v>202</v>
      </c>
      <c r="J287" s="5" t="s">
        <v>3169</v>
      </c>
      <c r="K287" t="s">
        <v>204</v>
      </c>
      <c r="L287" t="s">
        <v>202</v>
      </c>
      <c r="M287" t="s">
        <v>202</v>
      </c>
    </row>
    <row r="288" spans="1:14" ht="60" customHeight="1" x14ac:dyDescent="0.2">
      <c r="A288">
        <v>2</v>
      </c>
      <c r="B288" t="s">
        <v>202</v>
      </c>
      <c r="C288" t="s">
        <v>202</v>
      </c>
      <c r="J288" s="5" t="s">
        <v>3179</v>
      </c>
      <c r="K288" t="s">
        <v>204</v>
      </c>
      <c r="L288" t="s">
        <v>202</v>
      </c>
      <c r="M288" t="s">
        <v>202</v>
      </c>
    </row>
    <row r="289" spans="1:14" ht="75" customHeight="1" x14ac:dyDescent="0.2">
      <c r="A289">
        <v>2</v>
      </c>
      <c r="B289" t="s">
        <v>202</v>
      </c>
      <c r="C289" t="s">
        <v>202</v>
      </c>
      <c r="J289" s="5" t="s">
        <v>3182</v>
      </c>
      <c r="K289" t="s">
        <v>204</v>
      </c>
      <c r="L289" t="s">
        <v>202</v>
      </c>
      <c r="M289" t="s">
        <v>202</v>
      </c>
    </row>
    <row r="290" spans="1:14" ht="60" customHeight="1" x14ac:dyDescent="0.2">
      <c r="A290">
        <v>2</v>
      </c>
      <c r="B290" t="s">
        <v>202</v>
      </c>
      <c r="C290" t="s">
        <v>202</v>
      </c>
      <c r="J290" s="5" t="s">
        <v>3263</v>
      </c>
      <c r="K290" t="s">
        <v>204</v>
      </c>
      <c r="L290" t="s">
        <v>238</v>
      </c>
      <c r="M290" t="s">
        <v>238</v>
      </c>
      <c r="N290" t="s">
        <v>3264</v>
      </c>
    </row>
    <row r="291" spans="1:14" ht="45" customHeight="1" x14ac:dyDescent="0.2">
      <c r="A291">
        <v>2</v>
      </c>
      <c r="B291" t="s">
        <v>202</v>
      </c>
      <c r="C291" t="s">
        <v>202</v>
      </c>
      <c r="J291" s="5" t="s">
        <v>3355</v>
      </c>
      <c r="K291" t="s">
        <v>225</v>
      </c>
      <c r="L291" t="s">
        <v>238</v>
      </c>
      <c r="M291" t="s">
        <v>202</v>
      </c>
    </row>
    <row r="292" spans="1:14" ht="90" customHeight="1" x14ac:dyDescent="0.2">
      <c r="A292">
        <v>2</v>
      </c>
      <c r="B292" t="s">
        <v>202</v>
      </c>
      <c r="C292" t="s">
        <v>202</v>
      </c>
      <c r="J292" s="5" t="s">
        <v>3374</v>
      </c>
      <c r="K292" t="s">
        <v>204</v>
      </c>
      <c r="L292" t="s">
        <v>238</v>
      </c>
      <c r="M292" t="s">
        <v>202</v>
      </c>
    </row>
    <row r="293" spans="1:14" ht="45" customHeight="1" x14ac:dyDescent="0.2">
      <c r="A293">
        <v>2</v>
      </c>
      <c r="B293" t="s">
        <v>202</v>
      </c>
      <c r="C293" t="s">
        <v>202</v>
      </c>
      <c r="J293" s="5" t="s">
        <v>3381</v>
      </c>
      <c r="K293" t="s">
        <v>204</v>
      </c>
      <c r="L293" t="s">
        <v>238</v>
      </c>
      <c r="M293" t="s">
        <v>202</v>
      </c>
    </row>
    <row r="294" spans="1:14" ht="60" customHeight="1" x14ac:dyDescent="0.2">
      <c r="A294">
        <v>2</v>
      </c>
      <c r="B294" t="s">
        <v>202</v>
      </c>
      <c r="C294" t="s">
        <v>202</v>
      </c>
      <c r="J294" s="5" t="s">
        <v>3406</v>
      </c>
      <c r="K294" t="s">
        <v>225</v>
      </c>
      <c r="L294" t="s">
        <v>202</v>
      </c>
      <c r="M294" t="s">
        <v>202</v>
      </c>
    </row>
    <row r="295" spans="1:14" ht="30" customHeight="1" x14ac:dyDescent="0.2">
      <c r="A295">
        <v>2</v>
      </c>
      <c r="B295" t="s">
        <v>202</v>
      </c>
      <c r="C295" t="s">
        <v>202</v>
      </c>
      <c r="J295" s="5" t="s">
        <v>3420</v>
      </c>
      <c r="K295" t="s">
        <v>204</v>
      </c>
      <c r="L295" t="s">
        <v>238</v>
      </c>
      <c r="M295" t="s">
        <v>202</v>
      </c>
    </row>
    <row r="296" spans="1:14" ht="60" customHeight="1" x14ac:dyDescent="0.2">
      <c r="A296">
        <v>2</v>
      </c>
      <c r="B296" t="s">
        <v>202</v>
      </c>
      <c r="C296" t="s">
        <v>202</v>
      </c>
      <c r="J296" s="5" t="s">
        <v>3470</v>
      </c>
      <c r="K296" t="s">
        <v>225</v>
      </c>
      <c r="L296" t="s">
        <v>202</v>
      </c>
      <c r="M296" t="s">
        <v>202</v>
      </c>
    </row>
    <row r="297" spans="1:14" ht="60" customHeight="1" x14ac:dyDescent="0.2">
      <c r="A297">
        <v>2</v>
      </c>
      <c r="B297" t="s">
        <v>202</v>
      </c>
      <c r="C297" t="s">
        <v>202</v>
      </c>
      <c r="J297" s="5" t="s">
        <v>3495</v>
      </c>
      <c r="K297" t="s">
        <v>204</v>
      </c>
      <c r="L297" t="s">
        <v>238</v>
      </c>
      <c r="M297" t="s">
        <v>238</v>
      </c>
      <c r="N297" t="s">
        <v>3496</v>
      </c>
    </row>
    <row r="298" spans="1:14" ht="135" customHeight="1" x14ac:dyDescent="0.2">
      <c r="A298">
        <v>2</v>
      </c>
      <c r="B298" t="s">
        <v>202</v>
      </c>
      <c r="C298" t="s">
        <v>202</v>
      </c>
      <c r="J298" s="5" t="s">
        <v>3515</v>
      </c>
      <c r="K298" t="s">
        <v>204</v>
      </c>
      <c r="L298" t="s">
        <v>202</v>
      </c>
      <c r="M298" t="s">
        <v>202</v>
      </c>
    </row>
    <row r="299" spans="1:14" ht="30" customHeight="1" x14ac:dyDescent="0.2">
      <c r="A299">
        <v>2</v>
      </c>
      <c r="B299" t="s">
        <v>202</v>
      </c>
      <c r="C299" t="s">
        <v>202</v>
      </c>
      <c r="J299" s="5" t="s">
        <v>3529</v>
      </c>
      <c r="K299" t="s">
        <v>204</v>
      </c>
      <c r="L299" t="s">
        <v>202</v>
      </c>
      <c r="M299" t="s">
        <v>202</v>
      </c>
    </row>
    <row r="300" spans="1:14" ht="60" customHeight="1" x14ac:dyDescent="0.2">
      <c r="A300">
        <v>2</v>
      </c>
      <c r="B300" t="s">
        <v>202</v>
      </c>
      <c r="C300" t="s">
        <v>202</v>
      </c>
      <c r="J300" s="5" t="s">
        <v>3567</v>
      </c>
      <c r="K300" t="s">
        <v>204</v>
      </c>
      <c r="L300" t="s">
        <v>202</v>
      </c>
      <c r="M300" t="s">
        <v>202</v>
      </c>
    </row>
    <row r="301" spans="1:14" ht="30" customHeight="1" x14ac:dyDescent="0.2">
      <c r="A301">
        <v>2</v>
      </c>
      <c r="B301" t="s">
        <v>202</v>
      </c>
      <c r="C301" t="s">
        <v>202</v>
      </c>
      <c r="J301" s="5" t="s">
        <v>3581</v>
      </c>
      <c r="K301" t="s">
        <v>225</v>
      </c>
      <c r="L301" t="s">
        <v>238</v>
      </c>
      <c r="M301" t="s">
        <v>202</v>
      </c>
    </row>
    <row r="302" spans="1:14" ht="30" customHeight="1" x14ac:dyDescent="0.2">
      <c r="A302">
        <v>2</v>
      </c>
      <c r="B302" t="s">
        <v>202</v>
      </c>
      <c r="C302" t="s">
        <v>238</v>
      </c>
      <c r="J302" s="5" t="s">
        <v>1434</v>
      </c>
      <c r="K302" t="s">
        <v>225</v>
      </c>
      <c r="L302" t="s">
        <v>202</v>
      </c>
      <c r="M302" t="s">
        <v>202</v>
      </c>
    </row>
    <row r="303" spans="1:14" ht="75" customHeight="1" x14ac:dyDescent="0.2">
      <c r="A303">
        <v>2</v>
      </c>
      <c r="B303" t="s">
        <v>202</v>
      </c>
      <c r="C303" t="s">
        <v>238</v>
      </c>
      <c r="J303" s="5" t="s">
        <v>1916</v>
      </c>
      <c r="L303" t="s">
        <v>202</v>
      </c>
      <c r="M303" t="s">
        <v>202</v>
      </c>
    </row>
    <row r="304" spans="1:14" ht="60" customHeight="1" x14ac:dyDescent="0.2">
      <c r="A304">
        <v>2</v>
      </c>
      <c r="B304" t="s">
        <v>238</v>
      </c>
      <c r="C304" t="s">
        <v>202</v>
      </c>
      <c r="J304" s="5" t="s">
        <v>246</v>
      </c>
      <c r="K304" t="s">
        <v>204</v>
      </c>
      <c r="L304" t="s">
        <v>202</v>
      </c>
      <c r="M304" t="s">
        <v>238</v>
      </c>
      <c r="N304" t="s">
        <v>247</v>
      </c>
    </row>
    <row r="305" spans="1:14" ht="60" customHeight="1" x14ac:dyDescent="0.2">
      <c r="A305">
        <v>2</v>
      </c>
      <c r="B305" t="s">
        <v>238</v>
      </c>
      <c r="C305" t="s">
        <v>202</v>
      </c>
      <c r="J305" s="5" t="s">
        <v>568</v>
      </c>
      <c r="K305" t="s">
        <v>204</v>
      </c>
      <c r="L305" t="s">
        <v>202</v>
      </c>
      <c r="M305" t="s">
        <v>238</v>
      </c>
      <c r="N305" t="s">
        <v>569</v>
      </c>
    </row>
    <row r="306" spans="1:14" ht="180" customHeight="1" x14ac:dyDescent="0.2">
      <c r="A306">
        <v>2</v>
      </c>
      <c r="B306" t="s">
        <v>238</v>
      </c>
      <c r="C306" t="s">
        <v>202</v>
      </c>
      <c r="J306" s="5" t="s">
        <v>652</v>
      </c>
      <c r="K306" t="s">
        <v>204</v>
      </c>
      <c r="L306" t="s">
        <v>202</v>
      </c>
      <c r="M306" t="s">
        <v>202</v>
      </c>
    </row>
    <row r="307" spans="1:14" ht="60" customHeight="1" x14ac:dyDescent="0.2">
      <c r="A307">
        <v>2</v>
      </c>
      <c r="B307" t="s">
        <v>238</v>
      </c>
      <c r="C307" t="s">
        <v>202</v>
      </c>
      <c r="J307" s="5" t="s">
        <v>773</v>
      </c>
      <c r="K307" t="s">
        <v>204</v>
      </c>
      <c r="L307" t="s">
        <v>202</v>
      </c>
      <c r="M307" t="s">
        <v>202</v>
      </c>
    </row>
    <row r="308" spans="1:14" ht="45" customHeight="1" x14ac:dyDescent="0.2">
      <c r="A308">
        <v>2</v>
      </c>
      <c r="B308" t="s">
        <v>238</v>
      </c>
      <c r="C308" t="s">
        <v>202</v>
      </c>
      <c r="J308" s="5" t="s">
        <v>922</v>
      </c>
      <c r="K308" t="s">
        <v>204</v>
      </c>
      <c r="L308" t="s">
        <v>202</v>
      </c>
      <c r="M308" t="s">
        <v>202</v>
      </c>
    </row>
    <row r="309" spans="1:14" ht="30" customHeight="1" x14ac:dyDescent="0.2">
      <c r="A309">
        <v>2</v>
      </c>
      <c r="B309" t="s">
        <v>238</v>
      </c>
      <c r="C309" t="s">
        <v>202</v>
      </c>
      <c r="J309" s="5" t="s">
        <v>1409</v>
      </c>
      <c r="K309" t="s">
        <v>204</v>
      </c>
      <c r="L309" t="s">
        <v>202</v>
      </c>
      <c r="M309" t="s">
        <v>202</v>
      </c>
    </row>
    <row r="310" spans="1:14" ht="30" customHeight="1" x14ac:dyDescent="0.2">
      <c r="A310">
        <v>2</v>
      </c>
      <c r="B310" t="s">
        <v>238</v>
      </c>
      <c r="C310" t="s">
        <v>202</v>
      </c>
      <c r="J310" s="5" t="s">
        <v>3012</v>
      </c>
      <c r="K310" t="s">
        <v>204</v>
      </c>
      <c r="L310" t="s">
        <v>202</v>
      </c>
      <c r="M310" t="s">
        <v>202</v>
      </c>
    </row>
    <row r="311" spans="1:14" ht="45" customHeight="1" x14ac:dyDescent="0.2">
      <c r="A311">
        <v>2</v>
      </c>
      <c r="B311" t="s">
        <v>238</v>
      </c>
      <c r="C311" t="s">
        <v>202</v>
      </c>
      <c r="J311" s="5" t="s">
        <v>3298</v>
      </c>
      <c r="K311" t="s">
        <v>204</v>
      </c>
      <c r="L311" t="s">
        <v>202</v>
      </c>
      <c r="M311" t="s">
        <v>202</v>
      </c>
    </row>
    <row r="312" spans="1:14" ht="60" customHeight="1" x14ac:dyDescent="0.2">
      <c r="A312">
        <v>2</v>
      </c>
      <c r="B312" t="s">
        <v>238</v>
      </c>
      <c r="C312" t="s">
        <v>202</v>
      </c>
      <c r="J312" s="5" t="s">
        <v>3371</v>
      </c>
      <c r="K312" t="s">
        <v>204</v>
      </c>
      <c r="L312" t="s">
        <v>238</v>
      </c>
      <c r="M312" t="s">
        <v>202</v>
      </c>
    </row>
    <row r="313" spans="1:14" ht="135" customHeight="1" x14ac:dyDescent="0.2">
      <c r="A313">
        <v>2</v>
      </c>
      <c r="B313" t="s">
        <v>238</v>
      </c>
      <c r="C313" t="s">
        <v>202</v>
      </c>
      <c r="J313" s="5" t="s">
        <v>3508</v>
      </c>
      <c r="K313" t="s">
        <v>225</v>
      </c>
      <c r="L313" t="s">
        <v>238</v>
      </c>
      <c r="M313" t="s">
        <v>202</v>
      </c>
    </row>
    <row r="314" spans="1:14" ht="45" customHeight="1" x14ac:dyDescent="0.2">
      <c r="A314">
        <v>2</v>
      </c>
      <c r="B314" t="s">
        <v>238</v>
      </c>
      <c r="C314" t="s">
        <v>238</v>
      </c>
      <c r="D314">
        <v>225000</v>
      </c>
      <c r="E314" t="s">
        <v>259</v>
      </c>
      <c r="F314" t="s">
        <v>202</v>
      </c>
      <c r="G314" t="s">
        <v>202</v>
      </c>
      <c r="J314" s="5" t="s">
        <v>260</v>
      </c>
      <c r="K314" t="s">
        <v>204</v>
      </c>
      <c r="L314" t="s">
        <v>202</v>
      </c>
      <c r="M314" t="s">
        <v>202</v>
      </c>
    </row>
    <row r="315" spans="1:14" ht="30" customHeight="1" x14ac:dyDescent="0.2">
      <c r="A315">
        <v>2</v>
      </c>
      <c r="B315" t="s">
        <v>238</v>
      </c>
      <c r="C315" t="s">
        <v>238</v>
      </c>
      <c r="D315">
        <v>80000</v>
      </c>
      <c r="E315" t="s">
        <v>286</v>
      </c>
      <c r="F315" t="s">
        <v>238</v>
      </c>
      <c r="G315" t="s">
        <v>202</v>
      </c>
      <c r="J315" s="5" t="s">
        <v>287</v>
      </c>
      <c r="K315" t="s">
        <v>204</v>
      </c>
      <c r="L315" t="s">
        <v>202</v>
      </c>
      <c r="M315" t="s">
        <v>202</v>
      </c>
    </row>
    <row r="316" spans="1:14" ht="60" customHeight="1" x14ac:dyDescent="0.2">
      <c r="A316">
        <v>2</v>
      </c>
      <c r="B316" t="s">
        <v>238</v>
      </c>
      <c r="C316" t="s">
        <v>238</v>
      </c>
      <c r="D316">
        <v>200000</v>
      </c>
      <c r="E316" t="s">
        <v>306</v>
      </c>
      <c r="F316" t="s">
        <v>202</v>
      </c>
      <c r="G316" t="s">
        <v>238</v>
      </c>
      <c r="J316" s="5" t="s">
        <v>307</v>
      </c>
      <c r="K316" t="s">
        <v>204</v>
      </c>
      <c r="L316" t="s">
        <v>202</v>
      </c>
      <c r="M316" t="s">
        <v>202</v>
      </c>
    </row>
    <row r="317" spans="1:14" ht="30" customHeight="1" x14ac:dyDescent="0.2">
      <c r="A317">
        <v>2</v>
      </c>
      <c r="B317" t="s">
        <v>238</v>
      </c>
      <c r="C317" t="s">
        <v>238</v>
      </c>
      <c r="D317">
        <v>180000</v>
      </c>
      <c r="E317" t="s">
        <v>315</v>
      </c>
      <c r="F317" t="s">
        <v>202</v>
      </c>
      <c r="G317" t="s">
        <v>202</v>
      </c>
      <c r="J317" s="5" t="s">
        <v>316</v>
      </c>
      <c r="K317" t="s">
        <v>204</v>
      </c>
      <c r="L317" t="s">
        <v>202</v>
      </c>
      <c r="M317" t="s">
        <v>202</v>
      </c>
    </row>
    <row r="318" spans="1:14" ht="45" customHeight="1" x14ac:dyDescent="0.2">
      <c r="A318">
        <v>2</v>
      </c>
      <c r="B318" t="s">
        <v>238</v>
      </c>
      <c r="C318" t="s">
        <v>238</v>
      </c>
      <c r="D318">
        <v>150000</v>
      </c>
      <c r="E318" t="s">
        <v>324</v>
      </c>
      <c r="F318" t="s">
        <v>202</v>
      </c>
      <c r="G318" t="s">
        <v>202</v>
      </c>
      <c r="J318" s="5" t="s">
        <v>325</v>
      </c>
      <c r="K318" t="s">
        <v>204</v>
      </c>
      <c r="L318" t="s">
        <v>202</v>
      </c>
      <c r="M318" t="s">
        <v>202</v>
      </c>
    </row>
    <row r="319" spans="1:14" ht="90" customHeight="1" x14ac:dyDescent="0.2">
      <c r="A319">
        <v>2</v>
      </c>
      <c r="B319" t="s">
        <v>238</v>
      </c>
      <c r="C319" t="s">
        <v>238</v>
      </c>
      <c r="D319">
        <v>280000</v>
      </c>
      <c r="E319" t="s">
        <v>356</v>
      </c>
      <c r="F319" t="s">
        <v>202</v>
      </c>
      <c r="G319" t="s">
        <v>202</v>
      </c>
      <c r="J319" s="5" t="s">
        <v>357</v>
      </c>
      <c r="K319" t="s">
        <v>204</v>
      </c>
      <c r="L319" t="s">
        <v>202</v>
      </c>
      <c r="M319" t="s">
        <v>202</v>
      </c>
    </row>
    <row r="320" spans="1:14" ht="60" customHeight="1" x14ac:dyDescent="0.2">
      <c r="A320">
        <v>2</v>
      </c>
      <c r="B320" t="s">
        <v>238</v>
      </c>
      <c r="C320" t="s">
        <v>238</v>
      </c>
      <c r="D320">
        <v>180000</v>
      </c>
      <c r="E320" t="s">
        <v>376</v>
      </c>
      <c r="F320" t="s">
        <v>202</v>
      </c>
      <c r="G320" t="s">
        <v>202</v>
      </c>
      <c r="J320" s="5" t="s">
        <v>377</v>
      </c>
      <c r="K320" t="s">
        <v>204</v>
      </c>
      <c r="L320" t="s">
        <v>202</v>
      </c>
      <c r="M320" t="s">
        <v>202</v>
      </c>
    </row>
    <row r="321" spans="1:14" ht="30" customHeight="1" x14ac:dyDescent="0.2">
      <c r="A321">
        <v>2</v>
      </c>
      <c r="B321" t="s">
        <v>238</v>
      </c>
      <c r="C321" t="s">
        <v>238</v>
      </c>
      <c r="D321">
        <v>280000</v>
      </c>
      <c r="E321" t="s">
        <v>398</v>
      </c>
      <c r="F321" t="s">
        <v>202</v>
      </c>
      <c r="G321" t="s">
        <v>202</v>
      </c>
      <c r="J321" s="5" t="s">
        <v>399</v>
      </c>
      <c r="K321" t="s">
        <v>204</v>
      </c>
      <c r="L321" t="s">
        <v>202</v>
      </c>
      <c r="M321" t="s">
        <v>202</v>
      </c>
    </row>
    <row r="322" spans="1:14" ht="30" customHeight="1" x14ac:dyDescent="0.2">
      <c r="A322">
        <v>2</v>
      </c>
      <c r="B322" t="s">
        <v>238</v>
      </c>
      <c r="C322" t="s">
        <v>238</v>
      </c>
      <c r="D322">
        <v>280000</v>
      </c>
      <c r="E322">
        <v>280000</v>
      </c>
      <c r="F322" t="s">
        <v>238</v>
      </c>
      <c r="G322" t="s">
        <v>238</v>
      </c>
      <c r="H322">
        <v>100</v>
      </c>
      <c r="I322">
        <v>0</v>
      </c>
      <c r="J322" s="5" t="s">
        <v>424</v>
      </c>
      <c r="K322" t="s">
        <v>225</v>
      </c>
      <c r="L322" t="s">
        <v>238</v>
      </c>
      <c r="M322" t="s">
        <v>202</v>
      </c>
    </row>
    <row r="323" spans="1:14" ht="75" customHeight="1" x14ac:dyDescent="0.2">
      <c r="A323">
        <v>2</v>
      </c>
      <c r="B323" t="s">
        <v>238</v>
      </c>
      <c r="C323" t="s">
        <v>238</v>
      </c>
      <c r="D323">
        <v>180000</v>
      </c>
      <c r="E323" t="s">
        <v>463</v>
      </c>
      <c r="F323" t="s">
        <v>202</v>
      </c>
      <c r="G323" t="s">
        <v>202</v>
      </c>
      <c r="J323" s="5" t="s">
        <v>464</v>
      </c>
      <c r="K323" t="s">
        <v>204</v>
      </c>
      <c r="L323" t="s">
        <v>238</v>
      </c>
      <c r="M323" t="s">
        <v>202</v>
      </c>
    </row>
    <row r="324" spans="1:14" ht="60" customHeight="1" x14ac:dyDescent="0.2">
      <c r="A324">
        <v>2</v>
      </c>
      <c r="B324" t="s">
        <v>238</v>
      </c>
      <c r="C324" t="s">
        <v>238</v>
      </c>
      <c r="D324">
        <v>130000</v>
      </c>
      <c r="E324" t="s">
        <v>499</v>
      </c>
      <c r="F324" t="s">
        <v>202</v>
      </c>
      <c r="G324" t="s">
        <v>202</v>
      </c>
      <c r="J324" s="5" t="s">
        <v>500</v>
      </c>
      <c r="K324" t="s">
        <v>204</v>
      </c>
      <c r="L324" t="s">
        <v>202</v>
      </c>
      <c r="M324" t="s">
        <v>202</v>
      </c>
    </row>
    <row r="325" spans="1:14" ht="90" customHeight="1" x14ac:dyDescent="0.2">
      <c r="A325">
        <v>2</v>
      </c>
      <c r="B325" t="s">
        <v>238</v>
      </c>
      <c r="C325" t="s">
        <v>238</v>
      </c>
      <c r="D325">
        <v>280000</v>
      </c>
      <c r="E325" t="s">
        <v>406</v>
      </c>
      <c r="F325" t="s">
        <v>202</v>
      </c>
      <c r="G325" t="s">
        <v>202</v>
      </c>
      <c r="J325" s="5" t="s">
        <v>513</v>
      </c>
      <c r="K325" t="s">
        <v>204</v>
      </c>
      <c r="L325" t="s">
        <v>202</v>
      </c>
      <c r="M325" t="s">
        <v>202</v>
      </c>
    </row>
    <row r="326" spans="1:14" ht="45" customHeight="1" x14ac:dyDescent="0.2">
      <c r="A326">
        <v>2</v>
      </c>
      <c r="B326" t="s">
        <v>238</v>
      </c>
      <c r="C326" t="s">
        <v>238</v>
      </c>
      <c r="D326">
        <v>150000</v>
      </c>
      <c r="E326" t="s">
        <v>449</v>
      </c>
      <c r="F326" t="s">
        <v>202</v>
      </c>
      <c r="G326" t="s">
        <v>202</v>
      </c>
      <c r="J326" s="5" t="s">
        <v>553</v>
      </c>
      <c r="K326" t="s">
        <v>204</v>
      </c>
      <c r="L326" t="s">
        <v>202</v>
      </c>
      <c r="M326" t="s">
        <v>202</v>
      </c>
    </row>
    <row r="327" spans="1:14" ht="30" customHeight="1" x14ac:dyDescent="0.2">
      <c r="A327">
        <v>2</v>
      </c>
      <c r="B327" t="s">
        <v>238</v>
      </c>
      <c r="C327" t="s">
        <v>238</v>
      </c>
      <c r="D327">
        <v>250000</v>
      </c>
      <c r="E327" t="s">
        <v>320</v>
      </c>
      <c r="F327" t="s">
        <v>202</v>
      </c>
      <c r="G327" t="s">
        <v>202</v>
      </c>
      <c r="J327" s="5" t="s">
        <v>584</v>
      </c>
      <c r="K327" t="s">
        <v>204</v>
      </c>
      <c r="L327" t="s">
        <v>202</v>
      </c>
      <c r="M327" t="s">
        <v>202</v>
      </c>
    </row>
    <row r="328" spans="1:14" ht="195" customHeight="1" x14ac:dyDescent="0.2">
      <c r="A328">
        <v>2</v>
      </c>
      <c r="B328" t="s">
        <v>238</v>
      </c>
      <c r="C328" t="s">
        <v>238</v>
      </c>
      <c r="D328">
        <v>100000</v>
      </c>
      <c r="E328" t="s">
        <v>644</v>
      </c>
      <c r="F328" t="s">
        <v>202</v>
      </c>
      <c r="G328" t="s">
        <v>202</v>
      </c>
      <c r="J328" s="5" t="s">
        <v>645</v>
      </c>
      <c r="K328" t="s">
        <v>225</v>
      </c>
      <c r="L328" t="s">
        <v>202</v>
      </c>
      <c r="M328" t="s">
        <v>202</v>
      </c>
    </row>
    <row r="329" spans="1:14" ht="90" customHeight="1" x14ac:dyDescent="0.2">
      <c r="A329">
        <v>2</v>
      </c>
      <c r="B329" t="s">
        <v>238</v>
      </c>
      <c r="C329" t="s">
        <v>238</v>
      </c>
      <c r="D329">
        <v>130000</v>
      </c>
      <c r="E329" t="s">
        <v>665</v>
      </c>
      <c r="F329" t="s">
        <v>202</v>
      </c>
      <c r="G329" t="s">
        <v>202</v>
      </c>
      <c r="J329" s="5" t="s">
        <v>666</v>
      </c>
      <c r="K329" t="s">
        <v>225</v>
      </c>
      <c r="L329" t="s">
        <v>238</v>
      </c>
      <c r="M329" t="s">
        <v>202</v>
      </c>
    </row>
    <row r="330" spans="1:14" ht="60" customHeight="1" x14ac:dyDescent="0.2">
      <c r="A330">
        <v>2</v>
      </c>
      <c r="B330" t="s">
        <v>238</v>
      </c>
      <c r="C330" t="s">
        <v>238</v>
      </c>
      <c r="D330">
        <v>180000</v>
      </c>
      <c r="E330" t="s">
        <v>270</v>
      </c>
      <c r="F330" t="s">
        <v>202</v>
      </c>
      <c r="G330" t="s">
        <v>202</v>
      </c>
      <c r="J330" s="5" t="s">
        <v>673</v>
      </c>
      <c r="K330" t="s">
        <v>204</v>
      </c>
      <c r="L330" t="s">
        <v>238</v>
      </c>
      <c r="M330" t="s">
        <v>202</v>
      </c>
    </row>
    <row r="331" spans="1:14" ht="150" customHeight="1" x14ac:dyDescent="0.2">
      <c r="A331">
        <v>2</v>
      </c>
      <c r="B331" t="s">
        <v>238</v>
      </c>
      <c r="C331" t="s">
        <v>238</v>
      </c>
      <c r="D331">
        <v>260000</v>
      </c>
      <c r="E331">
        <v>260000</v>
      </c>
      <c r="F331" t="s">
        <v>238</v>
      </c>
      <c r="G331" t="s">
        <v>202</v>
      </c>
      <c r="J331" s="5" t="s">
        <v>684</v>
      </c>
      <c r="K331" t="s">
        <v>204</v>
      </c>
      <c r="L331" t="s">
        <v>202</v>
      </c>
      <c r="M331" t="s">
        <v>202</v>
      </c>
    </row>
    <row r="332" spans="1:14" ht="90" customHeight="1" x14ac:dyDescent="0.2">
      <c r="A332">
        <v>2</v>
      </c>
      <c r="B332" t="s">
        <v>238</v>
      </c>
      <c r="C332" t="s">
        <v>238</v>
      </c>
      <c r="D332">
        <v>180000</v>
      </c>
      <c r="E332" t="s">
        <v>661</v>
      </c>
      <c r="F332" t="s">
        <v>202</v>
      </c>
      <c r="G332" t="s">
        <v>202</v>
      </c>
      <c r="J332" s="5" t="s">
        <v>766</v>
      </c>
      <c r="L332" t="s">
        <v>202</v>
      </c>
      <c r="M332" t="s">
        <v>202</v>
      </c>
    </row>
    <row r="333" spans="1:14" ht="60" customHeight="1" x14ac:dyDescent="0.2">
      <c r="A333">
        <v>2</v>
      </c>
      <c r="B333" t="s">
        <v>238</v>
      </c>
      <c r="C333" t="s">
        <v>238</v>
      </c>
      <c r="D333">
        <v>180000</v>
      </c>
      <c r="E333" t="s">
        <v>786</v>
      </c>
      <c r="F333" t="s">
        <v>202</v>
      </c>
      <c r="G333" t="s">
        <v>202</v>
      </c>
      <c r="J333" s="5" t="s">
        <v>787</v>
      </c>
      <c r="K333" t="s">
        <v>204</v>
      </c>
      <c r="L333" t="s">
        <v>202</v>
      </c>
      <c r="M333" t="s">
        <v>202</v>
      </c>
    </row>
    <row r="334" spans="1:14" ht="45" customHeight="1" x14ac:dyDescent="0.2">
      <c r="A334">
        <v>2</v>
      </c>
      <c r="B334" t="s">
        <v>238</v>
      </c>
      <c r="C334" t="s">
        <v>238</v>
      </c>
      <c r="D334">
        <v>280000</v>
      </c>
      <c r="E334" t="s">
        <v>406</v>
      </c>
      <c r="F334" t="s">
        <v>202</v>
      </c>
      <c r="G334" t="s">
        <v>202</v>
      </c>
      <c r="J334" s="5" t="s">
        <v>810</v>
      </c>
      <c r="K334" t="s">
        <v>225</v>
      </c>
      <c r="L334" t="s">
        <v>238</v>
      </c>
      <c r="M334" t="s">
        <v>202</v>
      </c>
    </row>
    <row r="335" spans="1:14" ht="105" customHeight="1" x14ac:dyDescent="0.2">
      <c r="A335">
        <v>2</v>
      </c>
      <c r="B335" t="s">
        <v>238</v>
      </c>
      <c r="C335" t="s">
        <v>238</v>
      </c>
      <c r="D335">
        <v>80000</v>
      </c>
      <c r="E335" t="s">
        <v>842</v>
      </c>
      <c r="F335" t="s">
        <v>202</v>
      </c>
      <c r="G335" t="s">
        <v>202</v>
      </c>
      <c r="J335" s="5" t="s">
        <v>899</v>
      </c>
      <c r="K335" t="s">
        <v>204</v>
      </c>
      <c r="L335" t="s">
        <v>202</v>
      </c>
      <c r="M335" t="s">
        <v>238</v>
      </c>
      <c r="N335" t="s">
        <v>900</v>
      </c>
    </row>
    <row r="336" spans="1:14" ht="60" customHeight="1" x14ac:dyDescent="0.2">
      <c r="A336">
        <v>2</v>
      </c>
      <c r="B336" t="s">
        <v>238</v>
      </c>
      <c r="C336" t="s">
        <v>238</v>
      </c>
      <c r="D336">
        <v>80000</v>
      </c>
      <c r="E336" t="s">
        <v>953</v>
      </c>
      <c r="F336" t="s">
        <v>238</v>
      </c>
      <c r="G336" t="s">
        <v>238</v>
      </c>
      <c r="H336">
        <v>70</v>
      </c>
      <c r="I336">
        <v>30</v>
      </c>
      <c r="J336" s="5" t="s">
        <v>954</v>
      </c>
      <c r="K336" t="s">
        <v>204</v>
      </c>
      <c r="L336" t="s">
        <v>202</v>
      </c>
      <c r="M336" t="s">
        <v>202</v>
      </c>
    </row>
    <row r="337" spans="1:14" ht="45" customHeight="1" x14ac:dyDescent="0.2">
      <c r="A337">
        <v>2</v>
      </c>
      <c r="B337" t="s">
        <v>238</v>
      </c>
      <c r="C337" t="s">
        <v>238</v>
      </c>
      <c r="D337">
        <v>120000</v>
      </c>
      <c r="E337" t="s">
        <v>968</v>
      </c>
      <c r="F337" t="s">
        <v>202</v>
      </c>
      <c r="G337" t="s">
        <v>202</v>
      </c>
      <c r="J337" s="5" t="s">
        <v>969</v>
      </c>
      <c r="K337" t="s">
        <v>204</v>
      </c>
      <c r="L337" t="s">
        <v>202</v>
      </c>
      <c r="M337" t="s">
        <v>202</v>
      </c>
    </row>
    <row r="338" spans="1:14" ht="210" customHeight="1" x14ac:dyDescent="0.2">
      <c r="A338">
        <v>2</v>
      </c>
      <c r="B338" t="s">
        <v>238</v>
      </c>
      <c r="C338" t="s">
        <v>238</v>
      </c>
      <c r="D338">
        <v>155000</v>
      </c>
      <c r="E338" t="s">
        <v>1012</v>
      </c>
      <c r="F338" t="s">
        <v>202</v>
      </c>
      <c r="G338" t="s">
        <v>202</v>
      </c>
      <c r="J338" s="5" t="s">
        <v>1013</v>
      </c>
      <c r="K338" t="s">
        <v>204</v>
      </c>
      <c r="L338" t="s">
        <v>202</v>
      </c>
      <c r="M338" t="s">
        <v>202</v>
      </c>
    </row>
    <row r="339" spans="1:14" ht="45" customHeight="1" x14ac:dyDescent="0.2">
      <c r="A339">
        <v>2</v>
      </c>
      <c r="B339" t="s">
        <v>238</v>
      </c>
      <c r="C339" t="s">
        <v>238</v>
      </c>
      <c r="D339">
        <v>100000</v>
      </c>
      <c r="E339" t="s">
        <v>687</v>
      </c>
      <c r="F339" t="s">
        <v>202</v>
      </c>
      <c r="G339" t="s">
        <v>202</v>
      </c>
      <c r="J339" s="5" t="s">
        <v>1034</v>
      </c>
      <c r="L339" t="s">
        <v>202</v>
      </c>
      <c r="M339" t="s">
        <v>202</v>
      </c>
    </row>
    <row r="340" spans="1:14" ht="60" customHeight="1" x14ac:dyDescent="0.2">
      <c r="A340">
        <v>2</v>
      </c>
      <c r="B340" t="s">
        <v>238</v>
      </c>
      <c r="C340" t="s">
        <v>238</v>
      </c>
      <c r="D340">
        <v>280000</v>
      </c>
      <c r="E340" t="s">
        <v>356</v>
      </c>
      <c r="F340" t="s">
        <v>202</v>
      </c>
      <c r="G340" t="s">
        <v>202</v>
      </c>
      <c r="J340" s="5" t="s">
        <v>1054</v>
      </c>
      <c r="K340" t="s">
        <v>204</v>
      </c>
      <c r="L340" t="s">
        <v>202</v>
      </c>
      <c r="M340" t="s">
        <v>202</v>
      </c>
    </row>
    <row r="341" spans="1:14" ht="60" customHeight="1" x14ac:dyDescent="0.2">
      <c r="A341">
        <v>2</v>
      </c>
      <c r="B341" t="s">
        <v>238</v>
      </c>
      <c r="C341" t="s">
        <v>238</v>
      </c>
      <c r="D341">
        <v>280000</v>
      </c>
      <c r="E341" t="s">
        <v>368</v>
      </c>
      <c r="F341" t="s">
        <v>202</v>
      </c>
      <c r="G341" t="s">
        <v>202</v>
      </c>
      <c r="J341" s="5" t="s">
        <v>1100</v>
      </c>
      <c r="L341" t="s">
        <v>202</v>
      </c>
      <c r="M341" t="s">
        <v>202</v>
      </c>
    </row>
    <row r="342" spans="1:14" ht="60" customHeight="1" x14ac:dyDescent="0.2">
      <c r="A342">
        <v>2</v>
      </c>
      <c r="B342" t="s">
        <v>238</v>
      </c>
      <c r="C342" t="s">
        <v>238</v>
      </c>
      <c r="D342">
        <v>180000</v>
      </c>
      <c r="E342" t="s">
        <v>1120</v>
      </c>
      <c r="F342" t="s">
        <v>202</v>
      </c>
      <c r="G342" t="s">
        <v>202</v>
      </c>
      <c r="J342" s="5" t="s">
        <v>1121</v>
      </c>
      <c r="L342" t="s">
        <v>202</v>
      </c>
      <c r="M342" t="s">
        <v>202</v>
      </c>
    </row>
    <row r="343" spans="1:14" ht="30" customHeight="1" x14ac:dyDescent="0.2">
      <c r="A343">
        <v>2</v>
      </c>
      <c r="B343" t="s">
        <v>238</v>
      </c>
      <c r="C343" t="s">
        <v>238</v>
      </c>
      <c r="D343">
        <v>280000</v>
      </c>
      <c r="E343" t="s">
        <v>817</v>
      </c>
      <c r="F343" t="s">
        <v>202</v>
      </c>
      <c r="G343" t="s">
        <v>202</v>
      </c>
      <c r="J343" s="5" t="s">
        <v>1165</v>
      </c>
      <c r="K343" t="s">
        <v>204</v>
      </c>
      <c r="L343" t="s">
        <v>238</v>
      </c>
      <c r="M343" t="s">
        <v>202</v>
      </c>
    </row>
    <row r="344" spans="1:14" ht="60" customHeight="1" x14ac:dyDescent="0.2">
      <c r="A344">
        <v>2</v>
      </c>
      <c r="B344" t="s">
        <v>238</v>
      </c>
      <c r="C344" t="s">
        <v>238</v>
      </c>
      <c r="D344">
        <v>100000</v>
      </c>
      <c r="E344" t="s">
        <v>532</v>
      </c>
      <c r="F344" t="s">
        <v>238</v>
      </c>
      <c r="G344" t="s">
        <v>238</v>
      </c>
      <c r="H344">
        <v>50</v>
      </c>
      <c r="I344">
        <v>50</v>
      </c>
      <c r="J344" s="5" t="s">
        <v>1208</v>
      </c>
      <c r="K344" t="s">
        <v>225</v>
      </c>
      <c r="L344" t="s">
        <v>202</v>
      </c>
      <c r="M344" t="s">
        <v>202</v>
      </c>
    </row>
    <row r="345" spans="1:14" ht="45" customHeight="1" x14ac:dyDescent="0.2">
      <c r="A345">
        <v>2</v>
      </c>
      <c r="B345" t="s">
        <v>238</v>
      </c>
      <c r="C345" t="s">
        <v>238</v>
      </c>
      <c r="D345">
        <v>200000</v>
      </c>
      <c r="E345" t="s">
        <v>1245</v>
      </c>
      <c r="F345" t="s">
        <v>238</v>
      </c>
      <c r="G345" t="s">
        <v>238</v>
      </c>
      <c r="H345">
        <v>75</v>
      </c>
      <c r="I345">
        <v>25</v>
      </c>
      <c r="J345" s="5" t="s">
        <v>1246</v>
      </c>
      <c r="K345" t="s">
        <v>204</v>
      </c>
      <c r="L345" t="s">
        <v>238</v>
      </c>
      <c r="M345" t="s">
        <v>202</v>
      </c>
    </row>
    <row r="346" spans="1:14" ht="150" customHeight="1" x14ac:dyDescent="0.2">
      <c r="A346">
        <v>2</v>
      </c>
      <c r="B346" t="s">
        <v>238</v>
      </c>
      <c r="C346" t="s">
        <v>238</v>
      </c>
      <c r="D346">
        <v>150000</v>
      </c>
      <c r="E346" t="s">
        <v>449</v>
      </c>
      <c r="F346" t="s">
        <v>202</v>
      </c>
      <c r="G346" t="s">
        <v>202</v>
      </c>
      <c r="J346" s="5" t="s">
        <v>1256</v>
      </c>
      <c r="K346" t="s">
        <v>204</v>
      </c>
      <c r="L346" t="s">
        <v>202</v>
      </c>
      <c r="M346" t="s">
        <v>202</v>
      </c>
    </row>
    <row r="347" spans="1:14" ht="60" customHeight="1" x14ac:dyDescent="0.2">
      <c r="A347">
        <v>2</v>
      </c>
      <c r="B347" t="s">
        <v>238</v>
      </c>
      <c r="C347" t="s">
        <v>238</v>
      </c>
      <c r="D347">
        <v>100000</v>
      </c>
      <c r="E347" t="s">
        <v>484</v>
      </c>
      <c r="F347" t="s">
        <v>202</v>
      </c>
      <c r="G347" t="s">
        <v>202</v>
      </c>
      <c r="J347" s="5" t="s">
        <v>1286</v>
      </c>
      <c r="K347" t="s">
        <v>204</v>
      </c>
      <c r="L347" t="s">
        <v>202</v>
      </c>
      <c r="M347" t="s">
        <v>238</v>
      </c>
      <c r="N347" t="s">
        <v>1287</v>
      </c>
    </row>
    <row r="348" spans="1:14" ht="45" customHeight="1" x14ac:dyDescent="0.2">
      <c r="A348">
        <v>2</v>
      </c>
      <c r="B348" t="s">
        <v>238</v>
      </c>
      <c r="C348" t="s">
        <v>238</v>
      </c>
      <c r="D348">
        <v>160000</v>
      </c>
      <c r="E348" t="s">
        <v>1306</v>
      </c>
      <c r="F348" t="s">
        <v>202</v>
      </c>
      <c r="G348" t="s">
        <v>202</v>
      </c>
      <c r="J348" s="5" t="s">
        <v>1307</v>
      </c>
      <c r="K348" t="s">
        <v>204</v>
      </c>
      <c r="L348" t="s">
        <v>238</v>
      </c>
      <c r="M348" t="s">
        <v>202</v>
      </c>
    </row>
    <row r="349" spans="1:14" ht="60" customHeight="1" x14ac:dyDescent="0.2">
      <c r="A349">
        <v>2</v>
      </c>
      <c r="B349" t="s">
        <v>238</v>
      </c>
      <c r="C349" t="s">
        <v>238</v>
      </c>
      <c r="D349">
        <v>150000</v>
      </c>
      <c r="E349" t="s">
        <v>449</v>
      </c>
      <c r="F349" t="s">
        <v>202</v>
      </c>
      <c r="G349" t="s">
        <v>202</v>
      </c>
      <c r="J349" s="5" t="s">
        <v>1320</v>
      </c>
      <c r="K349" t="s">
        <v>204</v>
      </c>
      <c r="L349" t="s">
        <v>202</v>
      </c>
      <c r="M349" t="s">
        <v>202</v>
      </c>
    </row>
    <row r="350" spans="1:14" ht="75" customHeight="1" x14ac:dyDescent="0.2">
      <c r="A350">
        <v>2</v>
      </c>
      <c r="B350" t="s">
        <v>238</v>
      </c>
      <c r="C350" t="s">
        <v>238</v>
      </c>
      <c r="D350">
        <v>180000</v>
      </c>
      <c r="E350" t="s">
        <v>477</v>
      </c>
      <c r="F350" t="s">
        <v>202</v>
      </c>
      <c r="G350" t="s">
        <v>202</v>
      </c>
      <c r="J350" s="5" t="s">
        <v>1330</v>
      </c>
      <c r="K350" t="s">
        <v>204</v>
      </c>
      <c r="L350" t="s">
        <v>202</v>
      </c>
      <c r="M350" t="s">
        <v>202</v>
      </c>
    </row>
    <row r="351" spans="1:14" ht="45" customHeight="1" x14ac:dyDescent="0.2">
      <c r="A351">
        <v>2</v>
      </c>
      <c r="B351" t="s">
        <v>238</v>
      </c>
      <c r="C351" t="s">
        <v>238</v>
      </c>
      <c r="D351">
        <v>130000</v>
      </c>
      <c r="E351" t="s">
        <v>742</v>
      </c>
      <c r="F351" t="s">
        <v>238</v>
      </c>
      <c r="G351" t="s">
        <v>238</v>
      </c>
      <c r="H351">
        <v>60</v>
      </c>
      <c r="I351">
        <v>40</v>
      </c>
      <c r="J351" s="5" t="s">
        <v>1376</v>
      </c>
      <c r="K351" t="s">
        <v>204</v>
      </c>
      <c r="L351" t="s">
        <v>202</v>
      </c>
      <c r="M351" t="s">
        <v>202</v>
      </c>
    </row>
    <row r="352" spans="1:14" ht="60" customHeight="1" x14ac:dyDescent="0.2">
      <c r="A352">
        <v>2</v>
      </c>
      <c r="B352" t="s">
        <v>238</v>
      </c>
      <c r="C352" t="s">
        <v>238</v>
      </c>
      <c r="D352">
        <v>225000</v>
      </c>
      <c r="E352" t="s">
        <v>1391</v>
      </c>
      <c r="F352" t="s">
        <v>202</v>
      </c>
      <c r="G352" t="s">
        <v>202</v>
      </c>
      <c r="J352" s="5" t="s">
        <v>1392</v>
      </c>
      <c r="K352" t="s">
        <v>204</v>
      </c>
      <c r="L352" t="s">
        <v>202</v>
      </c>
      <c r="M352" t="s">
        <v>202</v>
      </c>
    </row>
    <row r="353" spans="1:14" ht="45" customHeight="1" x14ac:dyDescent="0.2">
      <c r="A353">
        <v>2</v>
      </c>
      <c r="B353" t="s">
        <v>238</v>
      </c>
      <c r="C353" t="s">
        <v>238</v>
      </c>
      <c r="D353">
        <v>280000</v>
      </c>
      <c r="E353" t="s">
        <v>398</v>
      </c>
      <c r="F353" t="s">
        <v>202</v>
      </c>
      <c r="G353" t="s">
        <v>202</v>
      </c>
      <c r="J353" s="5" t="s">
        <v>1448</v>
      </c>
      <c r="K353" t="s">
        <v>204</v>
      </c>
      <c r="L353" t="s">
        <v>202</v>
      </c>
      <c r="M353" t="s">
        <v>202</v>
      </c>
    </row>
    <row r="354" spans="1:14" ht="45" customHeight="1" x14ac:dyDescent="0.2">
      <c r="A354">
        <v>2</v>
      </c>
      <c r="B354" t="s">
        <v>238</v>
      </c>
      <c r="C354" t="s">
        <v>238</v>
      </c>
      <c r="D354">
        <v>100000</v>
      </c>
      <c r="E354" t="s">
        <v>532</v>
      </c>
      <c r="F354" t="s">
        <v>202</v>
      </c>
      <c r="G354" t="s">
        <v>202</v>
      </c>
      <c r="J354" s="5" t="s">
        <v>1464</v>
      </c>
      <c r="K354" t="s">
        <v>204</v>
      </c>
      <c r="L354" t="s">
        <v>238</v>
      </c>
      <c r="M354" t="s">
        <v>202</v>
      </c>
    </row>
    <row r="355" spans="1:14" ht="60" customHeight="1" x14ac:dyDescent="0.2">
      <c r="A355">
        <v>2</v>
      </c>
      <c r="B355" t="s">
        <v>238</v>
      </c>
      <c r="C355" t="s">
        <v>238</v>
      </c>
      <c r="D355">
        <v>200000</v>
      </c>
      <c r="E355" t="s">
        <v>1476</v>
      </c>
      <c r="F355" t="s">
        <v>202</v>
      </c>
      <c r="G355" t="s">
        <v>202</v>
      </c>
      <c r="J355" s="5" t="s">
        <v>1477</v>
      </c>
      <c r="K355" t="s">
        <v>204</v>
      </c>
      <c r="L355" t="s">
        <v>202</v>
      </c>
      <c r="M355" t="s">
        <v>202</v>
      </c>
    </row>
    <row r="356" spans="1:14" x14ac:dyDescent="0.2">
      <c r="A356">
        <v>2</v>
      </c>
      <c r="B356" t="s">
        <v>238</v>
      </c>
      <c r="C356" t="s">
        <v>238</v>
      </c>
      <c r="D356">
        <v>110000</v>
      </c>
      <c r="E356" t="s">
        <v>1529</v>
      </c>
      <c r="F356" t="s">
        <v>202</v>
      </c>
      <c r="G356" t="s">
        <v>202</v>
      </c>
      <c r="J356" s="5" t="s">
        <v>1530</v>
      </c>
      <c r="K356" t="s">
        <v>204</v>
      </c>
      <c r="L356" t="s">
        <v>202</v>
      </c>
      <c r="M356" t="s">
        <v>202</v>
      </c>
    </row>
    <row r="357" spans="1:14" ht="105" customHeight="1" x14ac:dyDescent="0.2">
      <c r="A357">
        <v>2</v>
      </c>
      <c r="B357" t="s">
        <v>238</v>
      </c>
      <c r="C357" t="s">
        <v>238</v>
      </c>
      <c r="D357">
        <v>200000</v>
      </c>
      <c r="E357" t="s">
        <v>306</v>
      </c>
      <c r="F357" t="s">
        <v>202</v>
      </c>
      <c r="G357" t="s">
        <v>202</v>
      </c>
      <c r="J357" s="5" t="s">
        <v>1533</v>
      </c>
      <c r="K357" t="s">
        <v>225</v>
      </c>
      <c r="L357" t="s">
        <v>238</v>
      </c>
      <c r="M357" t="s">
        <v>202</v>
      </c>
    </row>
    <row r="358" spans="1:14" ht="45" customHeight="1" x14ac:dyDescent="0.2">
      <c r="A358">
        <v>2</v>
      </c>
      <c r="B358" t="s">
        <v>238</v>
      </c>
      <c r="C358" t="s">
        <v>238</v>
      </c>
      <c r="D358">
        <v>280000</v>
      </c>
      <c r="E358" t="s">
        <v>406</v>
      </c>
      <c r="F358" t="s">
        <v>202</v>
      </c>
      <c r="G358" t="s">
        <v>202</v>
      </c>
      <c r="J358" s="5" t="s">
        <v>1542</v>
      </c>
      <c r="K358" t="s">
        <v>204</v>
      </c>
      <c r="L358" t="s">
        <v>238</v>
      </c>
      <c r="M358" t="s">
        <v>202</v>
      </c>
    </row>
    <row r="359" spans="1:14" x14ac:dyDescent="0.2">
      <c r="A359">
        <v>2</v>
      </c>
      <c r="B359" t="s">
        <v>238</v>
      </c>
      <c r="C359" t="s">
        <v>238</v>
      </c>
      <c r="D359">
        <v>120000</v>
      </c>
      <c r="E359" t="s">
        <v>968</v>
      </c>
      <c r="F359" t="s">
        <v>202</v>
      </c>
      <c r="G359" t="s">
        <v>202</v>
      </c>
      <c r="J359" s="5" t="s">
        <v>1568</v>
      </c>
      <c r="K359" t="s">
        <v>204</v>
      </c>
      <c r="L359" t="s">
        <v>202</v>
      </c>
      <c r="M359" t="s">
        <v>202</v>
      </c>
    </row>
    <row r="360" spans="1:14" ht="30" customHeight="1" x14ac:dyDescent="0.2">
      <c r="A360">
        <v>2</v>
      </c>
      <c r="B360" t="s">
        <v>238</v>
      </c>
      <c r="C360" t="s">
        <v>238</v>
      </c>
      <c r="D360">
        <v>80000</v>
      </c>
      <c r="E360" t="s">
        <v>973</v>
      </c>
      <c r="F360" t="s">
        <v>202</v>
      </c>
      <c r="G360" t="s">
        <v>202</v>
      </c>
      <c r="J360" s="5" t="s">
        <v>1589</v>
      </c>
      <c r="K360" t="s">
        <v>204</v>
      </c>
      <c r="L360" t="s">
        <v>202</v>
      </c>
      <c r="M360" t="s">
        <v>202</v>
      </c>
    </row>
    <row r="361" spans="1:14" ht="30" customHeight="1" x14ac:dyDescent="0.2">
      <c r="A361">
        <v>2</v>
      </c>
      <c r="B361" t="s">
        <v>238</v>
      </c>
      <c r="C361" t="s">
        <v>238</v>
      </c>
      <c r="D361">
        <v>120000</v>
      </c>
      <c r="E361" t="s">
        <v>402</v>
      </c>
      <c r="F361" t="s">
        <v>202</v>
      </c>
      <c r="G361" t="s">
        <v>202</v>
      </c>
      <c r="J361" s="5" t="s">
        <v>1699</v>
      </c>
      <c r="K361" t="s">
        <v>204</v>
      </c>
      <c r="L361" t="s">
        <v>202</v>
      </c>
      <c r="M361" t="s">
        <v>202</v>
      </c>
    </row>
    <row r="362" spans="1:14" ht="30" customHeight="1" x14ac:dyDescent="0.2">
      <c r="A362">
        <v>2</v>
      </c>
      <c r="B362" t="s">
        <v>238</v>
      </c>
      <c r="C362" t="s">
        <v>238</v>
      </c>
      <c r="D362">
        <v>100000</v>
      </c>
      <c r="E362">
        <v>100000</v>
      </c>
      <c r="F362" t="s">
        <v>202</v>
      </c>
      <c r="G362" t="s">
        <v>202</v>
      </c>
      <c r="J362" s="5" t="s">
        <v>1766</v>
      </c>
      <c r="K362" t="s">
        <v>204</v>
      </c>
      <c r="L362" t="s">
        <v>238</v>
      </c>
      <c r="M362" t="s">
        <v>202</v>
      </c>
    </row>
    <row r="363" spans="1:14" ht="45" customHeight="1" x14ac:dyDescent="0.2">
      <c r="A363">
        <v>2</v>
      </c>
      <c r="B363" t="s">
        <v>238</v>
      </c>
      <c r="C363" t="s">
        <v>238</v>
      </c>
      <c r="D363">
        <v>80000</v>
      </c>
      <c r="E363" t="s">
        <v>372</v>
      </c>
      <c r="F363" t="s">
        <v>202</v>
      </c>
      <c r="G363" t="s">
        <v>202</v>
      </c>
      <c r="J363" s="5" t="s">
        <v>1780</v>
      </c>
      <c r="K363" t="s">
        <v>225</v>
      </c>
      <c r="L363" t="s">
        <v>238</v>
      </c>
      <c r="M363" t="s">
        <v>238</v>
      </c>
      <c r="N363" t="s">
        <v>1781</v>
      </c>
    </row>
    <row r="364" spans="1:14" ht="45" customHeight="1" x14ac:dyDescent="0.2">
      <c r="A364">
        <v>2</v>
      </c>
      <c r="B364" t="s">
        <v>238</v>
      </c>
      <c r="C364" t="s">
        <v>238</v>
      </c>
      <c r="D364">
        <v>280000</v>
      </c>
      <c r="E364" t="s">
        <v>817</v>
      </c>
      <c r="F364" t="s">
        <v>202</v>
      </c>
      <c r="G364" t="s">
        <v>202</v>
      </c>
      <c r="J364" s="5" t="s">
        <v>1787</v>
      </c>
      <c r="K364" t="s">
        <v>204</v>
      </c>
      <c r="L364" t="s">
        <v>202</v>
      </c>
      <c r="M364" t="s">
        <v>202</v>
      </c>
    </row>
    <row r="365" spans="1:14" ht="45" customHeight="1" x14ac:dyDescent="0.2">
      <c r="A365">
        <v>2</v>
      </c>
      <c r="B365" t="s">
        <v>238</v>
      </c>
      <c r="C365" t="s">
        <v>238</v>
      </c>
      <c r="D365">
        <v>125000</v>
      </c>
      <c r="E365" t="s">
        <v>1380</v>
      </c>
      <c r="F365" t="s">
        <v>202</v>
      </c>
      <c r="G365" t="s">
        <v>202</v>
      </c>
      <c r="J365" s="5" t="s">
        <v>1820</v>
      </c>
      <c r="K365" t="s">
        <v>204</v>
      </c>
      <c r="L365" t="s">
        <v>202</v>
      </c>
      <c r="M365" t="s">
        <v>202</v>
      </c>
    </row>
    <row r="366" spans="1:14" ht="105" customHeight="1" x14ac:dyDescent="0.2">
      <c r="A366">
        <v>2</v>
      </c>
      <c r="B366" t="s">
        <v>238</v>
      </c>
      <c r="C366" t="s">
        <v>238</v>
      </c>
      <c r="D366">
        <v>280000</v>
      </c>
      <c r="E366" t="s">
        <v>406</v>
      </c>
      <c r="F366" t="s">
        <v>202</v>
      </c>
      <c r="G366" t="s">
        <v>202</v>
      </c>
      <c r="J366" s="5" t="s">
        <v>1868</v>
      </c>
      <c r="K366" t="s">
        <v>204</v>
      </c>
      <c r="L366" t="s">
        <v>202</v>
      </c>
      <c r="M366" t="s">
        <v>202</v>
      </c>
    </row>
    <row r="367" spans="1:14" x14ac:dyDescent="0.2">
      <c r="A367">
        <v>2</v>
      </c>
      <c r="B367" t="s">
        <v>238</v>
      </c>
      <c r="C367" t="s">
        <v>238</v>
      </c>
      <c r="D367">
        <v>280000</v>
      </c>
      <c r="E367" t="s">
        <v>624</v>
      </c>
      <c r="F367" t="s">
        <v>202</v>
      </c>
      <c r="G367" t="s">
        <v>202</v>
      </c>
      <c r="J367" s="5" t="s">
        <v>1871</v>
      </c>
      <c r="K367" t="s">
        <v>225</v>
      </c>
      <c r="L367" t="s">
        <v>202</v>
      </c>
      <c r="M367" t="s">
        <v>202</v>
      </c>
    </row>
    <row r="368" spans="1:14" ht="105" customHeight="1" x14ac:dyDescent="0.2">
      <c r="A368">
        <v>2</v>
      </c>
      <c r="B368" t="s">
        <v>238</v>
      </c>
      <c r="C368" t="s">
        <v>238</v>
      </c>
      <c r="D368">
        <v>120000</v>
      </c>
      <c r="E368" t="s">
        <v>1883</v>
      </c>
      <c r="F368" t="s">
        <v>202</v>
      </c>
      <c r="G368" t="s">
        <v>202</v>
      </c>
      <c r="J368" s="5" t="s">
        <v>1884</v>
      </c>
      <c r="K368" t="s">
        <v>225</v>
      </c>
      <c r="L368" t="s">
        <v>202</v>
      </c>
      <c r="M368" t="s">
        <v>202</v>
      </c>
    </row>
    <row r="369" spans="1:14" ht="60" customHeight="1" x14ac:dyDescent="0.2">
      <c r="A369">
        <v>2</v>
      </c>
      <c r="B369" t="s">
        <v>238</v>
      </c>
      <c r="C369" t="s">
        <v>238</v>
      </c>
      <c r="D369">
        <v>150000</v>
      </c>
      <c r="E369" t="s">
        <v>1899</v>
      </c>
      <c r="F369" t="s">
        <v>202</v>
      </c>
      <c r="G369" t="s">
        <v>202</v>
      </c>
      <c r="J369" s="5" t="s">
        <v>1900</v>
      </c>
      <c r="K369" t="s">
        <v>204</v>
      </c>
      <c r="L369" t="s">
        <v>202</v>
      </c>
      <c r="M369" t="s">
        <v>202</v>
      </c>
    </row>
    <row r="370" spans="1:14" ht="75" customHeight="1" x14ac:dyDescent="0.2">
      <c r="A370">
        <v>2</v>
      </c>
      <c r="B370" t="s">
        <v>238</v>
      </c>
      <c r="C370" t="s">
        <v>238</v>
      </c>
      <c r="D370">
        <v>280000</v>
      </c>
      <c r="E370" t="s">
        <v>356</v>
      </c>
      <c r="F370" t="s">
        <v>202</v>
      </c>
      <c r="G370" t="s">
        <v>202</v>
      </c>
      <c r="J370" s="5" t="s">
        <v>1929</v>
      </c>
      <c r="K370" t="s">
        <v>204</v>
      </c>
      <c r="L370" t="s">
        <v>202</v>
      </c>
      <c r="M370" t="s">
        <v>202</v>
      </c>
    </row>
    <row r="371" spans="1:14" ht="60" customHeight="1" x14ac:dyDescent="0.2">
      <c r="A371">
        <v>2</v>
      </c>
      <c r="B371" t="s">
        <v>238</v>
      </c>
      <c r="C371" t="s">
        <v>238</v>
      </c>
      <c r="D371">
        <v>100000</v>
      </c>
      <c r="E371" t="s">
        <v>871</v>
      </c>
      <c r="F371" t="s">
        <v>202</v>
      </c>
      <c r="G371" t="s">
        <v>202</v>
      </c>
      <c r="J371" s="5" t="s">
        <v>1972</v>
      </c>
      <c r="K371" t="s">
        <v>204</v>
      </c>
      <c r="L371" t="s">
        <v>202</v>
      </c>
      <c r="M371" t="s">
        <v>202</v>
      </c>
    </row>
    <row r="372" spans="1:14" ht="90" customHeight="1" x14ac:dyDescent="0.2">
      <c r="A372">
        <v>2</v>
      </c>
      <c r="B372" t="s">
        <v>238</v>
      </c>
      <c r="C372" t="s">
        <v>238</v>
      </c>
      <c r="D372">
        <v>200000</v>
      </c>
      <c r="E372" t="s">
        <v>941</v>
      </c>
      <c r="F372" t="s">
        <v>238</v>
      </c>
      <c r="G372" t="s">
        <v>202</v>
      </c>
      <c r="J372" s="5" t="s">
        <v>2015</v>
      </c>
      <c r="K372" t="s">
        <v>204</v>
      </c>
      <c r="L372" t="s">
        <v>202</v>
      </c>
      <c r="M372" t="s">
        <v>202</v>
      </c>
    </row>
    <row r="373" spans="1:14" ht="60" customHeight="1" x14ac:dyDescent="0.2">
      <c r="A373">
        <v>2</v>
      </c>
      <c r="B373" t="s">
        <v>238</v>
      </c>
      <c r="C373" t="s">
        <v>238</v>
      </c>
      <c r="D373">
        <v>140000</v>
      </c>
      <c r="E373" t="s">
        <v>2018</v>
      </c>
      <c r="F373" t="s">
        <v>202</v>
      </c>
      <c r="G373" t="s">
        <v>202</v>
      </c>
      <c r="J373" s="5" t="s">
        <v>2019</v>
      </c>
      <c r="L373" t="s">
        <v>202</v>
      </c>
      <c r="M373" t="s">
        <v>202</v>
      </c>
    </row>
    <row r="374" spans="1:14" ht="105" customHeight="1" x14ac:dyDescent="0.2">
      <c r="A374">
        <v>2</v>
      </c>
      <c r="B374" t="s">
        <v>238</v>
      </c>
      <c r="C374" t="s">
        <v>238</v>
      </c>
      <c r="D374">
        <v>280000</v>
      </c>
      <c r="E374" t="s">
        <v>406</v>
      </c>
      <c r="F374" t="s">
        <v>202</v>
      </c>
      <c r="G374" t="s">
        <v>202</v>
      </c>
      <c r="J374" s="5" t="s">
        <v>2105</v>
      </c>
      <c r="K374" t="s">
        <v>204</v>
      </c>
      <c r="L374" t="s">
        <v>202</v>
      </c>
      <c r="M374" t="s">
        <v>202</v>
      </c>
    </row>
    <row r="375" spans="1:14" ht="105" customHeight="1" x14ac:dyDescent="0.2">
      <c r="A375">
        <v>2</v>
      </c>
      <c r="B375" t="s">
        <v>238</v>
      </c>
      <c r="C375" t="s">
        <v>238</v>
      </c>
      <c r="D375">
        <v>120000</v>
      </c>
      <c r="E375" t="s">
        <v>2125</v>
      </c>
      <c r="F375" t="s">
        <v>202</v>
      </c>
      <c r="G375" t="s">
        <v>202</v>
      </c>
      <c r="J375" s="5" t="s">
        <v>2126</v>
      </c>
      <c r="K375" t="s">
        <v>225</v>
      </c>
      <c r="L375" t="s">
        <v>202</v>
      </c>
      <c r="M375" t="s">
        <v>202</v>
      </c>
    </row>
    <row r="376" spans="1:14" ht="45" customHeight="1" x14ac:dyDescent="0.2">
      <c r="A376">
        <v>2</v>
      </c>
      <c r="B376" t="s">
        <v>238</v>
      </c>
      <c r="C376" t="s">
        <v>238</v>
      </c>
      <c r="D376">
        <v>280000</v>
      </c>
      <c r="E376" t="s">
        <v>2202</v>
      </c>
      <c r="F376" t="s">
        <v>238</v>
      </c>
      <c r="G376" t="s">
        <v>202</v>
      </c>
      <c r="J376" s="5" t="s">
        <v>2203</v>
      </c>
      <c r="K376" t="s">
        <v>225</v>
      </c>
      <c r="L376" t="s">
        <v>202</v>
      </c>
      <c r="M376" t="s">
        <v>202</v>
      </c>
    </row>
    <row r="377" spans="1:14" ht="75" customHeight="1" x14ac:dyDescent="0.2">
      <c r="A377">
        <v>2</v>
      </c>
      <c r="B377" t="s">
        <v>238</v>
      </c>
      <c r="C377" t="s">
        <v>238</v>
      </c>
      <c r="D377">
        <v>160000</v>
      </c>
      <c r="E377" t="s">
        <v>2235</v>
      </c>
      <c r="F377" t="s">
        <v>202</v>
      </c>
      <c r="G377" t="s">
        <v>202</v>
      </c>
      <c r="J377" s="5" t="s">
        <v>2236</v>
      </c>
      <c r="K377" t="s">
        <v>225</v>
      </c>
      <c r="L377" t="s">
        <v>202</v>
      </c>
      <c r="M377" t="s">
        <v>202</v>
      </c>
    </row>
    <row r="378" spans="1:14" ht="75" customHeight="1" x14ac:dyDescent="0.2">
      <c r="A378">
        <v>2</v>
      </c>
      <c r="B378" t="s">
        <v>238</v>
      </c>
      <c r="C378" t="s">
        <v>238</v>
      </c>
      <c r="D378">
        <v>280000</v>
      </c>
      <c r="E378" t="s">
        <v>2251</v>
      </c>
      <c r="F378" t="s">
        <v>202</v>
      </c>
      <c r="G378" t="s">
        <v>202</v>
      </c>
      <c r="J378" s="5" t="s">
        <v>2252</v>
      </c>
      <c r="K378" t="s">
        <v>204</v>
      </c>
      <c r="L378" t="s">
        <v>238</v>
      </c>
      <c r="M378" t="s">
        <v>202</v>
      </c>
    </row>
    <row r="379" spans="1:14" ht="45" customHeight="1" x14ac:dyDescent="0.2">
      <c r="A379">
        <v>2</v>
      </c>
      <c r="B379" t="s">
        <v>238</v>
      </c>
      <c r="C379" t="s">
        <v>238</v>
      </c>
      <c r="D379">
        <v>100000</v>
      </c>
      <c r="E379" t="s">
        <v>871</v>
      </c>
      <c r="F379" t="s">
        <v>202</v>
      </c>
      <c r="G379" t="s">
        <v>202</v>
      </c>
      <c r="J379" s="5" t="s">
        <v>2283</v>
      </c>
      <c r="K379" t="s">
        <v>204</v>
      </c>
      <c r="L379" t="s">
        <v>202</v>
      </c>
      <c r="M379" t="s">
        <v>202</v>
      </c>
    </row>
    <row r="380" spans="1:14" ht="75" customHeight="1" x14ac:dyDescent="0.2">
      <c r="A380">
        <v>2</v>
      </c>
      <c r="B380" t="s">
        <v>238</v>
      </c>
      <c r="C380" t="s">
        <v>238</v>
      </c>
      <c r="D380">
        <v>160000</v>
      </c>
      <c r="E380" t="s">
        <v>2383</v>
      </c>
      <c r="F380" t="s">
        <v>202</v>
      </c>
      <c r="G380" t="s">
        <v>202</v>
      </c>
      <c r="J380" s="5" t="s">
        <v>2384</v>
      </c>
      <c r="K380" t="s">
        <v>204</v>
      </c>
      <c r="L380" t="s">
        <v>202</v>
      </c>
      <c r="M380" t="s">
        <v>238</v>
      </c>
      <c r="N380" t="s">
        <v>2385</v>
      </c>
    </row>
    <row r="381" spans="1:14" x14ac:dyDescent="0.2">
      <c r="A381">
        <v>2</v>
      </c>
      <c r="B381" t="s">
        <v>238</v>
      </c>
      <c r="C381" t="s">
        <v>238</v>
      </c>
      <c r="D381">
        <v>25000</v>
      </c>
      <c r="E381" t="s">
        <v>2388</v>
      </c>
      <c r="F381" t="s">
        <v>202</v>
      </c>
      <c r="G381" t="s">
        <v>202</v>
      </c>
      <c r="J381" s="5" t="s">
        <v>2389</v>
      </c>
      <c r="K381" t="s">
        <v>225</v>
      </c>
      <c r="L381" t="s">
        <v>238</v>
      </c>
      <c r="M381" t="s">
        <v>202</v>
      </c>
    </row>
    <row r="382" spans="1:14" ht="45" customHeight="1" x14ac:dyDescent="0.2">
      <c r="A382">
        <v>2</v>
      </c>
      <c r="B382" t="s">
        <v>238</v>
      </c>
      <c r="C382" t="s">
        <v>238</v>
      </c>
      <c r="D382">
        <v>280000</v>
      </c>
      <c r="E382" t="s">
        <v>406</v>
      </c>
      <c r="F382" t="s">
        <v>202</v>
      </c>
      <c r="G382" t="s">
        <v>202</v>
      </c>
      <c r="J382" s="5" t="s">
        <v>2476</v>
      </c>
      <c r="L382" t="s">
        <v>238</v>
      </c>
      <c r="M382" t="s">
        <v>202</v>
      </c>
    </row>
    <row r="383" spans="1:14" ht="75" customHeight="1" x14ac:dyDescent="0.2">
      <c r="A383">
        <v>2</v>
      </c>
      <c r="B383" t="s">
        <v>238</v>
      </c>
      <c r="C383" t="s">
        <v>238</v>
      </c>
      <c r="D383">
        <v>200000</v>
      </c>
      <c r="E383" t="s">
        <v>306</v>
      </c>
      <c r="F383" t="s">
        <v>202</v>
      </c>
      <c r="G383" t="s">
        <v>202</v>
      </c>
      <c r="J383" s="5" t="s">
        <v>2592</v>
      </c>
      <c r="L383" t="s">
        <v>238</v>
      </c>
      <c r="M383" t="s">
        <v>202</v>
      </c>
    </row>
    <row r="384" spans="1:14" ht="30" customHeight="1" x14ac:dyDescent="0.2">
      <c r="A384">
        <v>2</v>
      </c>
      <c r="B384" t="s">
        <v>238</v>
      </c>
      <c r="C384" t="s">
        <v>238</v>
      </c>
      <c r="D384">
        <v>230000</v>
      </c>
      <c r="E384" t="s">
        <v>2638</v>
      </c>
      <c r="F384" t="s">
        <v>238</v>
      </c>
      <c r="G384" t="s">
        <v>202</v>
      </c>
      <c r="J384" s="5" t="s">
        <v>2639</v>
      </c>
      <c r="K384" t="s">
        <v>204</v>
      </c>
      <c r="L384" t="s">
        <v>238</v>
      </c>
      <c r="M384" t="s">
        <v>202</v>
      </c>
    </row>
    <row r="385" spans="1:14" ht="75" customHeight="1" x14ac:dyDescent="0.2">
      <c r="A385">
        <v>2</v>
      </c>
      <c r="B385" t="s">
        <v>238</v>
      </c>
      <c r="C385" t="s">
        <v>238</v>
      </c>
      <c r="D385">
        <v>80000</v>
      </c>
      <c r="E385" t="s">
        <v>372</v>
      </c>
      <c r="F385" t="s">
        <v>238</v>
      </c>
      <c r="G385" t="s">
        <v>238</v>
      </c>
      <c r="H385">
        <v>40</v>
      </c>
      <c r="I385">
        <v>60</v>
      </c>
      <c r="J385" s="5" t="s">
        <v>2648</v>
      </c>
      <c r="K385" t="s">
        <v>204</v>
      </c>
      <c r="L385" t="s">
        <v>202</v>
      </c>
      <c r="M385" t="s">
        <v>202</v>
      </c>
    </row>
    <row r="386" spans="1:14" ht="45" customHeight="1" x14ac:dyDescent="0.2">
      <c r="A386">
        <v>2</v>
      </c>
      <c r="B386" t="s">
        <v>238</v>
      </c>
      <c r="C386" t="s">
        <v>238</v>
      </c>
      <c r="D386">
        <v>300000</v>
      </c>
      <c r="E386" t="s">
        <v>2658</v>
      </c>
      <c r="F386" t="s">
        <v>202</v>
      </c>
      <c r="G386" t="s">
        <v>202</v>
      </c>
      <c r="J386" s="5" t="s">
        <v>2669</v>
      </c>
      <c r="K386" t="s">
        <v>225</v>
      </c>
      <c r="L386" t="s">
        <v>238</v>
      </c>
      <c r="M386" t="s">
        <v>202</v>
      </c>
    </row>
    <row r="387" spans="1:14" ht="60" customHeight="1" x14ac:dyDescent="0.2">
      <c r="A387">
        <v>2</v>
      </c>
      <c r="B387" t="s">
        <v>238</v>
      </c>
      <c r="C387" t="s">
        <v>238</v>
      </c>
      <c r="D387">
        <v>280000</v>
      </c>
      <c r="E387" t="s">
        <v>2675</v>
      </c>
      <c r="F387" t="s">
        <v>202</v>
      </c>
      <c r="G387" t="s">
        <v>202</v>
      </c>
      <c r="J387" s="5" t="s">
        <v>2676</v>
      </c>
      <c r="K387" t="s">
        <v>204</v>
      </c>
      <c r="L387" t="s">
        <v>202</v>
      </c>
      <c r="M387" t="s">
        <v>202</v>
      </c>
    </row>
    <row r="388" spans="1:14" ht="105" customHeight="1" x14ac:dyDescent="0.2">
      <c r="A388">
        <v>2</v>
      </c>
      <c r="B388" t="s">
        <v>238</v>
      </c>
      <c r="C388" t="s">
        <v>238</v>
      </c>
      <c r="D388">
        <v>180000</v>
      </c>
      <c r="E388" t="s">
        <v>315</v>
      </c>
      <c r="F388" t="s">
        <v>202</v>
      </c>
      <c r="G388" t="s">
        <v>238</v>
      </c>
      <c r="J388" s="5" t="s">
        <v>2723</v>
      </c>
      <c r="K388" t="s">
        <v>204</v>
      </c>
      <c r="L388" t="s">
        <v>202</v>
      </c>
      <c r="M388" t="s">
        <v>238</v>
      </c>
      <c r="N388" t="s">
        <v>2724</v>
      </c>
    </row>
    <row r="389" spans="1:14" ht="195" customHeight="1" x14ac:dyDescent="0.2">
      <c r="A389">
        <v>2</v>
      </c>
      <c r="B389" t="s">
        <v>238</v>
      </c>
      <c r="C389" t="s">
        <v>238</v>
      </c>
      <c r="D389">
        <v>200000</v>
      </c>
      <c r="E389" t="s">
        <v>306</v>
      </c>
      <c r="F389" t="s">
        <v>202</v>
      </c>
      <c r="G389" t="s">
        <v>202</v>
      </c>
      <c r="J389" s="5" t="s">
        <v>2822</v>
      </c>
      <c r="K389" t="s">
        <v>204</v>
      </c>
      <c r="L389" t="s">
        <v>238</v>
      </c>
      <c r="M389" t="s">
        <v>238</v>
      </c>
      <c r="N389" t="s">
        <v>2823</v>
      </c>
    </row>
    <row r="390" spans="1:14" ht="105" customHeight="1" x14ac:dyDescent="0.2">
      <c r="A390">
        <v>2</v>
      </c>
      <c r="B390" t="s">
        <v>238</v>
      </c>
      <c r="C390" t="s">
        <v>238</v>
      </c>
      <c r="D390">
        <v>50000</v>
      </c>
      <c r="E390" t="s">
        <v>438</v>
      </c>
      <c r="F390" t="s">
        <v>202</v>
      </c>
      <c r="G390" t="s">
        <v>202</v>
      </c>
      <c r="J390" s="5" t="s">
        <v>2847</v>
      </c>
      <c r="K390" t="s">
        <v>204</v>
      </c>
      <c r="L390" t="s">
        <v>202</v>
      </c>
      <c r="M390" t="s">
        <v>202</v>
      </c>
    </row>
    <row r="391" spans="1:14" ht="105" customHeight="1" x14ac:dyDescent="0.2">
      <c r="A391">
        <v>2</v>
      </c>
      <c r="B391" t="s">
        <v>238</v>
      </c>
      <c r="C391" t="s">
        <v>238</v>
      </c>
      <c r="D391">
        <v>200000</v>
      </c>
      <c r="E391" t="s">
        <v>1245</v>
      </c>
      <c r="F391" t="s">
        <v>202</v>
      </c>
      <c r="G391" t="s">
        <v>202</v>
      </c>
      <c r="J391" s="5" t="s">
        <v>2869</v>
      </c>
      <c r="K391" t="s">
        <v>204</v>
      </c>
      <c r="L391" t="s">
        <v>202</v>
      </c>
      <c r="M391" t="s">
        <v>202</v>
      </c>
    </row>
    <row r="392" spans="1:14" ht="75" customHeight="1" x14ac:dyDescent="0.2">
      <c r="A392">
        <v>2</v>
      </c>
      <c r="B392" t="s">
        <v>238</v>
      </c>
      <c r="C392" t="s">
        <v>238</v>
      </c>
      <c r="D392">
        <v>150000</v>
      </c>
      <c r="E392" t="s">
        <v>239</v>
      </c>
      <c r="F392" t="s">
        <v>238</v>
      </c>
      <c r="G392" t="s">
        <v>202</v>
      </c>
      <c r="J392" s="5" t="s">
        <v>2875</v>
      </c>
      <c r="L392" t="s">
        <v>202</v>
      </c>
      <c r="M392" t="s">
        <v>202</v>
      </c>
    </row>
    <row r="393" spans="1:14" ht="45" customHeight="1" x14ac:dyDescent="0.2">
      <c r="A393">
        <v>2</v>
      </c>
      <c r="B393" t="s">
        <v>238</v>
      </c>
      <c r="C393" t="s">
        <v>238</v>
      </c>
      <c r="D393">
        <v>100000</v>
      </c>
      <c r="E393" t="s">
        <v>2884</v>
      </c>
      <c r="F393" t="s">
        <v>202</v>
      </c>
      <c r="G393" t="s">
        <v>202</v>
      </c>
      <c r="J393" s="5" t="s">
        <v>2885</v>
      </c>
      <c r="L393" t="s">
        <v>202</v>
      </c>
      <c r="M393" t="s">
        <v>202</v>
      </c>
    </row>
    <row r="394" spans="1:14" ht="75" customHeight="1" x14ac:dyDescent="0.2">
      <c r="A394">
        <v>2</v>
      </c>
      <c r="B394" t="s">
        <v>238</v>
      </c>
      <c r="C394" t="s">
        <v>238</v>
      </c>
      <c r="D394">
        <v>150000</v>
      </c>
      <c r="E394" t="s">
        <v>324</v>
      </c>
      <c r="F394" t="s">
        <v>202</v>
      </c>
      <c r="G394" t="s">
        <v>202</v>
      </c>
      <c r="J394" s="5" t="s">
        <v>2888</v>
      </c>
      <c r="K394" t="s">
        <v>204</v>
      </c>
      <c r="L394" t="s">
        <v>202</v>
      </c>
      <c r="M394" t="s">
        <v>202</v>
      </c>
    </row>
    <row r="395" spans="1:14" ht="150" customHeight="1" x14ac:dyDescent="0.2">
      <c r="A395">
        <v>2</v>
      </c>
      <c r="B395" t="s">
        <v>238</v>
      </c>
      <c r="C395" t="s">
        <v>238</v>
      </c>
      <c r="D395">
        <v>200000</v>
      </c>
      <c r="E395" t="s">
        <v>2912</v>
      </c>
      <c r="F395" t="s">
        <v>202</v>
      </c>
      <c r="G395" t="s">
        <v>202</v>
      </c>
      <c r="J395" s="5" t="s">
        <v>2913</v>
      </c>
      <c r="K395" t="s">
        <v>204</v>
      </c>
      <c r="L395" t="s">
        <v>202</v>
      </c>
      <c r="M395" t="s">
        <v>202</v>
      </c>
    </row>
    <row r="396" spans="1:14" ht="75" customHeight="1" x14ac:dyDescent="0.2">
      <c r="A396">
        <v>2</v>
      </c>
      <c r="B396" t="s">
        <v>238</v>
      </c>
      <c r="C396" t="s">
        <v>238</v>
      </c>
      <c r="D396">
        <v>100000</v>
      </c>
      <c r="E396" t="s">
        <v>687</v>
      </c>
      <c r="F396" t="s">
        <v>202</v>
      </c>
      <c r="G396" t="s">
        <v>202</v>
      </c>
      <c r="J396" s="5" t="s">
        <v>2916</v>
      </c>
      <c r="K396" t="s">
        <v>204</v>
      </c>
      <c r="L396" t="s">
        <v>202</v>
      </c>
      <c r="M396" t="s">
        <v>202</v>
      </c>
    </row>
    <row r="397" spans="1:14" ht="60" customHeight="1" x14ac:dyDescent="0.2">
      <c r="A397">
        <v>2</v>
      </c>
      <c r="B397" t="s">
        <v>238</v>
      </c>
      <c r="C397" t="s">
        <v>238</v>
      </c>
      <c r="D397">
        <v>280000</v>
      </c>
      <c r="E397" t="s">
        <v>398</v>
      </c>
      <c r="F397" t="s">
        <v>202</v>
      </c>
      <c r="G397" t="s">
        <v>202</v>
      </c>
      <c r="J397" s="5" t="s">
        <v>2961</v>
      </c>
      <c r="K397" t="s">
        <v>225</v>
      </c>
      <c r="L397" t="s">
        <v>238</v>
      </c>
      <c r="M397" t="s">
        <v>202</v>
      </c>
    </row>
    <row r="398" spans="1:14" ht="150" customHeight="1" x14ac:dyDescent="0.2">
      <c r="A398">
        <v>2</v>
      </c>
      <c r="B398" t="s">
        <v>238</v>
      </c>
      <c r="C398" t="s">
        <v>238</v>
      </c>
      <c r="D398">
        <v>180000</v>
      </c>
      <c r="E398" t="s">
        <v>2970</v>
      </c>
      <c r="F398" t="s">
        <v>202</v>
      </c>
      <c r="G398" t="s">
        <v>202</v>
      </c>
      <c r="J398" s="5" t="s">
        <v>2971</v>
      </c>
      <c r="K398" t="s">
        <v>204</v>
      </c>
      <c r="L398" t="s">
        <v>202</v>
      </c>
      <c r="M398" t="s">
        <v>238</v>
      </c>
      <c r="N398" t="s">
        <v>2972</v>
      </c>
    </row>
    <row r="399" spans="1:14" ht="60" customHeight="1" x14ac:dyDescent="0.2">
      <c r="A399">
        <v>2</v>
      </c>
      <c r="B399" t="s">
        <v>238</v>
      </c>
      <c r="C399" t="s">
        <v>238</v>
      </c>
      <c r="D399">
        <v>150000</v>
      </c>
      <c r="E399" t="s">
        <v>1116</v>
      </c>
      <c r="F399" t="s">
        <v>202</v>
      </c>
      <c r="G399" t="s">
        <v>202</v>
      </c>
      <c r="J399" s="5" t="s">
        <v>3143</v>
      </c>
      <c r="K399" t="s">
        <v>225</v>
      </c>
      <c r="L399" t="s">
        <v>238</v>
      </c>
      <c r="M399" t="s">
        <v>202</v>
      </c>
    </row>
    <row r="400" spans="1:14" ht="45" customHeight="1" x14ac:dyDescent="0.2">
      <c r="A400">
        <v>2</v>
      </c>
      <c r="B400" t="s">
        <v>238</v>
      </c>
      <c r="C400" t="s">
        <v>238</v>
      </c>
      <c r="D400">
        <v>130000</v>
      </c>
      <c r="E400" t="s">
        <v>3175</v>
      </c>
      <c r="F400" t="s">
        <v>202</v>
      </c>
      <c r="G400" t="s">
        <v>202</v>
      </c>
      <c r="J400" s="5" t="s">
        <v>3176</v>
      </c>
      <c r="K400" t="s">
        <v>204</v>
      </c>
      <c r="L400" t="s">
        <v>202</v>
      </c>
      <c r="M400" t="s">
        <v>202</v>
      </c>
    </row>
    <row r="401" spans="1:14" ht="30" customHeight="1" x14ac:dyDescent="0.2">
      <c r="A401">
        <v>2</v>
      </c>
      <c r="B401" t="s">
        <v>238</v>
      </c>
      <c r="C401" t="s">
        <v>238</v>
      </c>
      <c r="D401">
        <v>200000</v>
      </c>
      <c r="E401" t="s">
        <v>769</v>
      </c>
      <c r="F401" t="s">
        <v>202</v>
      </c>
      <c r="G401" t="s">
        <v>202</v>
      </c>
      <c r="J401" s="5" t="s">
        <v>3211</v>
      </c>
      <c r="K401" t="s">
        <v>204</v>
      </c>
      <c r="L401" t="s">
        <v>202</v>
      </c>
      <c r="M401" t="s">
        <v>202</v>
      </c>
    </row>
    <row r="402" spans="1:14" ht="30" customHeight="1" x14ac:dyDescent="0.2">
      <c r="A402">
        <v>2</v>
      </c>
      <c r="B402" t="s">
        <v>238</v>
      </c>
      <c r="C402" t="s">
        <v>238</v>
      </c>
      <c r="D402">
        <v>150000</v>
      </c>
      <c r="E402" t="s">
        <v>239</v>
      </c>
      <c r="F402" t="s">
        <v>202</v>
      </c>
      <c r="G402" t="s">
        <v>202</v>
      </c>
      <c r="J402" s="5" t="s">
        <v>3257</v>
      </c>
      <c r="K402" t="s">
        <v>204</v>
      </c>
      <c r="L402" t="s">
        <v>202</v>
      </c>
      <c r="M402" t="s">
        <v>202</v>
      </c>
    </row>
    <row r="403" spans="1:14" ht="90" customHeight="1" x14ac:dyDescent="0.2">
      <c r="A403">
        <v>2</v>
      </c>
      <c r="B403" t="s">
        <v>238</v>
      </c>
      <c r="C403" t="s">
        <v>238</v>
      </c>
      <c r="D403">
        <v>280000</v>
      </c>
      <c r="E403" t="s">
        <v>356</v>
      </c>
      <c r="F403" t="s">
        <v>238</v>
      </c>
      <c r="G403" t="s">
        <v>238</v>
      </c>
      <c r="H403">
        <v>50</v>
      </c>
      <c r="I403">
        <v>50</v>
      </c>
      <c r="J403" s="5" t="s">
        <v>3293</v>
      </c>
      <c r="K403" t="s">
        <v>204</v>
      </c>
      <c r="L403" t="s">
        <v>202</v>
      </c>
      <c r="M403" t="s">
        <v>202</v>
      </c>
    </row>
    <row r="404" spans="1:14" ht="30" customHeight="1" x14ac:dyDescent="0.2">
      <c r="A404">
        <v>2</v>
      </c>
      <c r="B404" t="s">
        <v>238</v>
      </c>
      <c r="C404" t="s">
        <v>238</v>
      </c>
      <c r="D404">
        <v>280000</v>
      </c>
      <c r="E404" t="s">
        <v>3311</v>
      </c>
      <c r="F404" t="s">
        <v>202</v>
      </c>
      <c r="G404" t="s">
        <v>202</v>
      </c>
      <c r="J404" s="5" t="s">
        <v>3312</v>
      </c>
      <c r="L404" t="s">
        <v>202</v>
      </c>
      <c r="M404" t="s">
        <v>202</v>
      </c>
    </row>
    <row r="405" spans="1:14" ht="60" customHeight="1" x14ac:dyDescent="0.2">
      <c r="A405">
        <v>2</v>
      </c>
      <c r="B405" t="s">
        <v>238</v>
      </c>
      <c r="C405" t="s">
        <v>238</v>
      </c>
      <c r="D405">
        <v>200000</v>
      </c>
      <c r="E405" t="s">
        <v>3321</v>
      </c>
      <c r="F405" t="s">
        <v>238</v>
      </c>
      <c r="G405" t="s">
        <v>202</v>
      </c>
      <c r="J405" s="5" t="s">
        <v>3322</v>
      </c>
      <c r="K405" t="s">
        <v>204</v>
      </c>
      <c r="L405" t="s">
        <v>202</v>
      </c>
      <c r="M405" t="s">
        <v>202</v>
      </c>
    </row>
    <row r="406" spans="1:14" ht="30" customHeight="1" x14ac:dyDescent="0.2">
      <c r="A406">
        <v>2</v>
      </c>
      <c r="B406" t="s">
        <v>238</v>
      </c>
      <c r="C406" t="s">
        <v>238</v>
      </c>
      <c r="D406">
        <v>150000</v>
      </c>
      <c r="E406" t="s">
        <v>324</v>
      </c>
      <c r="F406" t="s">
        <v>202</v>
      </c>
      <c r="G406" t="s">
        <v>202</v>
      </c>
      <c r="J406" s="5" t="s">
        <v>3351</v>
      </c>
      <c r="K406" t="s">
        <v>204</v>
      </c>
      <c r="L406" t="s">
        <v>202</v>
      </c>
      <c r="M406" t="s">
        <v>202</v>
      </c>
    </row>
    <row r="407" spans="1:14" ht="75" customHeight="1" x14ac:dyDescent="0.2">
      <c r="A407">
        <v>2</v>
      </c>
      <c r="B407" t="s">
        <v>238</v>
      </c>
      <c r="C407" t="s">
        <v>238</v>
      </c>
      <c r="D407">
        <v>100000</v>
      </c>
      <c r="E407" t="s">
        <v>532</v>
      </c>
      <c r="F407" t="s">
        <v>202</v>
      </c>
      <c r="G407" t="s">
        <v>202</v>
      </c>
      <c r="J407" s="5" t="s">
        <v>3412</v>
      </c>
      <c r="K407" t="s">
        <v>204</v>
      </c>
      <c r="L407" t="s">
        <v>202</v>
      </c>
      <c r="M407" t="s">
        <v>238</v>
      </c>
      <c r="N407" t="s">
        <v>3413</v>
      </c>
    </row>
    <row r="408" spans="1:14" ht="60" customHeight="1" x14ac:dyDescent="0.2">
      <c r="A408">
        <v>2</v>
      </c>
      <c r="B408" t="s">
        <v>238</v>
      </c>
      <c r="C408" t="s">
        <v>238</v>
      </c>
      <c r="D408">
        <v>60000</v>
      </c>
      <c r="E408" t="s">
        <v>3430</v>
      </c>
      <c r="F408" t="s">
        <v>202</v>
      </c>
      <c r="G408" t="s">
        <v>202</v>
      </c>
      <c r="J408" s="5" t="s">
        <v>3431</v>
      </c>
      <c r="K408" t="s">
        <v>225</v>
      </c>
      <c r="L408" t="s">
        <v>238</v>
      </c>
      <c r="M408" t="s">
        <v>202</v>
      </c>
    </row>
    <row r="409" spans="1:14" ht="90" customHeight="1" x14ac:dyDescent="0.2">
      <c r="A409">
        <v>2</v>
      </c>
      <c r="B409" t="s">
        <v>238</v>
      </c>
      <c r="C409" t="s">
        <v>238</v>
      </c>
      <c r="D409">
        <v>280000</v>
      </c>
      <c r="E409" t="s">
        <v>3457</v>
      </c>
      <c r="F409" t="s">
        <v>202</v>
      </c>
      <c r="G409" t="s">
        <v>202</v>
      </c>
      <c r="J409" s="5" t="s">
        <v>3458</v>
      </c>
      <c r="K409" t="s">
        <v>204</v>
      </c>
      <c r="L409" t="s">
        <v>202</v>
      </c>
      <c r="M409" t="s">
        <v>202</v>
      </c>
    </row>
    <row r="410" spans="1:14" ht="30" customHeight="1" x14ac:dyDescent="0.2">
      <c r="A410">
        <v>2</v>
      </c>
      <c r="B410" t="s">
        <v>238</v>
      </c>
      <c r="C410" t="s">
        <v>238</v>
      </c>
      <c r="D410">
        <v>130000</v>
      </c>
      <c r="E410" t="s">
        <v>665</v>
      </c>
      <c r="F410" t="s">
        <v>202</v>
      </c>
      <c r="G410" t="s">
        <v>202</v>
      </c>
      <c r="J410" s="5" t="s">
        <v>3542</v>
      </c>
      <c r="L410" t="s">
        <v>238</v>
      </c>
      <c r="M410" t="s">
        <v>202</v>
      </c>
    </row>
    <row r="411" spans="1:14" ht="105" customHeight="1" x14ac:dyDescent="0.2">
      <c r="A411">
        <v>2</v>
      </c>
      <c r="B411" t="s">
        <v>238</v>
      </c>
      <c r="C411" t="s">
        <v>238</v>
      </c>
      <c r="D411">
        <v>100000</v>
      </c>
      <c r="E411" t="s">
        <v>2884</v>
      </c>
      <c r="F411" t="s">
        <v>202</v>
      </c>
      <c r="G411" t="s">
        <v>202</v>
      </c>
      <c r="J411" s="5" t="s">
        <v>3591</v>
      </c>
      <c r="K411" t="s">
        <v>204</v>
      </c>
      <c r="L411" t="s">
        <v>202</v>
      </c>
      <c r="M411" t="s">
        <v>202</v>
      </c>
    </row>
    <row r="412" spans="1:14" ht="45" customHeight="1" x14ac:dyDescent="0.2">
      <c r="A412">
        <v>3</v>
      </c>
      <c r="B412" t="s">
        <v>202</v>
      </c>
      <c r="C412" t="s">
        <v>202</v>
      </c>
      <c r="J412" s="5" t="s">
        <v>631</v>
      </c>
      <c r="K412" t="s">
        <v>204</v>
      </c>
      <c r="L412" t="s">
        <v>238</v>
      </c>
      <c r="M412" t="s">
        <v>202</v>
      </c>
    </row>
    <row r="413" spans="1:14" ht="45" customHeight="1" x14ac:dyDescent="0.2">
      <c r="A413">
        <v>3</v>
      </c>
      <c r="B413" t="s">
        <v>202</v>
      </c>
      <c r="C413" t="s">
        <v>202</v>
      </c>
      <c r="J413" s="5" t="s">
        <v>760</v>
      </c>
      <c r="K413" t="s">
        <v>204</v>
      </c>
      <c r="L413" t="s">
        <v>202</v>
      </c>
      <c r="M413" t="s">
        <v>202</v>
      </c>
    </row>
    <row r="414" spans="1:14" ht="135" customHeight="1" x14ac:dyDescent="0.2">
      <c r="A414">
        <v>3</v>
      </c>
      <c r="B414" t="s">
        <v>202</v>
      </c>
      <c r="C414" t="s">
        <v>202</v>
      </c>
      <c r="J414" s="5" t="s">
        <v>795</v>
      </c>
      <c r="K414" t="s">
        <v>204</v>
      </c>
      <c r="L414" t="s">
        <v>238</v>
      </c>
      <c r="M414" t="s">
        <v>202</v>
      </c>
    </row>
    <row r="415" spans="1:14" ht="30" customHeight="1" x14ac:dyDescent="0.2">
      <c r="A415">
        <v>3</v>
      </c>
      <c r="B415" t="s">
        <v>202</v>
      </c>
      <c r="C415" t="s">
        <v>202</v>
      </c>
      <c r="J415" s="5" t="s">
        <v>813</v>
      </c>
      <c r="K415" t="s">
        <v>204</v>
      </c>
      <c r="L415" t="s">
        <v>202</v>
      </c>
      <c r="M415" t="s">
        <v>202</v>
      </c>
    </row>
    <row r="416" spans="1:14" ht="30" customHeight="1" x14ac:dyDescent="0.2">
      <c r="A416">
        <v>3</v>
      </c>
      <c r="B416" t="s">
        <v>202</v>
      </c>
      <c r="C416" t="s">
        <v>202</v>
      </c>
      <c r="J416" s="5" t="s">
        <v>846</v>
      </c>
      <c r="K416" t="s">
        <v>204</v>
      </c>
      <c r="L416" t="s">
        <v>238</v>
      </c>
      <c r="M416" t="s">
        <v>238</v>
      </c>
      <c r="N416" t="s">
        <v>847</v>
      </c>
    </row>
    <row r="417" spans="1:14" ht="60" customHeight="1" x14ac:dyDescent="0.2">
      <c r="A417">
        <v>3</v>
      </c>
      <c r="B417" t="s">
        <v>202</v>
      </c>
      <c r="C417" t="s">
        <v>202</v>
      </c>
      <c r="J417" s="5" t="s">
        <v>853</v>
      </c>
      <c r="K417" t="s">
        <v>204</v>
      </c>
      <c r="L417" t="s">
        <v>202</v>
      </c>
      <c r="M417" t="s">
        <v>202</v>
      </c>
    </row>
    <row r="418" spans="1:14" ht="90" customHeight="1" x14ac:dyDescent="0.2">
      <c r="A418">
        <v>3</v>
      </c>
      <c r="B418" t="s">
        <v>202</v>
      </c>
      <c r="C418" t="s">
        <v>202</v>
      </c>
      <c r="J418" s="5" t="s">
        <v>879</v>
      </c>
      <c r="K418" t="s">
        <v>225</v>
      </c>
      <c r="L418" t="s">
        <v>202</v>
      </c>
      <c r="M418" t="s">
        <v>202</v>
      </c>
    </row>
    <row r="419" spans="1:14" ht="165" customHeight="1" x14ac:dyDescent="0.2">
      <c r="A419">
        <v>3</v>
      </c>
      <c r="B419" t="s">
        <v>202</v>
      </c>
      <c r="C419" t="s">
        <v>202</v>
      </c>
      <c r="J419" s="5" t="s">
        <v>928</v>
      </c>
      <c r="K419" t="s">
        <v>204</v>
      </c>
      <c r="L419" t="s">
        <v>202</v>
      </c>
      <c r="M419" t="s">
        <v>202</v>
      </c>
    </row>
    <row r="420" spans="1:14" ht="60" customHeight="1" x14ac:dyDescent="0.2">
      <c r="A420">
        <v>3</v>
      </c>
      <c r="B420" t="s">
        <v>202</v>
      </c>
      <c r="C420" t="s">
        <v>202</v>
      </c>
      <c r="J420" s="5" t="s">
        <v>992</v>
      </c>
      <c r="K420" t="s">
        <v>204</v>
      </c>
      <c r="L420" t="s">
        <v>238</v>
      </c>
      <c r="M420" t="s">
        <v>202</v>
      </c>
    </row>
    <row r="421" spans="1:14" ht="30" customHeight="1" x14ac:dyDescent="0.2">
      <c r="A421">
        <v>3</v>
      </c>
      <c r="B421" t="s">
        <v>202</v>
      </c>
      <c r="C421" t="s">
        <v>202</v>
      </c>
      <c r="J421" s="5" t="s">
        <v>1024</v>
      </c>
      <c r="K421" t="s">
        <v>204</v>
      </c>
      <c r="L421" t="s">
        <v>238</v>
      </c>
      <c r="M421" t="s">
        <v>202</v>
      </c>
    </row>
    <row r="422" spans="1:14" x14ac:dyDescent="0.2">
      <c r="A422">
        <v>3</v>
      </c>
      <c r="B422" t="s">
        <v>202</v>
      </c>
      <c r="C422" t="s">
        <v>202</v>
      </c>
      <c r="J422" s="5" t="s">
        <v>1047</v>
      </c>
      <c r="K422" t="s">
        <v>204</v>
      </c>
      <c r="L422" t="s">
        <v>202</v>
      </c>
      <c r="M422" t="s">
        <v>202</v>
      </c>
    </row>
    <row r="423" spans="1:14" ht="75" customHeight="1" x14ac:dyDescent="0.2">
      <c r="A423">
        <v>3</v>
      </c>
      <c r="B423" t="s">
        <v>202</v>
      </c>
      <c r="C423" t="s">
        <v>202</v>
      </c>
      <c r="J423" s="5" t="s">
        <v>1062</v>
      </c>
      <c r="K423" t="s">
        <v>204</v>
      </c>
      <c r="L423" t="s">
        <v>202</v>
      </c>
      <c r="M423" t="s">
        <v>202</v>
      </c>
    </row>
    <row r="424" spans="1:14" ht="180" customHeight="1" x14ac:dyDescent="0.2">
      <c r="A424">
        <v>3</v>
      </c>
      <c r="B424" t="s">
        <v>202</v>
      </c>
      <c r="C424" t="s">
        <v>202</v>
      </c>
      <c r="J424" s="5" t="s">
        <v>1107</v>
      </c>
      <c r="K424" t="s">
        <v>204</v>
      </c>
      <c r="L424" t="s">
        <v>202</v>
      </c>
      <c r="M424" t="s">
        <v>202</v>
      </c>
    </row>
    <row r="425" spans="1:14" ht="90" customHeight="1" x14ac:dyDescent="0.2">
      <c r="A425">
        <v>3</v>
      </c>
      <c r="B425" t="s">
        <v>202</v>
      </c>
      <c r="C425" t="s">
        <v>202</v>
      </c>
      <c r="J425" s="5" t="s">
        <v>1198</v>
      </c>
      <c r="K425" t="s">
        <v>204</v>
      </c>
      <c r="L425" t="s">
        <v>202</v>
      </c>
      <c r="M425" t="s">
        <v>202</v>
      </c>
    </row>
    <row r="426" spans="1:14" ht="105" customHeight="1" x14ac:dyDescent="0.2">
      <c r="A426">
        <v>3</v>
      </c>
      <c r="B426" t="s">
        <v>202</v>
      </c>
      <c r="C426" t="s">
        <v>202</v>
      </c>
      <c r="J426" s="5" t="s">
        <v>1214</v>
      </c>
      <c r="K426" t="s">
        <v>204</v>
      </c>
      <c r="L426" t="s">
        <v>238</v>
      </c>
      <c r="M426" t="s">
        <v>238</v>
      </c>
      <c r="N426" t="s">
        <v>1215</v>
      </c>
    </row>
    <row r="427" spans="1:14" ht="75" customHeight="1" x14ac:dyDescent="0.2">
      <c r="A427">
        <v>3</v>
      </c>
      <c r="B427" t="s">
        <v>202</v>
      </c>
      <c r="C427" t="s">
        <v>202</v>
      </c>
      <c r="J427" s="5" t="s">
        <v>1237</v>
      </c>
      <c r="K427" t="s">
        <v>204</v>
      </c>
      <c r="L427" t="s">
        <v>238</v>
      </c>
      <c r="M427" t="s">
        <v>238</v>
      </c>
      <c r="N427" t="s">
        <v>1238</v>
      </c>
    </row>
    <row r="428" spans="1:14" ht="30" customHeight="1" x14ac:dyDescent="0.2">
      <c r="A428">
        <v>3</v>
      </c>
      <c r="B428" t="s">
        <v>202</v>
      </c>
      <c r="C428" t="s">
        <v>202</v>
      </c>
      <c r="J428" s="5" t="s">
        <v>1297</v>
      </c>
      <c r="K428" t="s">
        <v>204</v>
      </c>
      <c r="L428" t="s">
        <v>238</v>
      </c>
      <c r="M428" t="s">
        <v>202</v>
      </c>
    </row>
    <row r="429" spans="1:14" ht="60" customHeight="1" x14ac:dyDescent="0.2">
      <c r="A429">
        <v>3</v>
      </c>
      <c r="B429" t="s">
        <v>202</v>
      </c>
      <c r="C429" t="s">
        <v>202</v>
      </c>
      <c r="J429" s="5" t="s">
        <v>1343</v>
      </c>
      <c r="K429" t="s">
        <v>204</v>
      </c>
      <c r="L429" t="s">
        <v>202</v>
      </c>
      <c r="M429" t="s">
        <v>202</v>
      </c>
    </row>
    <row r="430" spans="1:14" x14ac:dyDescent="0.2">
      <c r="A430">
        <v>3</v>
      </c>
      <c r="B430" t="s">
        <v>202</v>
      </c>
      <c r="C430" t="s">
        <v>202</v>
      </c>
      <c r="J430" s="5" t="s">
        <v>1395</v>
      </c>
      <c r="K430" t="s">
        <v>204</v>
      </c>
      <c r="L430" t="s">
        <v>238</v>
      </c>
      <c r="M430" t="s">
        <v>202</v>
      </c>
    </row>
    <row r="431" spans="1:14" ht="30" customHeight="1" x14ac:dyDescent="0.2">
      <c r="A431">
        <v>3</v>
      </c>
      <c r="B431" t="s">
        <v>202</v>
      </c>
      <c r="C431" t="s">
        <v>202</v>
      </c>
      <c r="J431" s="5" t="s">
        <v>1433</v>
      </c>
      <c r="K431" t="s">
        <v>204</v>
      </c>
      <c r="L431" t="s">
        <v>238</v>
      </c>
      <c r="M431" t="s">
        <v>202</v>
      </c>
    </row>
    <row r="432" spans="1:14" ht="45" customHeight="1" x14ac:dyDescent="0.2">
      <c r="A432">
        <v>3</v>
      </c>
      <c r="B432" t="s">
        <v>202</v>
      </c>
      <c r="C432" t="s">
        <v>202</v>
      </c>
      <c r="J432" s="5" t="s">
        <v>1492</v>
      </c>
      <c r="L432" t="s">
        <v>202</v>
      </c>
      <c r="M432" t="s">
        <v>202</v>
      </c>
    </row>
    <row r="433" spans="1:14" ht="30" customHeight="1" x14ac:dyDescent="0.2">
      <c r="A433">
        <v>3</v>
      </c>
      <c r="B433" t="s">
        <v>202</v>
      </c>
      <c r="C433" t="s">
        <v>202</v>
      </c>
      <c r="J433" s="5" t="s">
        <v>1512</v>
      </c>
      <c r="K433" t="s">
        <v>204</v>
      </c>
      <c r="L433" t="s">
        <v>238</v>
      </c>
      <c r="M433" t="s">
        <v>202</v>
      </c>
    </row>
    <row r="434" spans="1:14" ht="30" customHeight="1" x14ac:dyDescent="0.2">
      <c r="A434">
        <v>3</v>
      </c>
      <c r="B434" t="s">
        <v>202</v>
      </c>
      <c r="C434" t="s">
        <v>202</v>
      </c>
      <c r="J434" s="5" t="s">
        <v>1539</v>
      </c>
      <c r="K434" t="s">
        <v>204</v>
      </c>
      <c r="L434" t="s">
        <v>202</v>
      </c>
      <c r="M434" t="s">
        <v>202</v>
      </c>
    </row>
    <row r="435" spans="1:14" ht="75" customHeight="1" x14ac:dyDescent="0.2">
      <c r="A435">
        <v>3</v>
      </c>
      <c r="B435" t="s">
        <v>202</v>
      </c>
      <c r="C435" t="s">
        <v>202</v>
      </c>
      <c r="J435" s="5" t="s">
        <v>1561</v>
      </c>
      <c r="K435" t="s">
        <v>204</v>
      </c>
      <c r="L435" t="s">
        <v>238</v>
      </c>
      <c r="M435" t="s">
        <v>238</v>
      </c>
      <c r="N435" t="s">
        <v>1562</v>
      </c>
    </row>
    <row r="436" spans="1:14" ht="60" customHeight="1" x14ac:dyDescent="0.2">
      <c r="A436">
        <v>3</v>
      </c>
      <c r="B436" t="s">
        <v>202</v>
      </c>
      <c r="C436" t="s">
        <v>202</v>
      </c>
      <c r="J436" s="5" t="s">
        <v>1581</v>
      </c>
      <c r="L436" t="s">
        <v>202</v>
      </c>
      <c r="M436" t="s">
        <v>202</v>
      </c>
    </row>
    <row r="437" spans="1:14" ht="30" customHeight="1" x14ac:dyDescent="0.2">
      <c r="A437">
        <v>3</v>
      </c>
      <c r="B437" t="s">
        <v>202</v>
      </c>
      <c r="C437" t="s">
        <v>202</v>
      </c>
      <c r="J437" s="5" t="s">
        <v>1667</v>
      </c>
      <c r="K437" t="s">
        <v>204</v>
      </c>
      <c r="L437" t="s">
        <v>202</v>
      </c>
      <c r="M437" t="s">
        <v>202</v>
      </c>
    </row>
    <row r="438" spans="1:14" ht="30" customHeight="1" x14ac:dyDescent="0.2">
      <c r="A438">
        <v>3</v>
      </c>
      <c r="B438" t="s">
        <v>202</v>
      </c>
      <c r="C438" t="s">
        <v>202</v>
      </c>
      <c r="J438" s="5" t="s">
        <v>1835</v>
      </c>
      <c r="K438" t="s">
        <v>204</v>
      </c>
      <c r="L438" t="s">
        <v>202</v>
      </c>
      <c r="M438" t="s">
        <v>202</v>
      </c>
    </row>
    <row r="439" spans="1:14" ht="45" customHeight="1" x14ac:dyDescent="0.2">
      <c r="A439">
        <v>3</v>
      </c>
      <c r="B439" t="s">
        <v>202</v>
      </c>
      <c r="C439" t="s">
        <v>202</v>
      </c>
      <c r="J439" s="5" t="s">
        <v>1920</v>
      </c>
      <c r="K439" t="s">
        <v>204</v>
      </c>
      <c r="L439" t="s">
        <v>202</v>
      </c>
      <c r="M439" t="s">
        <v>202</v>
      </c>
    </row>
    <row r="440" spans="1:14" ht="75" customHeight="1" x14ac:dyDescent="0.2">
      <c r="A440">
        <v>3</v>
      </c>
      <c r="B440" t="s">
        <v>202</v>
      </c>
      <c r="C440" t="s">
        <v>202</v>
      </c>
      <c r="J440" s="5" t="s">
        <v>2083</v>
      </c>
      <c r="K440" t="s">
        <v>204</v>
      </c>
      <c r="L440" t="s">
        <v>202</v>
      </c>
      <c r="M440" t="s">
        <v>202</v>
      </c>
    </row>
    <row r="441" spans="1:14" ht="60" customHeight="1" x14ac:dyDescent="0.2">
      <c r="A441">
        <v>3</v>
      </c>
      <c r="B441" t="s">
        <v>202</v>
      </c>
      <c r="C441" t="s">
        <v>202</v>
      </c>
      <c r="J441" s="5" t="s">
        <v>2140</v>
      </c>
      <c r="K441" t="s">
        <v>204</v>
      </c>
      <c r="L441" t="s">
        <v>202</v>
      </c>
      <c r="M441" t="s">
        <v>202</v>
      </c>
    </row>
    <row r="442" spans="1:14" ht="75" customHeight="1" x14ac:dyDescent="0.2">
      <c r="A442">
        <v>3</v>
      </c>
      <c r="B442" t="s">
        <v>202</v>
      </c>
      <c r="C442" t="s">
        <v>202</v>
      </c>
      <c r="J442" s="5" t="s">
        <v>2189</v>
      </c>
      <c r="K442" t="s">
        <v>204</v>
      </c>
      <c r="L442" t="s">
        <v>238</v>
      </c>
      <c r="M442" t="s">
        <v>202</v>
      </c>
    </row>
    <row r="443" spans="1:14" ht="75" customHeight="1" x14ac:dyDescent="0.2">
      <c r="A443">
        <v>3</v>
      </c>
      <c r="B443" t="s">
        <v>202</v>
      </c>
      <c r="C443" t="s">
        <v>202</v>
      </c>
      <c r="J443" s="5" t="s">
        <v>2242</v>
      </c>
      <c r="K443" t="s">
        <v>204</v>
      </c>
      <c r="L443" t="s">
        <v>202</v>
      </c>
      <c r="M443" t="s">
        <v>202</v>
      </c>
    </row>
    <row r="444" spans="1:14" ht="30" customHeight="1" x14ac:dyDescent="0.2">
      <c r="A444">
        <v>3</v>
      </c>
      <c r="B444" t="s">
        <v>202</v>
      </c>
      <c r="C444" t="s">
        <v>202</v>
      </c>
      <c r="J444" s="5" t="s">
        <v>2248</v>
      </c>
      <c r="K444" t="s">
        <v>204</v>
      </c>
      <c r="L444" t="s">
        <v>202</v>
      </c>
      <c r="M444" t="s">
        <v>202</v>
      </c>
    </row>
    <row r="445" spans="1:14" ht="45" customHeight="1" x14ac:dyDescent="0.2">
      <c r="A445">
        <v>3</v>
      </c>
      <c r="B445" t="s">
        <v>202</v>
      </c>
      <c r="C445" t="s">
        <v>202</v>
      </c>
      <c r="J445" s="5" t="s">
        <v>2290</v>
      </c>
      <c r="K445" t="s">
        <v>204</v>
      </c>
      <c r="L445" t="s">
        <v>202</v>
      </c>
      <c r="M445" t="s">
        <v>202</v>
      </c>
    </row>
    <row r="446" spans="1:14" ht="60" customHeight="1" x14ac:dyDescent="0.2">
      <c r="A446">
        <v>3</v>
      </c>
      <c r="B446" t="s">
        <v>202</v>
      </c>
      <c r="C446" t="s">
        <v>202</v>
      </c>
      <c r="J446" s="5" t="s">
        <v>2331</v>
      </c>
      <c r="K446" t="s">
        <v>204</v>
      </c>
      <c r="L446" t="s">
        <v>202</v>
      </c>
      <c r="M446" t="s">
        <v>202</v>
      </c>
    </row>
    <row r="447" spans="1:14" ht="45" customHeight="1" x14ac:dyDescent="0.2">
      <c r="A447">
        <v>3</v>
      </c>
      <c r="B447" t="s">
        <v>202</v>
      </c>
      <c r="C447" t="s">
        <v>202</v>
      </c>
      <c r="J447" s="5" t="s">
        <v>2410</v>
      </c>
      <c r="K447" t="s">
        <v>225</v>
      </c>
      <c r="L447" t="s">
        <v>202</v>
      </c>
      <c r="M447" t="s">
        <v>202</v>
      </c>
    </row>
    <row r="448" spans="1:14" ht="150" customHeight="1" x14ac:dyDescent="0.2">
      <c r="A448">
        <v>3</v>
      </c>
      <c r="B448" t="s">
        <v>202</v>
      </c>
      <c r="C448" t="s">
        <v>202</v>
      </c>
      <c r="J448" s="5" t="s">
        <v>2436</v>
      </c>
      <c r="K448" t="s">
        <v>204</v>
      </c>
      <c r="L448" t="s">
        <v>202</v>
      </c>
      <c r="M448" t="s">
        <v>202</v>
      </c>
    </row>
    <row r="449" spans="1:13" ht="45" customHeight="1" x14ac:dyDescent="0.2">
      <c r="A449">
        <v>3</v>
      </c>
      <c r="B449" t="s">
        <v>202</v>
      </c>
      <c r="C449" t="s">
        <v>202</v>
      </c>
      <c r="J449" s="5" t="s">
        <v>2446</v>
      </c>
      <c r="K449" t="s">
        <v>225</v>
      </c>
      <c r="L449" t="s">
        <v>238</v>
      </c>
      <c r="M449" t="s">
        <v>202</v>
      </c>
    </row>
    <row r="450" spans="1:13" ht="90" customHeight="1" x14ac:dyDescent="0.2">
      <c r="A450">
        <v>3</v>
      </c>
      <c r="B450" t="s">
        <v>202</v>
      </c>
      <c r="C450" t="s">
        <v>202</v>
      </c>
      <c r="J450" s="5" t="s">
        <v>2473</v>
      </c>
      <c r="K450" t="s">
        <v>204</v>
      </c>
      <c r="L450" t="s">
        <v>202</v>
      </c>
      <c r="M450" t="s">
        <v>202</v>
      </c>
    </row>
    <row r="451" spans="1:13" ht="75" customHeight="1" x14ac:dyDescent="0.2">
      <c r="A451">
        <v>3</v>
      </c>
      <c r="B451" t="s">
        <v>202</v>
      </c>
      <c r="C451" t="s">
        <v>202</v>
      </c>
      <c r="J451" s="5" t="s">
        <v>2578</v>
      </c>
      <c r="K451" t="s">
        <v>204</v>
      </c>
      <c r="L451" t="s">
        <v>202</v>
      </c>
      <c r="M451" t="s">
        <v>202</v>
      </c>
    </row>
    <row r="452" spans="1:13" ht="30" customHeight="1" x14ac:dyDescent="0.2">
      <c r="A452">
        <v>3</v>
      </c>
      <c r="B452" t="s">
        <v>202</v>
      </c>
      <c r="C452" t="s">
        <v>202</v>
      </c>
      <c r="J452" s="5" t="s">
        <v>2584</v>
      </c>
      <c r="K452" t="s">
        <v>204</v>
      </c>
      <c r="L452" t="s">
        <v>238</v>
      </c>
      <c r="M452" t="s">
        <v>202</v>
      </c>
    </row>
    <row r="453" spans="1:13" ht="45" customHeight="1" x14ac:dyDescent="0.2">
      <c r="A453">
        <v>3</v>
      </c>
      <c r="B453" t="s">
        <v>202</v>
      </c>
      <c r="C453" t="s">
        <v>202</v>
      </c>
      <c r="J453" s="5" t="s">
        <v>2809</v>
      </c>
      <c r="K453" t="s">
        <v>204</v>
      </c>
      <c r="L453" t="s">
        <v>202</v>
      </c>
      <c r="M453" t="s">
        <v>202</v>
      </c>
    </row>
    <row r="454" spans="1:13" ht="105" customHeight="1" x14ac:dyDescent="0.2">
      <c r="A454">
        <v>3</v>
      </c>
      <c r="B454" t="s">
        <v>202</v>
      </c>
      <c r="C454" t="s">
        <v>202</v>
      </c>
      <c r="J454" s="5" t="s">
        <v>2856</v>
      </c>
      <c r="K454" t="s">
        <v>204</v>
      </c>
      <c r="L454" t="s">
        <v>202</v>
      </c>
      <c r="M454" t="s">
        <v>202</v>
      </c>
    </row>
    <row r="455" spans="1:13" ht="60" customHeight="1" x14ac:dyDescent="0.2">
      <c r="A455">
        <v>3</v>
      </c>
      <c r="B455" t="s">
        <v>202</v>
      </c>
      <c r="C455" t="s">
        <v>202</v>
      </c>
      <c r="J455" s="5" t="s">
        <v>3022</v>
      </c>
      <c r="K455" t="s">
        <v>225</v>
      </c>
      <c r="L455" t="s">
        <v>202</v>
      </c>
      <c r="M455" t="s">
        <v>202</v>
      </c>
    </row>
    <row r="456" spans="1:13" ht="30" customHeight="1" x14ac:dyDescent="0.2">
      <c r="A456">
        <v>3</v>
      </c>
      <c r="B456" t="s">
        <v>202</v>
      </c>
      <c r="C456" t="s">
        <v>202</v>
      </c>
      <c r="J456" s="5" t="s">
        <v>3035</v>
      </c>
      <c r="K456" t="s">
        <v>204</v>
      </c>
      <c r="L456" t="s">
        <v>202</v>
      </c>
      <c r="M456" t="s">
        <v>202</v>
      </c>
    </row>
    <row r="457" spans="1:13" ht="60" customHeight="1" x14ac:dyDescent="0.2">
      <c r="A457">
        <v>3</v>
      </c>
      <c r="B457" t="s">
        <v>202</v>
      </c>
      <c r="C457" t="s">
        <v>202</v>
      </c>
      <c r="J457" s="5" t="s">
        <v>3096</v>
      </c>
      <c r="K457" t="s">
        <v>204</v>
      </c>
      <c r="L457" t="s">
        <v>202</v>
      </c>
      <c r="M457" t="s">
        <v>202</v>
      </c>
    </row>
    <row r="458" spans="1:13" ht="105" customHeight="1" x14ac:dyDescent="0.2">
      <c r="A458">
        <v>3</v>
      </c>
      <c r="B458" t="s">
        <v>202</v>
      </c>
      <c r="C458" t="s">
        <v>202</v>
      </c>
      <c r="J458" s="5" t="s">
        <v>3099</v>
      </c>
      <c r="K458" t="s">
        <v>204</v>
      </c>
      <c r="L458" t="s">
        <v>202</v>
      </c>
      <c r="M458" t="s">
        <v>202</v>
      </c>
    </row>
    <row r="459" spans="1:13" ht="90" customHeight="1" x14ac:dyDescent="0.2">
      <c r="A459">
        <v>3</v>
      </c>
      <c r="B459" t="s">
        <v>202</v>
      </c>
      <c r="C459" t="s">
        <v>202</v>
      </c>
      <c r="J459" s="5" t="s">
        <v>3166</v>
      </c>
      <c r="K459" t="s">
        <v>204</v>
      </c>
      <c r="L459" t="s">
        <v>202</v>
      </c>
      <c r="M459" t="s">
        <v>202</v>
      </c>
    </row>
    <row r="460" spans="1:13" ht="90" customHeight="1" x14ac:dyDescent="0.2">
      <c r="A460">
        <v>3</v>
      </c>
      <c r="B460" t="s">
        <v>202</v>
      </c>
      <c r="C460" t="s">
        <v>202</v>
      </c>
      <c r="J460" s="5" t="s">
        <v>3271</v>
      </c>
      <c r="K460" t="s">
        <v>204</v>
      </c>
      <c r="L460" t="s">
        <v>202</v>
      </c>
      <c r="M460" t="s">
        <v>202</v>
      </c>
    </row>
    <row r="461" spans="1:13" ht="30" customHeight="1" x14ac:dyDescent="0.2">
      <c r="A461">
        <v>3</v>
      </c>
      <c r="B461" t="s">
        <v>202</v>
      </c>
      <c r="C461" t="s">
        <v>202</v>
      </c>
      <c r="J461" s="5" t="s">
        <v>3287</v>
      </c>
      <c r="K461" t="s">
        <v>204</v>
      </c>
      <c r="L461" t="s">
        <v>202</v>
      </c>
      <c r="M461" t="s">
        <v>202</v>
      </c>
    </row>
    <row r="462" spans="1:13" ht="60" customHeight="1" x14ac:dyDescent="0.2">
      <c r="A462">
        <v>3</v>
      </c>
      <c r="B462" t="s">
        <v>202</v>
      </c>
      <c r="C462" t="s">
        <v>202</v>
      </c>
      <c r="J462" s="5" t="s">
        <v>3334</v>
      </c>
      <c r="K462" t="s">
        <v>204</v>
      </c>
      <c r="L462" t="s">
        <v>202</v>
      </c>
      <c r="M462" t="s">
        <v>202</v>
      </c>
    </row>
    <row r="463" spans="1:13" ht="105" customHeight="1" x14ac:dyDescent="0.2">
      <c r="A463">
        <v>3</v>
      </c>
      <c r="B463" t="s">
        <v>202</v>
      </c>
      <c r="C463" t="s">
        <v>202</v>
      </c>
      <c r="J463" s="5" t="s">
        <v>3447</v>
      </c>
      <c r="K463" t="s">
        <v>225</v>
      </c>
      <c r="L463" t="s">
        <v>202</v>
      </c>
      <c r="M463" t="s">
        <v>202</v>
      </c>
    </row>
    <row r="464" spans="1:13" ht="75" customHeight="1" x14ac:dyDescent="0.2">
      <c r="A464">
        <v>3</v>
      </c>
      <c r="B464" t="s">
        <v>202</v>
      </c>
      <c r="C464" t="s">
        <v>202</v>
      </c>
      <c r="J464" s="5" t="s">
        <v>3453</v>
      </c>
      <c r="K464" t="s">
        <v>225</v>
      </c>
      <c r="L464" t="s">
        <v>202</v>
      </c>
      <c r="M464" t="s">
        <v>202</v>
      </c>
    </row>
    <row r="465" spans="1:14" ht="225" customHeight="1" x14ac:dyDescent="0.2">
      <c r="A465">
        <v>3</v>
      </c>
      <c r="B465" t="s">
        <v>202</v>
      </c>
      <c r="C465" t="s">
        <v>202</v>
      </c>
      <c r="J465" s="5" t="s">
        <v>3532</v>
      </c>
      <c r="K465" t="s">
        <v>204</v>
      </c>
      <c r="L465" t="s">
        <v>202</v>
      </c>
      <c r="M465" t="s">
        <v>202</v>
      </c>
    </row>
    <row r="466" spans="1:14" ht="60" customHeight="1" x14ac:dyDescent="0.2">
      <c r="A466">
        <v>3</v>
      </c>
      <c r="B466" t="s">
        <v>202</v>
      </c>
      <c r="C466" t="s">
        <v>202</v>
      </c>
      <c r="J466" s="5" t="s">
        <v>3550</v>
      </c>
      <c r="K466" t="s">
        <v>204</v>
      </c>
      <c r="L466" t="s">
        <v>202</v>
      </c>
      <c r="M466" t="s">
        <v>202</v>
      </c>
    </row>
    <row r="467" spans="1:14" ht="45" customHeight="1" x14ac:dyDescent="0.2">
      <c r="A467">
        <v>3</v>
      </c>
      <c r="B467" t="s">
        <v>202</v>
      </c>
      <c r="C467" t="s">
        <v>238</v>
      </c>
      <c r="J467" s="5" t="s">
        <v>955</v>
      </c>
      <c r="K467" t="s">
        <v>204</v>
      </c>
      <c r="L467" t="s">
        <v>238</v>
      </c>
      <c r="M467" t="s">
        <v>202</v>
      </c>
    </row>
    <row r="468" spans="1:14" ht="45" customHeight="1" x14ac:dyDescent="0.2">
      <c r="A468">
        <v>3</v>
      </c>
      <c r="B468" t="s">
        <v>202</v>
      </c>
      <c r="C468" t="s">
        <v>238</v>
      </c>
      <c r="J468" s="5" t="s">
        <v>1703</v>
      </c>
      <c r="K468" t="s">
        <v>204</v>
      </c>
      <c r="L468" t="s">
        <v>202</v>
      </c>
      <c r="M468" t="s">
        <v>202</v>
      </c>
    </row>
    <row r="469" spans="1:14" ht="45" customHeight="1" x14ac:dyDescent="0.2">
      <c r="A469">
        <v>3</v>
      </c>
      <c r="B469" t="s">
        <v>238</v>
      </c>
      <c r="C469" t="s">
        <v>202</v>
      </c>
      <c r="J469" s="5" t="s">
        <v>836</v>
      </c>
      <c r="K469" t="s">
        <v>204</v>
      </c>
      <c r="L469" t="s">
        <v>202</v>
      </c>
      <c r="M469" t="s">
        <v>202</v>
      </c>
    </row>
    <row r="470" spans="1:14" ht="45" customHeight="1" x14ac:dyDescent="0.2">
      <c r="A470">
        <v>3</v>
      </c>
      <c r="B470" t="s">
        <v>238</v>
      </c>
      <c r="C470" t="s">
        <v>202</v>
      </c>
      <c r="J470" s="5" t="s">
        <v>2815</v>
      </c>
      <c r="K470" t="s">
        <v>225</v>
      </c>
      <c r="L470" t="s">
        <v>202</v>
      </c>
      <c r="M470" t="s">
        <v>238</v>
      </c>
      <c r="N470" t="s">
        <v>2816</v>
      </c>
    </row>
    <row r="471" spans="1:14" ht="90" customHeight="1" x14ac:dyDescent="0.2">
      <c r="A471">
        <v>3</v>
      </c>
      <c r="B471" t="s">
        <v>238</v>
      </c>
      <c r="C471" t="s">
        <v>202</v>
      </c>
      <c r="J471" s="5" t="s">
        <v>3124</v>
      </c>
      <c r="K471" t="s">
        <v>204</v>
      </c>
      <c r="L471" t="s">
        <v>238</v>
      </c>
      <c r="M471" t="s">
        <v>202</v>
      </c>
    </row>
    <row r="472" spans="1:14" ht="45" customHeight="1" x14ac:dyDescent="0.2">
      <c r="A472">
        <v>3</v>
      </c>
      <c r="B472" t="s">
        <v>238</v>
      </c>
      <c r="C472" t="s">
        <v>238</v>
      </c>
      <c r="D472">
        <v>300000</v>
      </c>
      <c r="E472" t="s">
        <v>254</v>
      </c>
      <c r="F472" t="s">
        <v>202</v>
      </c>
      <c r="G472" t="s">
        <v>202</v>
      </c>
      <c r="J472" s="5" t="s">
        <v>255</v>
      </c>
      <c r="K472" t="s">
        <v>225</v>
      </c>
      <c r="L472" t="s">
        <v>238</v>
      </c>
      <c r="M472" t="s">
        <v>202</v>
      </c>
    </row>
    <row r="473" spans="1:14" ht="105" customHeight="1" x14ac:dyDescent="0.2">
      <c r="A473">
        <v>3</v>
      </c>
      <c r="B473" t="s">
        <v>238</v>
      </c>
      <c r="C473" t="s">
        <v>238</v>
      </c>
      <c r="D473">
        <v>120000</v>
      </c>
      <c r="E473" t="s">
        <v>669</v>
      </c>
      <c r="F473" t="s">
        <v>238</v>
      </c>
      <c r="G473" t="s">
        <v>202</v>
      </c>
      <c r="J473" s="5" t="s">
        <v>670</v>
      </c>
      <c r="K473" t="s">
        <v>225</v>
      </c>
      <c r="L473" t="s">
        <v>202</v>
      </c>
      <c r="M473" t="s">
        <v>202</v>
      </c>
    </row>
    <row r="474" spans="1:14" ht="90" customHeight="1" x14ac:dyDescent="0.2">
      <c r="A474">
        <v>3</v>
      </c>
      <c r="B474" t="s">
        <v>238</v>
      </c>
      <c r="C474" t="s">
        <v>238</v>
      </c>
      <c r="D474">
        <v>130000</v>
      </c>
      <c r="E474" t="s">
        <v>680</v>
      </c>
      <c r="F474" t="s">
        <v>202</v>
      </c>
      <c r="G474" t="s">
        <v>202</v>
      </c>
      <c r="J474" s="5" t="s">
        <v>681</v>
      </c>
      <c r="K474" t="s">
        <v>204</v>
      </c>
      <c r="L474" t="s">
        <v>238</v>
      </c>
      <c r="M474" t="s">
        <v>202</v>
      </c>
    </row>
    <row r="475" spans="1:14" ht="60" customHeight="1" x14ac:dyDescent="0.2">
      <c r="A475">
        <v>3</v>
      </c>
      <c r="B475" t="s">
        <v>238</v>
      </c>
      <c r="C475" t="s">
        <v>238</v>
      </c>
      <c r="D475">
        <v>180000</v>
      </c>
      <c r="E475" t="s">
        <v>376</v>
      </c>
      <c r="F475" t="s">
        <v>202</v>
      </c>
      <c r="G475" t="s">
        <v>202</v>
      </c>
      <c r="J475" s="5" t="s">
        <v>697</v>
      </c>
      <c r="K475" t="s">
        <v>204</v>
      </c>
      <c r="L475" t="s">
        <v>238</v>
      </c>
      <c r="M475" t="s">
        <v>238</v>
      </c>
      <c r="N475" t="s">
        <v>698</v>
      </c>
    </row>
    <row r="476" spans="1:14" ht="45" customHeight="1" x14ac:dyDescent="0.2">
      <c r="A476">
        <v>3</v>
      </c>
      <c r="B476" t="s">
        <v>238</v>
      </c>
      <c r="C476" t="s">
        <v>238</v>
      </c>
      <c r="D476">
        <v>180000</v>
      </c>
      <c r="E476" t="s">
        <v>463</v>
      </c>
      <c r="F476" t="s">
        <v>202</v>
      </c>
      <c r="G476" t="s">
        <v>202</v>
      </c>
      <c r="J476" s="5" t="s">
        <v>717</v>
      </c>
      <c r="K476" t="s">
        <v>204</v>
      </c>
      <c r="L476" t="s">
        <v>202</v>
      </c>
      <c r="M476" t="s">
        <v>202</v>
      </c>
    </row>
    <row r="477" spans="1:14" ht="120" customHeight="1" x14ac:dyDescent="0.2">
      <c r="A477">
        <v>3</v>
      </c>
      <c r="B477" t="s">
        <v>238</v>
      </c>
      <c r="C477" t="s">
        <v>238</v>
      </c>
      <c r="D477">
        <v>130000</v>
      </c>
      <c r="E477" t="s">
        <v>746</v>
      </c>
      <c r="F477" t="s">
        <v>202</v>
      </c>
      <c r="G477" t="s">
        <v>202</v>
      </c>
      <c r="J477" s="5" t="s">
        <v>747</v>
      </c>
      <c r="K477" t="s">
        <v>204</v>
      </c>
      <c r="L477" t="s">
        <v>202</v>
      </c>
      <c r="M477" t="s">
        <v>202</v>
      </c>
    </row>
    <row r="478" spans="1:14" ht="30" customHeight="1" x14ac:dyDescent="0.2">
      <c r="A478">
        <v>3</v>
      </c>
      <c r="B478" t="s">
        <v>238</v>
      </c>
      <c r="C478" t="s">
        <v>238</v>
      </c>
      <c r="D478">
        <v>150000</v>
      </c>
      <c r="E478" t="s">
        <v>449</v>
      </c>
      <c r="F478" t="s">
        <v>202</v>
      </c>
      <c r="G478" t="s">
        <v>202</v>
      </c>
      <c r="J478" s="5" t="s">
        <v>763</v>
      </c>
      <c r="L478" t="s">
        <v>202</v>
      </c>
      <c r="M478" t="s">
        <v>202</v>
      </c>
    </row>
    <row r="479" spans="1:14" ht="30" customHeight="1" x14ac:dyDescent="0.2">
      <c r="A479">
        <v>3</v>
      </c>
      <c r="B479" t="s">
        <v>238</v>
      </c>
      <c r="C479" t="s">
        <v>238</v>
      </c>
      <c r="D479">
        <v>50000</v>
      </c>
      <c r="E479" t="s">
        <v>827</v>
      </c>
      <c r="F479" t="s">
        <v>202</v>
      </c>
      <c r="G479" t="s">
        <v>202</v>
      </c>
      <c r="J479" s="5" t="s">
        <v>828</v>
      </c>
      <c r="K479" t="s">
        <v>225</v>
      </c>
      <c r="L479" t="s">
        <v>238</v>
      </c>
      <c r="M479" t="s">
        <v>238</v>
      </c>
      <c r="N479" t="s">
        <v>829</v>
      </c>
    </row>
    <row r="480" spans="1:14" ht="90" customHeight="1" x14ac:dyDescent="0.2">
      <c r="A480">
        <v>3</v>
      </c>
      <c r="B480" t="s">
        <v>238</v>
      </c>
      <c r="C480" t="s">
        <v>238</v>
      </c>
      <c r="D480">
        <v>180000</v>
      </c>
      <c r="E480" t="s">
        <v>557</v>
      </c>
      <c r="F480" t="s">
        <v>238</v>
      </c>
      <c r="G480" t="s">
        <v>202</v>
      </c>
      <c r="J480" s="5" t="s">
        <v>839</v>
      </c>
      <c r="K480" t="s">
        <v>204</v>
      </c>
      <c r="L480" t="s">
        <v>202</v>
      </c>
      <c r="M480" t="s">
        <v>202</v>
      </c>
    </row>
    <row r="481" spans="1:13" ht="105" customHeight="1" x14ac:dyDescent="0.2">
      <c r="A481">
        <v>3</v>
      </c>
      <c r="B481" t="s">
        <v>238</v>
      </c>
      <c r="C481" t="s">
        <v>238</v>
      </c>
      <c r="D481">
        <v>80000</v>
      </c>
      <c r="E481" t="s">
        <v>842</v>
      </c>
      <c r="F481" t="s">
        <v>238</v>
      </c>
      <c r="G481" t="s">
        <v>238</v>
      </c>
      <c r="H481">
        <v>40</v>
      </c>
      <c r="I481">
        <v>60</v>
      </c>
      <c r="J481" s="5" t="s">
        <v>843</v>
      </c>
      <c r="L481" t="s">
        <v>202</v>
      </c>
      <c r="M481" t="s">
        <v>202</v>
      </c>
    </row>
    <row r="482" spans="1:13" ht="45" customHeight="1" x14ac:dyDescent="0.2">
      <c r="A482">
        <v>3</v>
      </c>
      <c r="B482" t="s">
        <v>238</v>
      </c>
      <c r="C482" t="s">
        <v>238</v>
      </c>
      <c r="D482">
        <v>280000</v>
      </c>
      <c r="E482" t="s">
        <v>624</v>
      </c>
      <c r="F482" t="s">
        <v>202</v>
      </c>
      <c r="G482" t="s">
        <v>202</v>
      </c>
      <c r="J482" s="5" t="s">
        <v>850</v>
      </c>
      <c r="K482" t="s">
        <v>204</v>
      </c>
      <c r="L482" t="s">
        <v>202</v>
      </c>
      <c r="M482" t="s">
        <v>202</v>
      </c>
    </row>
    <row r="483" spans="1:13" ht="30" customHeight="1" x14ac:dyDescent="0.2">
      <c r="A483">
        <v>3</v>
      </c>
      <c r="B483" t="s">
        <v>238</v>
      </c>
      <c r="C483" t="s">
        <v>238</v>
      </c>
      <c r="D483">
        <v>150000</v>
      </c>
      <c r="F483" t="s">
        <v>202</v>
      </c>
      <c r="G483" t="s">
        <v>202</v>
      </c>
      <c r="J483" s="5" t="s">
        <v>858</v>
      </c>
      <c r="K483" t="s">
        <v>204</v>
      </c>
      <c r="L483" t="s">
        <v>202</v>
      </c>
      <c r="M483" t="s">
        <v>202</v>
      </c>
    </row>
    <row r="484" spans="1:13" ht="105" customHeight="1" x14ac:dyDescent="0.2">
      <c r="A484">
        <v>3</v>
      </c>
      <c r="B484" t="s">
        <v>238</v>
      </c>
      <c r="C484" t="s">
        <v>238</v>
      </c>
      <c r="D484">
        <v>190000</v>
      </c>
      <c r="E484" t="s">
        <v>861</v>
      </c>
      <c r="F484" t="s">
        <v>238</v>
      </c>
      <c r="G484" t="s">
        <v>238</v>
      </c>
      <c r="H484">
        <v>70</v>
      </c>
      <c r="I484">
        <v>30</v>
      </c>
      <c r="J484" s="5" t="s">
        <v>862</v>
      </c>
      <c r="K484" t="s">
        <v>204</v>
      </c>
      <c r="L484" t="s">
        <v>202</v>
      </c>
      <c r="M484" t="s">
        <v>202</v>
      </c>
    </row>
    <row r="485" spans="1:13" ht="45" customHeight="1" x14ac:dyDescent="0.2">
      <c r="A485">
        <v>3</v>
      </c>
      <c r="B485" t="s">
        <v>238</v>
      </c>
      <c r="C485" t="s">
        <v>238</v>
      </c>
      <c r="D485">
        <v>160000</v>
      </c>
      <c r="E485" t="s">
        <v>648</v>
      </c>
      <c r="F485" t="s">
        <v>202</v>
      </c>
      <c r="G485" t="s">
        <v>202</v>
      </c>
      <c r="J485" s="5" t="s">
        <v>865</v>
      </c>
      <c r="K485" t="s">
        <v>204</v>
      </c>
      <c r="L485" t="s">
        <v>238</v>
      </c>
      <c r="M485" t="s">
        <v>202</v>
      </c>
    </row>
    <row r="486" spans="1:13" x14ac:dyDescent="0.2">
      <c r="A486">
        <v>3</v>
      </c>
      <c r="B486" t="s">
        <v>238</v>
      </c>
      <c r="C486" t="s">
        <v>238</v>
      </c>
      <c r="D486">
        <v>100000</v>
      </c>
      <c r="E486" t="s">
        <v>532</v>
      </c>
      <c r="F486" t="s">
        <v>202</v>
      </c>
      <c r="G486" t="s">
        <v>202</v>
      </c>
      <c r="J486" s="5" t="s">
        <v>868</v>
      </c>
      <c r="L486" t="s">
        <v>202</v>
      </c>
      <c r="M486" t="s">
        <v>202</v>
      </c>
    </row>
    <row r="487" spans="1:13" ht="45" customHeight="1" x14ac:dyDescent="0.2">
      <c r="A487">
        <v>3</v>
      </c>
      <c r="B487" t="s">
        <v>238</v>
      </c>
      <c r="C487" t="s">
        <v>238</v>
      </c>
      <c r="D487">
        <v>100000</v>
      </c>
      <c r="E487" t="s">
        <v>871</v>
      </c>
      <c r="F487" t="s">
        <v>202</v>
      </c>
      <c r="G487" t="s">
        <v>202</v>
      </c>
      <c r="J487" s="5" t="s">
        <v>872</v>
      </c>
      <c r="K487" t="s">
        <v>204</v>
      </c>
      <c r="L487" t="s">
        <v>238</v>
      </c>
      <c r="M487" t="s">
        <v>202</v>
      </c>
    </row>
    <row r="488" spans="1:13" ht="90" customHeight="1" x14ac:dyDescent="0.2">
      <c r="A488">
        <v>3</v>
      </c>
      <c r="B488" t="s">
        <v>238</v>
      </c>
      <c r="C488" t="s">
        <v>238</v>
      </c>
      <c r="D488">
        <v>200000</v>
      </c>
      <c r="E488" t="s">
        <v>875</v>
      </c>
      <c r="F488" t="s">
        <v>202</v>
      </c>
      <c r="G488" t="s">
        <v>202</v>
      </c>
      <c r="J488" s="5" t="s">
        <v>876</v>
      </c>
      <c r="K488" t="s">
        <v>204</v>
      </c>
      <c r="L488" t="s">
        <v>202</v>
      </c>
      <c r="M488" t="s">
        <v>202</v>
      </c>
    </row>
    <row r="489" spans="1:13" ht="120" customHeight="1" x14ac:dyDescent="0.2">
      <c r="A489">
        <v>3</v>
      </c>
      <c r="B489" t="s">
        <v>238</v>
      </c>
      <c r="C489" t="s">
        <v>238</v>
      </c>
      <c r="D489">
        <v>280000</v>
      </c>
      <c r="E489" t="s">
        <v>624</v>
      </c>
      <c r="F489" t="s">
        <v>202</v>
      </c>
      <c r="G489" t="s">
        <v>202</v>
      </c>
      <c r="J489" s="5" t="s">
        <v>882</v>
      </c>
      <c r="K489" t="s">
        <v>204</v>
      </c>
      <c r="L489" t="s">
        <v>238</v>
      </c>
      <c r="M489" t="s">
        <v>202</v>
      </c>
    </row>
    <row r="490" spans="1:13" ht="105" customHeight="1" x14ac:dyDescent="0.2">
      <c r="A490">
        <v>3</v>
      </c>
      <c r="B490" t="s">
        <v>238</v>
      </c>
      <c r="C490" t="s">
        <v>238</v>
      </c>
      <c r="D490">
        <v>80000</v>
      </c>
      <c r="E490" t="s">
        <v>286</v>
      </c>
      <c r="F490" t="s">
        <v>202</v>
      </c>
      <c r="G490" t="s">
        <v>202</v>
      </c>
      <c r="J490" s="5" t="s">
        <v>903</v>
      </c>
      <c r="K490" t="s">
        <v>204</v>
      </c>
      <c r="L490" t="s">
        <v>202</v>
      </c>
      <c r="M490" t="s">
        <v>202</v>
      </c>
    </row>
    <row r="491" spans="1:13" ht="45" customHeight="1" x14ac:dyDescent="0.2">
      <c r="A491">
        <v>3</v>
      </c>
      <c r="B491" t="s">
        <v>238</v>
      </c>
      <c r="C491" t="s">
        <v>238</v>
      </c>
      <c r="D491">
        <v>150000</v>
      </c>
      <c r="E491" t="s">
        <v>934</v>
      </c>
      <c r="F491" t="s">
        <v>202</v>
      </c>
      <c r="G491" t="s">
        <v>202</v>
      </c>
      <c r="J491" s="5" t="s">
        <v>935</v>
      </c>
      <c r="K491" t="s">
        <v>204</v>
      </c>
      <c r="L491" t="s">
        <v>202</v>
      </c>
      <c r="M491" t="s">
        <v>202</v>
      </c>
    </row>
    <row r="492" spans="1:13" ht="75" customHeight="1" x14ac:dyDescent="0.2">
      <c r="A492">
        <v>3</v>
      </c>
      <c r="B492" t="s">
        <v>238</v>
      </c>
      <c r="C492" t="s">
        <v>238</v>
      </c>
      <c r="D492">
        <v>205000</v>
      </c>
      <c r="E492" t="s">
        <v>964</v>
      </c>
      <c r="F492" t="s">
        <v>202</v>
      </c>
      <c r="G492" t="s">
        <v>202</v>
      </c>
      <c r="J492" s="5" t="s">
        <v>965</v>
      </c>
      <c r="K492" t="s">
        <v>204</v>
      </c>
      <c r="L492" t="s">
        <v>202</v>
      </c>
      <c r="M492" t="s">
        <v>202</v>
      </c>
    </row>
    <row r="493" spans="1:13" ht="45" customHeight="1" x14ac:dyDescent="0.2">
      <c r="A493">
        <v>3</v>
      </c>
      <c r="B493" t="s">
        <v>238</v>
      </c>
      <c r="C493" t="s">
        <v>238</v>
      </c>
      <c r="D493">
        <v>100000</v>
      </c>
      <c r="E493" t="s">
        <v>484</v>
      </c>
      <c r="F493" t="s">
        <v>202</v>
      </c>
      <c r="G493" t="s">
        <v>202</v>
      </c>
      <c r="J493" s="5" t="s">
        <v>977</v>
      </c>
      <c r="K493" t="s">
        <v>204</v>
      </c>
      <c r="L493" t="s">
        <v>202</v>
      </c>
      <c r="M493" t="s">
        <v>202</v>
      </c>
    </row>
    <row r="494" spans="1:13" ht="45" customHeight="1" x14ac:dyDescent="0.2">
      <c r="A494">
        <v>3</v>
      </c>
      <c r="B494" t="s">
        <v>238</v>
      </c>
      <c r="C494" t="s">
        <v>238</v>
      </c>
      <c r="D494">
        <v>180000</v>
      </c>
      <c r="E494" t="s">
        <v>376</v>
      </c>
      <c r="F494" t="s">
        <v>202</v>
      </c>
      <c r="G494" t="s">
        <v>202</v>
      </c>
      <c r="J494" s="5" t="s">
        <v>1008</v>
      </c>
      <c r="K494" t="s">
        <v>225</v>
      </c>
      <c r="L494" t="s">
        <v>238</v>
      </c>
      <c r="M494" t="s">
        <v>202</v>
      </c>
    </row>
    <row r="495" spans="1:13" ht="45" customHeight="1" x14ac:dyDescent="0.2">
      <c r="A495">
        <v>3</v>
      </c>
      <c r="B495" t="s">
        <v>238</v>
      </c>
      <c r="C495" t="s">
        <v>238</v>
      </c>
      <c r="D495">
        <v>280000</v>
      </c>
      <c r="E495" t="s">
        <v>356</v>
      </c>
      <c r="F495" t="s">
        <v>202</v>
      </c>
      <c r="G495" t="s">
        <v>202</v>
      </c>
      <c r="J495" s="5" t="s">
        <v>1028</v>
      </c>
      <c r="K495" t="s">
        <v>204</v>
      </c>
      <c r="L495" t="s">
        <v>238</v>
      </c>
      <c r="M495" t="s">
        <v>202</v>
      </c>
    </row>
    <row r="496" spans="1:13" ht="120" customHeight="1" x14ac:dyDescent="0.2">
      <c r="A496">
        <v>3</v>
      </c>
      <c r="B496" t="s">
        <v>238</v>
      </c>
      <c r="C496" t="s">
        <v>238</v>
      </c>
      <c r="D496">
        <v>100000</v>
      </c>
      <c r="E496" t="s">
        <v>484</v>
      </c>
      <c r="F496" t="s">
        <v>238</v>
      </c>
      <c r="G496" t="s">
        <v>202</v>
      </c>
      <c r="J496" s="5" t="s">
        <v>1075</v>
      </c>
      <c r="K496" t="s">
        <v>204</v>
      </c>
      <c r="L496" t="s">
        <v>202</v>
      </c>
      <c r="M496" t="s">
        <v>202</v>
      </c>
    </row>
    <row r="497" spans="1:13" ht="45" customHeight="1" x14ac:dyDescent="0.2">
      <c r="A497">
        <v>3</v>
      </c>
      <c r="B497" t="s">
        <v>238</v>
      </c>
      <c r="C497" t="s">
        <v>238</v>
      </c>
      <c r="D497">
        <v>80000</v>
      </c>
      <c r="E497" t="s">
        <v>286</v>
      </c>
      <c r="F497" t="s">
        <v>202</v>
      </c>
      <c r="G497" t="s">
        <v>202</v>
      </c>
      <c r="J497" s="5" t="s">
        <v>1093</v>
      </c>
      <c r="K497" t="s">
        <v>204</v>
      </c>
      <c r="L497" t="s">
        <v>202</v>
      </c>
      <c r="M497" t="s">
        <v>202</v>
      </c>
    </row>
    <row r="498" spans="1:13" ht="60" customHeight="1" x14ac:dyDescent="0.2">
      <c r="A498">
        <v>3</v>
      </c>
      <c r="B498" t="s">
        <v>238</v>
      </c>
      <c r="C498" t="s">
        <v>238</v>
      </c>
      <c r="D498">
        <v>200000</v>
      </c>
      <c r="E498" t="s">
        <v>941</v>
      </c>
      <c r="F498" t="s">
        <v>202</v>
      </c>
      <c r="G498" t="s">
        <v>202</v>
      </c>
      <c r="J498" s="5" t="s">
        <v>1130</v>
      </c>
      <c r="K498" t="s">
        <v>225</v>
      </c>
      <c r="L498" t="s">
        <v>202</v>
      </c>
      <c r="M498" t="s">
        <v>202</v>
      </c>
    </row>
    <row r="499" spans="1:13" ht="45" customHeight="1" x14ac:dyDescent="0.2">
      <c r="A499">
        <v>3</v>
      </c>
      <c r="B499" t="s">
        <v>238</v>
      </c>
      <c r="C499" t="s">
        <v>238</v>
      </c>
      <c r="D499">
        <v>280000</v>
      </c>
      <c r="E499" t="s">
        <v>368</v>
      </c>
      <c r="F499" t="s">
        <v>202</v>
      </c>
      <c r="G499" t="s">
        <v>202</v>
      </c>
      <c r="J499" s="5" t="s">
        <v>1145</v>
      </c>
      <c r="K499" t="s">
        <v>204</v>
      </c>
      <c r="L499" t="s">
        <v>202</v>
      </c>
      <c r="M499" t="s">
        <v>202</v>
      </c>
    </row>
    <row r="500" spans="1:13" ht="75" customHeight="1" x14ac:dyDescent="0.2">
      <c r="A500">
        <v>3</v>
      </c>
      <c r="B500" t="s">
        <v>238</v>
      </c>
      <c r="C500" t="s">
        <v>238</v>
      </c>
      <c r="D500">
        <v>180000</v>
      </c>
      <c r="E500" t="s">
        <v>463</v>
      </c>
      <c r="F500" t="s">
        <v>202</v>
      </c>
      <c r="G500" t="s">
        <v>202</v>
      </c>
      <c r="J500" s="5" t="s">
        <v>1156</v>
      </c>
      <c r="K500" t="s">
        <v>204</v>
      </c>
      <c r="L500" t="s">
        <v>202</v>
      </c>
      <c r="M500" t="s">
        <v>202</v>
      </c>
    </row>
    <row r="501" spans="1:13" ht="60" customHeight="1" x14ac:dyDescent="0.2">
      <c r="A501">
        <v>3</v>
      </c>
      <c r="B501" t="s">
        <v>238</v>
      </c>
      <c r="C501" t="s">
        <v>238</v>
      </c>
      <c r="D501">
        <v>140000</v>
      </c>
      <c r="E501" t="s">
        <v>1168</v>
      </c>
      <c r="F501" t="s">
        <v>202</v>
      </c>
      <c r="G501" t="s">
        <v>202</v>
      </c>
      <c r="J501" s="5" t="s">
        <v>1169</v>
      </c>
      <c r="K501" t="s">
        <v>204</v>
      </c>
      <c r="L501" t="s">
        <v>202</v>
      </c>
      <c r="M501" t="s">
        <v>202</v>
      </c>
    </row>
    <row r="502" spans="1:13" ht="30" customHeight="1" x14ac:dyDescent="0.2">
      <c r="A502">
        <v>3</v>
      </c>
      <c r="B502" t="s">
        <v>238</v>
      </c>
      <c r="C502" t="s">
        <v>238</v>
      </c>
      <c r="D502">
        <v>250000</v>
      </c>
      <c r="E502" t="s">
        <v>1178</v>
      </c>
      <c r="F502" t="s">
        <v>202</v>
      </c>
      <c r="G502" t="s">
        <v>202</v>
      </c>
      <c r="J502" s="5" t="s">
        <v>1179</v>
      </c>
      <c r="K502" t="s">
        <v>225</v>
      </c>
      <c r="L502" t="s">
        <v>202</v>
      </c>
      <c r="M502" t="s">
        <v>202</v>
      </c>
    </row>
    <row r="503" spans="1:13" ht="30" customHeight="1" x14ac:dyDescent="0.2">
      <c r="A503">
        <v>3</v>
      </c>
      <c r="B503" t="s">
        <v>238</v>
      </c>
      <c r="C503" t="s">
        <v>238</v>
      </c>
      <c r="D503">
        <v>180000</v>
      </c>
      <c r="E503" t="s">
        <v>315</v>
      </c>
      <c r="F503" t="s">
        <v>202</v>
      </c>
      <c r="G503" t="s">
        <v>202</v>
      </c>
      <c r="J503" s="5" t="s">
        <v>1253</v>
      </c>
      <c r="K503" t="s">
        <v>204</v>
      </c>
      <c r="L503" t="s">
        <v>202</v>
      </c>
      <c r="M503" t="s">
        <v>202</v>
      </c>
    </row>
    <row r="504" spans="1:13" ht="225" customHeight="1" x14ac:dyDescent="0.2">
      <c r="A504">
        <v>3</v>
      </c>
      <c r="B504" t="s">
        <v>238</v>
      </c>
      <c r="C504" t="s">
        <v>238</v>
      </c>
      <c r="D504">
        <v>280000</v>
      </c>
      <c r="E504" t="s">
        <v>1266</v>
      </c>
      <c r="F504" t="s">
        <v>202</v>
      </c>
      <c r="G504" t="s">
        <v>202</v>
      </c>
      <c r="J504" s="5" t="s">
        <v>1267</v>
      </c>
      <c r="K504" t="s">
        <v>225</v>
      </c>
      <c r="L504" t="s">
        <v>238</v>
      </c>
      <c r="M504" t="s">
        <v>202</v>
      </c>
    </row>
    <row r="505" spans="1:13" ht="90" customHeight="1" x14ac:dyDescent="0.2">
      <c r="A505">
        <v>3</v>
      </c>
      <c r="B505" t="s">
        <v>238</v>
      </c>
      <c r="C505" t="s">
        <v>238</v>
      </c>
      <c r="D505">
        <v>200000</v>
      </c>
      <c r="E505" t="s">
        <v>941</v>
      </c>
      <c r="F505" t="s">
        <v>202</v>
      </c>
      <c r="G505" t="s">
        <v>202</v>
      </c>
      <c r="J505" s="5" t="s">
        <v>1291</v>
      </c>
      <c r="K505" t="s">
        <v>204</v>
      </c>
      <c r="L505" t="s">
        <v>202</v>
      </c>
      <c r="M505" t="s">
        <v>202</v>
      </c>
    </row>
    <row r="506" spans="1:13" ht="105" customHeight="1" x14ac:dyDescent="0.2">
      <c r="A506">
        <v>3</v>
      </c>
      <c r="B506" t="s">
        <v>238</v>
      </c>
      <c r="C506" t="s">
        <v>238</v>
      </c>
      <c r="D506">
        <v>180000</v>
      </c>
      <c r="E506" t="s">
        <v>1323</v>
      </c>
      <c r="F506" t="s">
        <v>202</v>
      </c>
      <c r="G506" t="s">
        <v>202</v>
      </c>
      <c r="J506" s="5" t="s">
        <v>1324</v>
      </c>
      <c r="K506" t="s">
        <v>204</v>
      </c>
      <c r="L506" t="s">
        <v>238</v>
      </c>
      <c r="M506" t="s">
        <v>202</v>
      </c>
    </row>
    <row r="507" spans="1:13" ht="195" customHeight="1" x14ac:dyDescent="0.2">
      <c r="A507">
        <v>3</v>
      </c>
      <c r="B507" t="s">
        <v>238</v>
      </c>
      <c r="C507" t="s">
        <v>238</v>
      </c>
      <c r="D507">
        <v>100000</v>
      </c>
      <c r="E507" t="s">
        <v>687</v>
      </c>
      <c r="F507" t="s">
        <v>202</v>
      </c>
      <c r="G507" t="s">
        <v>202</v>
      </c>
      <c r="J507" s="5" t="s">
        <v>1346</v>
      </c>
      <c r="K507" t="s">
        <v>204</v>
      </c>
      <c r="L507" t="s">
        <v>202</v>
      </c>
      <c r="M507" t="s">
        <v>202</v>
      </c>
    </row>
    <row r="508" spans="1:13" ht="45" customHeight="1" x14ac:dyDescent="0.2">
      <c r="A508">
        <v>3</v>
      </c>
      <c r="B508" t="s">
        <v>238</v>
      </c>
      <c r="C508" t="s">
        <v>238</v>
      </c>
      <c r="D508">
        <v>100000</v>
      </c>
      <c r="E508">
        <v>100000</v>
      </c>
      <c r="F508" t="s">
        <v>202</v>
      </c>
      <c r="G508" t="s">
        <v>202</v>
      </c>
      <c r="J508" s="5" t="s">
        <v>1360</v>
      </c>
      <c r="K508" t="s">
        <v>204</v>
      </c>
      <c r="L508" t="s">
        <v>202</v>
      </c>
      <c r="M508" t="s">
        <v>202</v>
      </c>
    </row>
    <row r="509" spans="1:13" ht="90" customHeight="1" x14ac:dyDescent="0.2">
      <c r="A509">
        <v>3</v>
      </c>
      <c r="B509" t="s">
        <v>238</v>
      </c>
      <c r="C509" t="s">
        <v>238</v>
      </c>
      <c r="D509">
        <v>110000</v>
      </c>
      <c r="E509" t="s">
        <v>1369</v>
      </c>
      <c r="F509" t="s">
        <v>202</v>
      </c>
      <c r="G509" t="s">
        <v>202</v>
      </c>
      <c r="J509" s="5" t="s">
        <v>1370</v>
      </c>
      <c r="K509" t="s">
        <v>225</v>
      </c>
      <c r="L509" t="s">
        <v>238</v>
      </c>
      <c r="M509" t="s">
        <v>202</v>
      </c>
    </row>
    <row r="510" spans="1:13" ht="60" customHeight="1" x14ac:dyDescent="0.2">
      <c r="A510">
        <v>3</v>
      </c>
      <c r="B510" t="s">
        <v>238</v>
      </c>
      <c r="C510" t="s">
        <v>238</v>
      </c>
      <c r="D510">
        <v>80000</v>
      </c>
      <c r="E510" t="s">
        <v>1412</v>
      </c>
      <c r="F510" t="s">
        <v>202</v>
      </c>
      <c r="G510" t="s">
        <v>202</v>
      </c>
      <c r="J510" s="5" t="s">
        <v>1413</v>
      </c>
      <c r="K510" t="s">
        <v>204</v>
      </c>
      <c r="L510" t="s">
        <v>202</v>
      </c>
      <c r="M510" t="s">
        <v>202</v>
      </c>
    </row>
    <row r="511" spans="1:13" ht="75" customHeight="1" x14ac:dyDescent="0.2">
      <c r="A511">
        <v>3</v>
      </c>
      <c r="B511" t="s">
        <v>238</v>
      </c>
      <c r="C511" t="s">
        <v>238</v>
      </c>
      <c r="D511">
        <v>280000</v>
      </c>
      <c r="E511" t="s">
        <v>406</v>
      </c>
      <c r="F511" t="s">
        <v>202</v>
      </c>
      <c r="G511" t="s">
        <v>202</v>
      </c>
      <c r="J511" s="5" t="s">
        <v>1441</v>
      </c>
      <c r="K511" t="s">
        <v>204</v>
      </c>
      <c r="L511" t="s">
        <v>238</v>
      </c>
      <c r="M511" t="s">
        <v>202</v>
      </c>
    </row>
    <row r="512" spans="1:13" ht="135" customHeight="1" x14ac:dyDescent="0.2">
      <c r="A512">
        <v>3</v>
      </c>
      <c r="B512" t="s">
        <v>238</v>
      </c>
      <c r="C512" t="s">
        <v>238</v>
      </c>
      <c r="D512">
        <v>180000</v>
      </c>
      <c r="E512" t="s">
        <v>270</v>
      </c>
      <c r="F512" t="s">
        <v>202</v>
      </c>
      <c r="G512" t="s">
        <v>202</v>
      </c>
      <c r="J512" s="5" t="s">
        <v>1455</v>
      </c>
      <c r="K512" t="s">
        <v>204</v>
      </c>
      <c r="L512" t="s">
        <v>202</v>
      </c>
      <c r="M512" t="s">
        <v>202</v>
      </c>
    </row>
    <row r="513" spans="1:13" ht="30" customHeight="1" x14ac:dyDescent="0.2">
      <c r="A513">
        <v>3</v>
      </c>
      <c r="B513" t="s">
        <v>238</v>
      </c>
      <c r="C513" t="s">
        <v>238</v>
      </c>
      <c r="D513">
        <v>180000</v>
      </c>
      <c r="E513" t="s">
        <v>376</v>
      </c>
      <c r="F513" t="s">
        <v>202</v>
      </c>
      <c r="G513" t="s">
        <v>202</v>
      </c>
      <c r="J513" s="5" t="s">
        <v>1473</v>
      </c>
      <c r="K513" t="s">
        <v>204</v>
      </c>
      <c r="L513" t="s">
        <v>202</v>
      </c>
      <c r="M513" t="s">
        <v>202</v>
      </c>
    </row>
    <row r="514" spans="1:13" ht="90" customHeight="1" x14ac:dyDescent="0.2">
      <c r="A514">
        <v>3</v>
      </c>
      <c r="B514" t="s">
        <v>238</v>
      </c>
      <c r="C514" t="s">
        <v>238</v>
      </c>
      <c r="D514">
        <v>130000</v>
      </c>
      <c r="E514" t="s">
        <v>665</v>
      </c>
      <c r="F514" t="s">
        <v>202</v>
      </c>
      <c r="G514" t="s">
        <v>202</v>
      </c>
      <c r="J514" s="5" t="s">
        <v>1486</v>
      </c>
      <c r="K514" t="s">
        <v>204</v>
      </c>
      <c r="L514" t="s">
        <v>202</v>
      </c>
      <c r="M514" t="s">
        <v>202</v>
      </c>
    </row>
    <row r="515" spans="1:13" ht="75" customHeight="1" x14ac:dyDescent="0.2">
      <c r="A515">
        <v>3</v>
      </c>
      <c r="B515" t="s">
        <v>238</v>
      </c>
      <c r="C515" t="s">
        <v>238</v>
      </c>
      <c r="D515">
        <v>500000</v>
      </c>
      <c r="E515" t="s">
        <v>1577</v>
      </c>
      <c r="F515" t="s">
        <v>238</v>
      </c>
      <c r="G515" t="s">
        <v>238</v>
      </c>
      <c r="H515">
        <v>90</v>
      </c>
      <c r="I515">
        <v>10</v>
      </c>
      <c r="J515" s="5" t="s">
        <v>1578</v>
      </c>
      <c r="K515" t="s">
        <v>204</v>
      </c>
      <c r="L515" t="s">
        <v>238</v>
      </c>
      <c r="M515" t="s">
        <v>202</v>
      </c>
    </row>
    <row r="516" spans="1:13" ht="30" customHeight="1" x14ac:dyDescent="0.2">
      <c r="A516">
        <v>3</v>
      </c>
      <c r="B516" t="s">
        <v>238</v>
      </c>
      <c r="C516" t="s">
        <v>238</v>
      </c>
      <c r="D516">
        <v>50000</v>
      </c>
      <c r="E516" t="s">
        <v>438</v>
      </c>
      <c r="F516" t="s">
        <v>202</v>
      </c>
      <c r="G516" t="s">
        <v>202</v>
      </c>
      <c r="J516" s="5" t="s">
        <v>1584</v>
      </c>
      <c r="L516" t="s">
        <v>238</v>
      </c>
      <c r="M516" t="s">
        <v>202</v>
      </c>
    </row>
    <row r="517" spans="1:13" ht="150" customHeight="1" x14ac:dyDescent="0.2">
      <c r="A517">
        <v>3</v>
      </c>
      <c r="B517" t="s">
        <v>238</v>
      </c>
      <c r="C517" t="s">
        <v>238</v>
      </c>
      <c r="D517">
        <v>160000</v>
      </c>
      <c r="E517" t="s">
        <v>277</v>
      </c>
      <c r="F517" t="s">
        <v>202</v>
      </c>
      <c r="G517" t="s">
        <v>202</v>
      </c>
      <c r="J517" s="5" t="s">
        <v>1647</v>
      </c>
      <c r="K517" t="s">
        <v>204</v>
      </c>
      <c r="L517" t="s">
        <v>202</v>
      </c>
      <c r="M517" t="s">
        <v>202</v>
      </c>
    </row>
    <row r="518" spans="1:13" ht="45" customHeight="1" x14ac:dyDescent="0.2">
      <c r="A518">
        <v>3</v>
      </c>
      <c r="B518" t="s">
        <v>238</v>
      </c>
      <c r="C518" t="s">
        <v>238</v>
      </c>
      <c r="D518">
        <v>280000</v>
      </c>
      <c r="E518" t="s">
        <v>406</v>
      </c>
      <c r="F518" t="s">
        <v>202</v>
      </c>
      <c r="G518" t="s">
        <v>202</v>
      </c>
      <c r="J518" s="5" t="s">
        <v>1660</v>
      </c>
      <c r="K518" t="s">
        <v>204</v>
      </c>
      <c r="L518" t="s">
        <v>202</v>
      </c>
      <c r="M518" t="s">
        <v>202</v>
      </c>
    </row>
    <row r="519" spans="1:13" ht="60" customHeight="1" x14ac:dyDescent="0.2">
      <c r="A519">
        <v>3</v>
      </c>
      <c r="B519" t="s">
        <v>238</v>
      </c>
      <c r="C519" t="s">
        <v>238</v>
      </c>
      <c r="D519">
        <v>160000</v>
      </c>
      <c r="E519" t="s">
        <v>1670</v>
      </c>
      <c r="F519" t="s">
        <v>202</v>
      </c>
      <c r="G519" t="s">
        <v>202</v>
      </c>
      <c r="J519" s="5" t="s">
        <v>1671</v>
      </c>
      <c r="K519" t="s">
        <v>204</v>
      </c>
      <c r="L519" t="s">
        <v>202</v>
      </c>
      <c r="M519" t="s">
        <v>202</v>
      </c>
    </row>
    <row r="520" spans="1:13" ht="30" customHeight="1" x14ac:dyDescent="0.2">
      <c r="A520">
        <v>3</v>
      </c>
      <c r="B520" t="s">
        <v>238</v>
      </c>
      <c r="C520" t="s">
        <v>238</v>
      </c>
      <c r="D520">
        <v>400000</v>
      </c>
      <c r="E520" t="s">
        <v>1604</v>
      </c>
      <c r="F520" t="s">
        <v>202</v>
      </c>
      <c r="G520" t="s">
        <v>202</v>
      </c>
      <c r="J520" s="5" t="s">
        <v>1678</v>
      </c>
      <c r="K520" t="s">
        <v>204</v>
      </c>
      <c r="L520" t="s">
        <v>202</v>
      </c>
      <c r="M520" t="s">
        <v>202</v>
      </c>
    </row>
    <row r="521" spans="1:13" ht="45" customHeight="1" x14ac:dyDescent="0.2">
      <c r="A521">
        <v>3</v>
      </c>
      <c r="B521" t="s">
        <v>238</v>
      </c>
      <c r="C521" t="s">
        <v>238</v>
      </c>
      <c r="D521">
        <v>280000</v>
      </c>
      <c r="E521" t="s">
        <v>1684</v>
      </c>
      <c r="F521" t="s">
        <v>202</v>
      </c>
      <c r="G521" t="s">
        <v>202</v>
      </c>
      <c r="J521" s="5" t="s">
        <v>1685</v>
      </c>
      <c r="K521" t="s">
        <v>204</v>
      </c>
      <c r="L521" t="s">
        <v>202</v>
      </c>
      <c r="M521" t="s">
        <v>202</v>
      </c>
    </row>
    <row r="522" spans="1:13" ht="105" customHeight="1" x14ac:dyDescent="0.2">
      <c r="A522">
        <v>3</v>
      </c>
      <c r="B522" t="s">
        <v>238</v>
      </c>
      <c r="C522" t="s">
        <v>238</v>
      </c>
      <c r="D522">
        <v>150000</v>
      </c>
      <c r="E522" t="s">
        <v>449</v>
      </c>
      <c r="F522" t="s">
        <v>202</v>
      </c>
      <c r="G522" t="s">
        <v>202</v>
      </c>
      <c r="J522" s="5" t="s">
        <v>1709</v>
      </c>
      <c r="K522" t="s">
        <v>204</v>
      </c>
      <c r="L522" t="s">
        <v>202</v>
      </c>
      <c r="M522" t="s">
        <v>202</v>
      </c>
    </row>
    <row r="523" spans="1:13" ht="90" customHeight="1" x14ac:dyDescent="0.2">
      <c r="A523">
        <v>3</v>
      </c>
      <c r="B523" t="s">
        <v>238</v>
      </c>
      <c r="C523" t="s">
        <v>238</v>
      </c>
      <c r="D523">
        <v>280000</v>
      </c>
      <c r="E523" t="s">
        <v>368</v>
      </c>
      <c r="F523" t="s">
        <v>202</v>
      </c>
      <c r="G523" t="s">
        <v>202</v>
      </c>
      <c r="J523" s="5" t="s">
        <v>1723</v>
      </c>
      <c r="K523" t="s">
        <v>204</v>
      </c>
      <c r="L523" t="s">
        <v>202</v>
      </c>
      <c r="M523" t="s">
        <v>202</v>
      </c>
    </row>
    <row r="524" spans="1:13" ht="90" customHeight="1" x14ac:dyDescent="0.2">
      <c r="A524">
        <v>3</v>
      </c>
      <c r="B524" t="s">
        <v>238</v>
      </c>
      <c r="C524" t="s">
        <v>238</v>
      </c>
      <c r="D524">
        <v>180000</v>
      </c>
      <c r="E524">
        <v>180000</v>
      </c>
      <c r="F524" t="s">
        <v>202</v>
      </c>
      <c r="G524" t="s">
        <v>202</v>
      </c>
      <c r="J524" s="5" t="s">
        <v>1737</v>
      </c>
      <c r="K524" t="s">
        <v>204</v>
      </c>
      <c r="L524" t="s">
        <v>238</v>
      </c>
      <c r="M524" t="s">
        <v>202</v>
      </c>
    </row>
    <row r="525" spans="1:13" ht="45" customHeight="1" x14ac:dyDescent="0.2">
      <c r="A525">
        <v>3</v>
      </c>
      <c r="B525" t="s">
        <v>238</v>
      </c>
      <c r="C525" t="s">
        <v>238</v>
      </c>
      <c r="D525">
        <v>100000</v>
      </c>
      <c r="E525" t="s">
        <v>484</v>
      </c>
      <c r="F525" t="s">
        <v>238</v>
      </c>
      <c r="G525" t="s">
        <v>202</v>
      </c>
      <c r="J525" s="5" t="s">
        <v>1740</v>
      </c>
      <c r="L525" t="s">
        <v>202</v>
      </c>
      <c r="M525" t="s">
        <v>202</v>
      </c>
    </row>
    <row r="526" spans="1:13" ht="60" customHeight="1" x14ac:dyDescent="0.2">
      <c r="A526">
        <v>3</v>
      </c>
      <c r="B526" t="s">
        <v>238</v>
      </c>
      <c r="C526" t="s">
        <v>238</v>
      </c>
      <c r="D526">
        <v>280000</v>
      </c>
      <c r="E526" t="s">
        <v>406</v>
      </c>
      <c r="F526" t="s">
        <v>202</v>
      </c>
      <c r="G526" t="s">
        <v>202</v>
      </c>
      <c r="J526" s="5" t="s">
        <v>1769</v>
      </c>
      <c r="K526" t="s">
        <v>225</v>
      </c>
      <c r="L526" t="s">
        <v>238</v>
      </c>
      <c r="M526" t="s">
        <v>202</v>
      </c>
    </row>
    <row r="527" spans="1:13" ht="75" customHeight="1" x14ac:dyDescent="0.2">
      <c r="A527">
        <v>3</v>
      </c>
      <c r="B527" t="s">
        <v>238</v>
      </c>
      <c r="C527" t="s">
        <v>238</v>
      </c>
      <c r="D527">
        <v>100000</v>
      </c>
      <c r="E527" t="s">
        <v>687</v>
      </c>
      <c r="F527" t="s">
        <v>202</v>
      </c>
      <c r="G527" t="s">
        <v>202</v>
      </c>
      <c r="J527" s="5" t="s">
        <v>1790</v>
      </c>
      <c r="K527" t="s">
        <v>225</v>
      </c>
      <c r="L527" t="s">
        <v>238</v>
      </c>
      <c r="M527" t="s">
        <v>202</v>
      </c>
    </row>
    <row r="528" spans="1:13" ht="60" customHeight="1" x14ac:dyDescent="0.2">
      <c r="A528">
        <v>3</v>
      </c>
      <c r="B528" t="s">
        <v>238</v>
      </c>
      <c r="C528" t="s">
        <v>238</v>
      </c>
      <c r="D528">
        <v>280000</v>
      </c>
      <c r="E528" t="s">
        <v>356</v>
      </c>
      <c r="F528" t="s">
        <v>202</v>
      </c>
      <c r="G528" t="s">
        <v>202</v>
      </c>
      <c r="J528" s="5" t="s">
        <v>1801</v>
      </c>
      <c r="K528" t="s">
        <v>204</v>
      </c>
      <c r="L528" t="s">
        <v>202</v>
      </c>
      <c r="M528" t="s">
        <v>202</v>
      </c>
    </row>
    <row r="529" spans="1:13" ht="60" customHeight="1" x14ac:dyDescent="0.2">
      <c r="A529">
        <v>3</v>
      </c>
      <c r="B529" t="s">
        <v>238</v>
      </c>
      <c r="C529" t="s">
        <v>238</v>
      </c>
      <c r="D529">
        <v>280000</v>
      </c>
      <c r="E529" t="s">
        <v>624</v>
      </c>
      <c r="F529" t="s">
        <v>202</v>
      </c>
      <c r="G529" t="s">
        <v>202</v>
      </c>
      <c r="J529" s="5" t="s">
        <v>1823</v>
      </c>
      <c r="K529" t="s">
        <v>204</v>
      </c>
      <c r="L529" t="s">
        <v>202</v>
      </c>
      <c r="M529" t="s">
        <v>202</v>
      </c>
    </row>
    <row r="530" spans="1:13" ht="75" customHeight="1" x14ac:dyDescent="0.2">
      <c r="A530">
        <v>3</v>
      </c>
      <c r="B530" t="s">
        <v>238</v>
      </c>
      <c r="C530" t="s">
        <v>238</v>
      </c>
      <c r="D530">
        <v>180000</v>
      </c>
      <c r="E530" t="s">
        <v>315</v>
      </c>
      <c r="F530" t="s">
        <v>202</v>
      </c>
      <c r="G530" t="s">
        <v>202</v>
      </c>
      <c r="J530" s="5" t="s">
        <v>1906</v>
      </c>
      <c r="K530" t="s">
        <v>204</v>
      </c>
      <c r="L530" t="s">
        <v>238</v>
      </c>
      <c r="M530" t="s">
        <v>202</v>
      </c>
    </row>
    <row r="531" spans="1:13" ht="30" customHeight="1" x14ac:dyDescent="0.2">
      <c r="A531">
        <v>3</v>
      </c>
      <c r="B531" t="s">
        <v>238</v>
      </c>
      <c r="C531" t="s">
        <v>238</v>
      </c>
      <c r="D531">
        <v>155000</v>
      </c>
      <c r="E531" t="s">
        <v>1923</v>
      </c>
      <c r="F531" t="s">
        <v>202</v>
      </c>
      <c r="G531" t="s">
        <v>202</v>
      </c>
      <c r="J531" s="5" t="s">
        <v>1924</v>
      </c>
      <c r="K531" t="s">
        <v>204</v>
      </c>
      <c r="L531" t="s">
        <v>238</v>
      </c>
      <c r="M531" t="s">
        <v>202</v>
      </c>
    </row>
    <row r="532" spans="1:13" ht="75" customHeight="1" x14ac:dyDescent="0.2">
      <c r="A532">
        <v>3</v>
      </c>
      <c r="B532" t="s">
        <v>238</v>
      </c>
      <c r="C532" t="s">
        <v>238</v>
      </c>
      <c r="D532">
        <v>120000</v>
      </c>
      <c r="E532" t="s">
        <v>1945</v>
      </c>
      <c r="F532" t="s">
        <v>202</v>
      </c>
      <c r="G532" t="s">
        <v>202</v>
      </c>
      <c r="J532" s="5" t="s">
        <v>1946</v>
      </c>
      <c r="K532" t="s">
        <v>204</v>
      </c>
      <c r="L532" t="s">
        <v>202</v>
      </c>
      <c r="M532" t="s">
        <v>202</v>
      </c>
    </row>
    <row r="533" spans="1:13" ht="45" customHeight="1" x14ac:dyDescent="0.2">
      <c r="A533">
        <v>3</v>
      </c>
      <c r="B533" t="s">
        <v>238</v>
      </c>
      <c r="C533" t="s">
        <v>238</v>
      </c>
      <c r="D533">
        <v>280000</v>
      </c>
      <c r="E533" t="s">
        <v>406</v>
      </c>
      <c r="F533" t="s">
        <v>202</v>
      </c>
      <c r="G533" t="s">
        <v>202</v>
      </c>
      <c r="J533" s="5" t="s">
        <v>1949</v>
      </c>
      <c r="K533" t="s">
        <v>204</v>
      </c>
      <c r="L533" t="s">
        <v>202</v>
      </c>
      <c r="M533" t="s">
        <v>202</v>
      </c>
    </row>
    <row r="534" spans="1:13" ht="195" customHeight="1" x14ac:dyDescent="0.2">
      <c r="A534">
        <v>3</v>
      </c>
      <c r="B534" t="s">
        <v>238</v>
      </c>
      <c r="C534" t="s">
        <v>238</v>
      </c>
      <c r="D534">
        <v>90000</v>
      </c>
      <c r="E534" t="s">
        <v>1953</v>
      </c>
      <c r="F534" t="s">
        <v>202</v>
      </c>
      <c r="G534" t="s">
        <v>202</v>
      </c>
      <c r="J534" s="5" t="s">
        <v>1954</v>
      </c>
      <c r="K534" t="s">
        <v>204</v>
      </c>
      <c r="L534" t="s">
        <v>238</v>
      </c>
      <c r="M534" t="s">
        <v>202</v>
      </c>
    </row>
    <row r="535" spans="1:13" ht="90" customHeight="1" x14ac:dyDescent="0.2">
      <c r="A535">
        <v>3</v>
      </c>
      <c r="B535" t="s">
        <v>238</v>
      </c>
      <c r="C535" t="s">
        <v>238</v>
      </c>
      <c r="D535">
        <v>100000</v>
      </c>
      <c r="E535" t="s">
        <v>871</v>
      </c>
      <c r="F535" t="s">
        <v>202</v>
      </c>
      <c r="G535" t="s">
        <v>202</v>
      </c>
      <c r="J535" s="5" t="s">
        <v>1979</v>
      </c>
      <c r="K535" t="s">
        <v>204</v>
      </c>
      <c r="L535" t="s">
        <v>238</v>
      </c>
      <c r="M535" t="s">
        <v>202</v>
      </c>
    </row>
    <row r="536" spans="1:13" ht="30" customHeight="1" x14ac:dyDescent="0.2">
      <c r="A536">
        <v>3</v>
      </c>
      <c r="B536" t="s">
        <v>238</v>
      </c>
      <c r="C536" t="s">
        <v>238</v>
      </c>
      <c r="D536">
        <v>180000</v>
      </c>
      <c r="E536" t="s">
        <v>477</v>
      </c>
      <c r="F536" t="s">
        <v>238</v>
      </c>
      <c r="G536" t="s">
        <v>202</v>
      </c>
      <c r="J536" s="5" t="s">
        <v>1986</v>
      </c>
      <c r="K536" t="s">
        <v>204</v>
      </c>
      <c r="L536" t="s">
        <v>202</v>
      </c>
      <c r="M536" t="s">
        <v>202</v>
      </c>
    </row>
    <row r="537" spans="1:13" ht="45" customHeight="1" x14ac:dyDescent="0.2">
      <c r="A537">
        <v>3</v>
      </c>
      <c r="B537" t="s">
        <v>238</v>
      </c>
      <c r="C537" t="s">
        <v>238</v>
      </c>
      <c r="D537">
        <v>280000</v>
      </c>
      <c r="E537" t="s">
        <v>624</v>
      </c>
      <c r="F537" t="s">
        <v>202</v>
      </c>
      <c r="G537" t="s">
        <v>202</v>
      </c>
      <c r="J537" s="5" t="s">
        <v>2025</v>
      </c>
      <c r="K537" t="s">
        <v>204</v>
      </c>
      <c r="L537" t="s">
        <v>238</v>
      </c>
      <c r="M537" t="s">
        <v>202</v>
      </c>
    </row>
    <row r="538" spans="1:13" ht="60" customHeight="1" x14ac:dyDescent="0.2">
      <c r="A538">
        <v>3</v>
      </c>
      <c r="B538" t="s">
        <v>238</v>
      </c>
      <c r="C538" t="s">
        <v>238</v>
      </c>
      <c r="D538">
        <v>100000</v>
      </c>
      <c r="E538" t="s">
        <v>484</v>
      </c>
      <c r="F538" t="s">
        <v>202</v>
      </c>
      <c r="G538" t="s">
        <v>202</v>
      </c>
      <c r="J538" s="5" t="s">
        <v>2046</v>
      </c>
      <c r="K538" t="s">
        <v>204</v>
      </c>
      <c r="L538" t="s">
        <v>202</v>
      </c>
      <c r="M538" t="s">
        <v>202</v>
      </c>
    </row>
    <row r="539" spans="1:13" ht="90" customHeight="1" x14ac:dyDescent="0.2">
      <c r="A539">
        <v>3</v>
      </c>
      <c r="B539" t="s">
        <v>238</v>
      </c>
      <c r="C539" t="s">
        <v>238</v>
      </c>
      <c r="D539">
        <v>80000</v>
      </c>
      <c r="E539" t="s">
        <v>286</v>
      </c>
      <c r="F539" t="s">
        <v>202</v>
      </c>
      <c r="G539" t="s">
        <v>202</v>
      </c>
      <c r="J539" s="5" t="s">
        <v>2068</v>
      </c>
      <c r="K539" t="s">
        <v>204</v>
      </c>
      <c r="L539" t="s">
        <v>202</v>
      </c>
      <c r="M539" t="s">
        <v>202</v>
      </c>
    </row>
    <row r="540" spans="1:13" ht="45" customHeight="1" x14ac:dyDescent="0.2">
      <c r="A540">
        <v>3</v>
      </c>
      <c r="B540" t="s">
        <v>238</v>
      </c>
      <c r="C540" t="s">
        <v>238</v>
      </c>
      <c r="D540">
        <v>9000</v>
      </c>
      <c r="E540" t="s">
        <v>2112</v>
      </c>
      <c r="F540" t="s">
        <v>238</v>
      </c>
      <c r="G540" t="s">
        <v>238</v>
      </c>
      <c r="H540">
        <v>30</v>
      </c>
      <c r="I540">
        <v>70</v>
      </c>
      <c r="J540" s="5" t="s">
        <v>2113</v>
      </c>
      <c r="K540" t="s">
        <v>204</v>
      </c>
      <c r="L540" t="s">
        <v>238</v>
      </c>
      <c r="M540" t="s">
        <v>202</v>
      </c>
    </row>
    <row r="541" spans="1:13" ht="60" customHeight="1" x14ac:dyDescent="0.2">
      <c r="A541">
        <v>3</v>
      </c>
      <c r="B541" t="s">
        <v>238</v>
      </c>
      <c r="C541" t="s">
        <v>238</v>
      </c>
      <c r="D541">
        <v>180000</v>
      </c>
      <c r="E541" t="s">
        <v>343</v>
      </c>
      <c r="F541" t="s">
        <v>202</v>
      </c>
      <c r="G541" t="s">
        <v>202</v>
      </c>
      <c r="J541" s="5" t="s">
        <v>2116</v>
      </c>
      <c r="L541" t="s">
        <v>202</v>
      </c>
      <c r="M541" t="s">
        <v>202</v>
      </c>
    </row>
    <row r="542" spans="1:13" ht="105" customHeight="1" x14ac:dyDescent="0.2">
      <c r="A542">
        <v>3</v>
      </c>
      <c r="B542" t="s">
        <v>238</v>
      </c>
      <c r="C542" t="s">
        <v>238</v>
      </c>
      <c r="D542">
        <v>80000</v>
      </c>
      <c r="E542" t="s">
        <v>372</v>
      </c>
      <c r="F542" t="s">
        <v>202</v>
      </c>
      <c r="G542" t="s">
        <v>202</v>
      </c>
      <c r="J542" s="5" t="s">
        <v>2143</v>
      </c>
      <c r="K542" t="s">
        <v>204</v>
      </c>
      <c r="L542" t="s">
        <v>202</v>
      </c>
      <c r="M542" t="s">
        <v>202</v>
      </c>
    </row>
    <row r="543" spans="1:13" ht="30" customHeight="1" x14ac:dyDescent="0.2">
      <c r="A543">
        <v>3</v>
      </c>
      <c r="B543" t="s">
        <v>238</v>
      </c>
      <c r="C543" t="s">
        <v>238</v>
      </c>
      <c r="D543">
        <v>185000</v>
      </c>
      <c r="E543" t="s">
        <v>2170</v>
      </c>
      <c r="F543" t="s">
        <v>202</v>
      </c>
      <c r="G543" t="s">
        <v>202</v>
      </c>
      <c r="J543" s="5" t="s">
        <v>2171</v>
      </c>
      <c r="K543" t="s">
        <v>204</v>
      </c>
      <c r="L543" t="s">
        <v>202</v>
      </c>
      <c r="M543" t="s">
        <v>202</v>
      </c>
    </row>
    <row r="544" spans="1:13" ht="30" customHeight="1" x14ac:dyDescent="0.2">
      <c r="A544">
        <v>3</v>
      </c>
      <c r="B544" t="s">
        <v>238</v>
      </c>
      <c r="C544" t="s">
        <v>238</v>
      </c>
      <c r="D544">
        <v>150000</v>
      </c>
      <c r="E544" t="s">
        <v>934</v>
      </c>
      <c r="F544" t="s">
        <v>202</v>
      </c>
      <c r="G544" t="s">
        <v>202</v>
      </c>
      <c r="J544" s="5" t="s">
        <v>2225</v>
      </c>
      <c r="K544" t="s">
        <v>204</v>
      </c>
      <c r="L544" t="s">
        <v>202</v>
      </c>
      <c r="M544" t="s">
        <v>202</v>
      </c>
    </row>
    <row r="545" spans="1:13" ht="75" customHeight="1" x14ac:dyDescent="0.2">
      <c r="A545">
        <v>3</v>
      </c>
      <c r="B545" t="s">
        <v>238</v>
      </c>
      <c r="C545" t="s">
        <v>238</v>
      </c>
      <c r="D545">
        <v>280000</v>
      </c>
      <c r="E545" t="s">
        <v>406</v>
      </c>
      <c r="F545" t="s">
        <v>202</v>
      </c>
      <c r="G545" t="s">
        <v>202</v>
      </c>
      <c r="J545" s="5" t="s">
        <v>2239</v>
      </c>
      <c r="K545" t="s">
        <v>225</v>
      </c>
      <c r="L545" t="s">
        <v>238</v>
      </c>
      <c r="M545" t="s">
        <v>202</v>
      </c>
    </row>
    <row r="546" spans="1:13" ht="75" customHeight="1" x14ac:dyDescent="0.2">
      <c r="A546">
        <v>3</v>
      </c>
      <c r="B546" t="s">
        <v>238</v>
      </c>
      <c r="C546" t="s">
        <v>238</v>
      </c>
      <c r="D546">
        <v>250000</v>
      </c>
      <c r="E546" t="s">
        <v>390</v>
      </c>
      <c r="F546" t="s">
        <v>202</v>
      </c>
      <c r="G546" t="s">
        <v>202</v>
      </c>
      <c r="J546" s="5" t="s">
        <v>2245</v>
      </c>
      <c r="K546" t="s">
        <v>204</v>
      </c>
      <c r="L546" t="s">
        <v>202</v>
      </c>
      <c r="M546" t="s">
        <v>202</v>
      </c>
    </row>
    <row r="547" spans="1:13" ht="60" customHeight="1" x14ac:dyDescent="0.2">
      <c r="A547">
        <v>3</v>
      </c>
      <c r="B547" t="s">
        <v>238</v>
      </c>
      <c r="C547" t="s">
        <v>238</v>
      </c>
      <c r="D547">
        <v>50000</v>
      </c>
      <c r="E547" t="s">
        <v>438</v>
      </c>
      <c r="F547" t="s">
        <v>202</v>
      </c>
      <c r="G547" t="s">
        <v>202</v>
      </c>
      <c r="J547" s="5" t="s">
        <v>2267</v>
      </c>
      <c r="K547" t="s">
        <v>204</v>
      </c>
      <c r="L547" t="s">
        <v>202</v>
      </c>
      <c r="M547" t="s">
        <v>202</v>
      </c>
    </row>
    <row r="548" spans="1:13" ht="75" customHeight="1" x14ac:dyDescent="0.2">
      <c r="A548">
        <v>3</v>
      </c>
      <c r="B548" t="s">
        <v>238</v>
      </c>
      <c r="C548" t="s">
        <v>238</v>
      </c>
      <c r="D548">
        <v>280000</v>
      </c>
      <c r="E548" t="s">
        <v>2302</v>
      </c>
      <c r="F548" t="s">
        <v>202</v>
      </c>
      <c r="G548" t="s">
        <v>202</v>
      </c>
      <c r="J548" s="5" t="s">
        <v>2303</v>
      </c>
      <c r="K548" t="s">
        <v>204</v>
      </c>
      <c r="L548" t="s">
        <v>202</v>
      </c>
      <c r="M548" t="s">
        <v>202</v>
      </c>
    </row>
    <row r="549" spans="1:13" ht="75" customHeight="1" x14ac:dyDescent="0.2">
      <c r="A549">
        <v>3</v>
      </c>
      <c r="B549" t="s">
        <v>238</v>
      </c>
      <c r="C549" t="s">
        <v>238</v>
      </c>
      <c r="D549">
        <v>280000</v>
      </c>
      <c r="E549" t="s">
        <v>817</v>
      </c>
      <c r="F549" t="s">
        <v>202</v>
      </c>
      <c r="G549" t="s">
        <v>202</v>
      </c>
      <c r="J549" s="5" t="s">
        <v>2334</v>
      </c>
      <c r="K549" t="s">
        <v>204</v>
      </c>
      <c r="L549" t="s">
        <v>202</v>
      </c>
      <c r="M549" t="s">
        <v>202</v>
      </c>
    </row>
    <row r="550" spans="1:13" ht="75" customHeight="1" x14ac:dyDescent="0.2">
      <c r="A550">
        <v>3</v>
      </c>
      <c r="B550" t="s">
        <v>238</v>
      </c>
      <c r="C550" t="s">
        <v>238</v>
      </c>
      <c r="D550">
        <v>280000</v>
      </c>
      <c r="E550" t="s">
        <v>398</v>
      </c>
      <c r="F550" t="s">
        <v>202</v>
      </c>
      <c r="G550" t="s">
        <v>202</v>
      </c>
      <c r="J550" s="5" t="s">
        <v>2361</v>
      </c>
      <c r="K550" t="s">
        <v>204</v>
      </c>
      <c r="L550" t="s">
        <v>238</v>
      </c>
      <c r="M550" t="s">
        <v>202</v>
      </c>
    </row>
    <row r="551" spans="1:13" ht="60" customHeight="1" x14ac:dyDescent="0.2">
      <c r="A551">
        <v>3</v>
      </c>
      <c r="B551" t="s">
        <v>238</v>
      </c>
      <c r="C551" t="s">
        <v>238</v>
      </c>
      <c r="D551">
        <v>180000</v>
      </c>
      <c r="E551" t="s">
        <v>691</v>
      </c>
      <c r="F551" t="s">
        <v>202</v>
      </c>
      <c r="G551" t="s">
        <v>202</v>
      </c>
      <c r="J551" s="5" t="s">
        <v>2455</v>
      </c>
      <c r="L551" t="s">
        <v>238</v>
      </c>
      <c r="M551" t="s">
        <v>202</v>
      </c>
    </row>
    <row r="552" spans="1:13" ht="30" customHeight="1" x14ac:dyDescent="0.2">
      <c r="A552">
        <v>3</v>
      </c>
      <c r="B552" t="s">
        <v>238</v>
      </c>
      <c r="C552" t="s">
        <v>238</v>
      </c>
      <c r="D552">
        <v>100000</v>
      </c>
      <c r="E552" t="s">
        <v>484</v>
      </c>
      <c r="F552" t="s">
        <v>238</v>
      </c>
      <c r="G552" t="s">
        <v>202</v>
      </c>
      <c r="J552" s="5" t="s">
        <v>2499</v>
      </c>
      <c r="K552" t="s">
        <v>204</v>
      </c>
      <c r="L552" t="s">
        <v>202</v>
      </c>
      <c r="M552" t="s">
        <v>202</v>
      </c>
    </row>
    <row r="553" spans="1:13" ht="60" customHeight="1" x14ac:dyDescent="0.2">
      <c r="A553">
        <v>3</v>
      </c>
      <c r="B553" t="s">
        <v>238</v>
      </c>
      <c r="C553" t="s">
        <v>238</v>
      </c>
      <c r="D553">
        <v>230000</v>
      </c>
      <c r="E553" t="s">
        <v>2502</v>
      </c>
      <c r="F553" t="s">
        <v>202</v>
      </c>
      <c r="G553" t="s">
        <v>202</v>
      </c>
      <c r="J553" s="5" t="s">
        <v>2503</v>
      </c>
      <c r="K553" t="s">
        <v>225</v>
      </c>
      <c r="L553" t="s">
        <v>238</v>
      </c>
      <c r="M553" t="s">
        <v>202</v>
      </c>
    </row>
    <row r="554" spans="1:13" ht="30" customHeight="1" x14ac:dyDescent="0.2">
      <c r="A554">
        <v>3</v>
      </c>
      <c r="B554" t="s">
        <v>238</v>
      </c>
      <c r="C554" t="s">
        <v>238</v>
      </c>
      <c r="D554">
        <v>180000</v>
      </c>
      <c r="E554" t="s">
        <v>557</v>
      </c>
      <c r="F554" t="s">
        <v>202</v>
      </c>
      <c r="G554" t="s">
        <v>202</v>
      </c>
      <c r="J554" s="5" t="s">
        <v>2510</v>
      </c>
      <c r="K554" t="s">
        <v>204</v>
      </c>
      <c r="L554" t="s">
        <v>238</v>
      </c>
      <c r="M554" t="s">
        <v>202</v>
      </c>
    </row>
    <row r="555" spans="1:13" ht="30" customHeight="1" x14ac:dyDescent="0.2">
      <c r="A555">
        <v>3</v>
      </c>
      <c r="B555" t="s">
        <v>238</v>
      </c>
      <c r="C555" t="s">
        <v>238</v>
      </c>
      <c r="D555">
        <v>80000</v>
      </c>
      <c r="E555" t="s">
        <v>2513</v>
      </c>
      <c r="F555" t="s">
        <v>202</v>
      </c>
      <c r="G555" t="s">
        <v>202</v>
      </c>
      <c r="J555" s="5" t="s">
        <v>2514</v>
      </c>
      <c r="L555" t="s">
        <v>202</v>
      </c>
      <c r="M555" t="s">
        <v>202</v>
      </c>
    </row>
    <row r="556" spans="1:13" ht="165" customHeight="1" x14ac:dyDescent="0.2">
      <c r="A556">
        <v>3</v>
      </c>
      <c r="B556" t="s">
        <v>238</v>
      </c>
      <c r="C556" t="s">
        <v>238</v>
      </c>
      <c r="D556">
        <v>110000</v>
      </c>
      <c r="E556" t="s">
        <v>2598</v>
      </c>
      <c r="F556" t="s">
        <v>202</v>
      </c>
      <c r="G556" t="s">
        <v>202</v>
      </c>
      <c r="J556" s="5" t="s">
        <v>2599</v>
      </c>
      <c r="K556" t="s">
        <v>204</v>
      </c>
      <c r="L556" t="s">
        <v>202</v>
      </c>
      <c r="M556" t="s">
        <v>202</v>
      </c>
    </row>
    <row r="557" spans="1:13" ht="105" customHeight="1" x14ac:dyDescent="0.2">
      <c r="A557">
        <v>3</v>
      </c>
      <c r="B557" t="s">
        <v>238</v>
      </c>
      <c r="C557" t="s">
        <v>238</v>
      </c>
      <c r="D557">
        <v>150000</v>
      </c>
      <c r="E557" t="s">
        <v>239</v>
      </c>
      <c r="F557" t="s">
        <v>202</v>
      </c>
      <c r="G557" t="s">
        <v>202</v>
      </c>
      <c r="J557" s="5" t="s">
        <v>2602</v>
      </c>
      <c r="K557" t="s">
        <v>204</v>
      </c>
      <c r="L557" t="s">
        <v>202</v>
      </c>
      <c r="M557" t="s">
        <v>202</v>
      </c>
    </row>
    <row r="558" spans="1:13" ht="90" customHeight="1" x14ac:dyDescent="0.2">
      <c r="A558">
        <v>3</v>
      </c>
      <c r="B558" t="s">
        <v>238</v>
      </c>
      <c r="C558" t="s">
        <v>238</v>
      </c>
      <c r="D558">
        <v>280000</v>
      </c>
      <c r="E558" t="s">
        <v>2625</v>
      </c>
      <c r="F558" t="s">
        <v>202</v>
      </c>
      <c r="G558" t="s">
        <v>202</v>
      </c>
      <c r="J558" s="5" t="s">
        <v>2626</v>
      </c>
      <c r="K558" t="s">
        <v>225</v>
      </c>
      <c r="L558" t="s">
        <v>238</v>
      </c>
      <c r="M558" t="s">
        <v>202</v>
      </c>
    </row>
    <row r="559" spans="1:13" ht="45" customHeight="1" x14ac:dyDescent="0.2">
      <c r="A559">
        <v>3</v>
      </c>
      <c r="B559" t="s">
        <v>238</v>
      </c>
      <c r="C559" t="s">
        <v>238</v>
      </c>
      <c r="D559">
        <v>300000</v>
      </c>
      <c r="E559" t="s">
        <v>2658</v>
      </c>
      <c r="F559" t="s">
        <v>202</v>
      </c>
      <c r="G559" t="s">
        <v>202</v>
      </c>
      <c r="J559" s="5" t="s">
        <v>2659</v>
      </c>
      <c r="L559" t="s">
        <v>202</v>
      </c>
      <c r="M559" t="s">
        <v>202</v>
      </c>
    </row>
    <row r="560" spans="1:13" ht="90" customHeight="1" x14ac:dyDescent="0.2">
      <c r="A560">
        <v>3</v>
      </c>
      <c r="B560" t="s">
        <v>238</v>
      </c>
      <c r="C560" t="s">
        <v>238</v>
      </c>
      <c r="D560">
        <v>85000</v>
      </c>
      <c r="E560" t="s">
        <v>2010</v>
      </c>
      <c r="F560" t="s">
        <v>202</v>
      </c>
      <c r="G560" t="s">
        <v>202</v>
      </c>
      <c r="J560" s="5" t="s">
        <v>2672</v>
      </c>
      <c r="K560" t="s">
        <v>204</v>
      </c>
      <c r="L560" t="s">
        <v>238</v>
      </c>
      <c r="M560" t="s">
        <v>202</v>
      </c>
    </row>
    <row r="561" spans="1:13" ht="90" customHeight="1" x14ac:dyDescent="0.2">
      <c r="A561">
        <v>3</v>
      </c>
      <c r="B561" t="s">
        <v>238</v>
      </c>
      <c r="C561" t="s">
        <v>238</v>
      </c>
      <c r="D561">
        <v>25000</v>
      </c>
      <c r="E561" t="s">
        <v>2679</v>
      </c>
      <c r="F561" t="s">
        <v>238</v>
      </c>
      <c r="G561" t="s">
        <v>238</v>
      </c>
      <c r="H561">
        <v>25</v>
      </c>
      <c r="I561">
        <v>75</v>
      </c>
      <c r="J561" s="5" t="s">
        <v>2680</v>
      </c>
      <c r="K561" t="s">
        <v>204</v>
      </c>
      <c r="L561" t="s">
        <v>202</v>
      </c>
      <c r="M561" t="s">
        <v>202</v>
      </c>
    </row>
    <row r="562" spans="1:13" ht="60" customHeight="1" x14ac:dyDescent="0.2">
      <c r="A562">
        <v>3</v>
      </c>
      <c r="B562" t="s">
        <v>238</v>
      </c>
      <c r="C562" t="s">
        <v>238</v>
      </c>
      <c r="D562">
        <v>180000</v>
      </c>
      <c r="E562" t="s">
        <v>661</v>
      </c>
      <c r="F562" t="s">
        <v>202</v>
      </c>
      <c r="G562" t="s">
        <v>202</v>
      </c>
      <c r="J562" s="5" t="s">
        <v>2757</v>
      </c>
      <c r="K562" t="s">
        <v>225</v>
      </c>
      <c r="L562" t="s">
        <v>202</v>
      </c>
      <c r="M562" t="s">
        <v>202</v>
      </c>
    </row>
    <row r="563" spans="1:13" ht="105" customHeight="1" x14ac:dyDescent="0.2">
      <c r="A563">
        <v>3</v>
      </c>
      <c r="B563" t="s">
        <v>238</v>
      </c>
      <c r="C563" t="s">
        <v>238</v>
      </c>
      <c r="D563">
        <v>50000</v>
      </c>
      <c r="E563" t="s">
        <v>2767</v>
      </c>
      <c r="F563" t="s">
        <v>238</v>
      </c>
      <c r="G563" t="s">
        <v>202</v>
      </c>
      <c r="J563" s="5" t="s">
        <v>2768</v>
      </c>
      <c r="K563" t="s">
        <v>225</v>
      </c>
      <c r="L563" t="s">
        <v>202</v>
      </c>
      <c r="M563" t="s">
        <v>202</v>
      </c>
    </row>
    <row r="564" spans="1:13" ht="45" customHeight="1" x14ac:dyDescent="0.2">
      <c r="A564">
        <v>3</v>
      </c>
      <c r="B564" t="s">
        <v>238</v>
      </c>
      <c r="C564" t="s">
        <v>238</v>
      </c>
      <c r="D564">
        <v>200000</v>
      </c>
      <c r="E564" t="s">
        <v>306</v>
      </c>
      <c r="F564" t="s">
        <v>202</v>
      </c>
      <c r="G564" t="s">
        <v>202</v>
      </c>
      <c r="J564" s="5" t="s">
        <v>2771</v>
      </c>
      <c r="K564" t="s">
        <v>225</v>
      </c>
      <c r="L564" t="s">
        <v>238</v>
      </c>
      <c r="M564" t="s">
        <v>202</v>
      </c>
    </row>
    <row r="565" spans="1:13" ht="30" customHeight="1" x14ac:dyDescent="0.2">
      <c r="A565">
        <v>3</v>
      </c>
      <c r="B565" t="s">
        <v>238</v>
      </c>
      <c r="C565" t="s">
        <v>238</v>
      </c>
      <c r="D565">
        <v>280000</v>
      </c>
      <c r="E565" t="s">
        <v>398</v>
      </c>
      <c r="F565" t="s">
        <v>202</v>
      </c>
      <c r="G565" t="s">
        <v>202</v>
      </c>
      <c r="J565" s="5" t="s">
        <v>2784</v>
      </c>
      <c r="K565" t="s">
        <v>204</v>
      </c>
      <c r="L565" t="s">
        <v>238</v>
      </c>
      <c r="M565" t="s">
        <v>202</v>
      </c>
    </row>
    <row r="566" spans="1:13" ht="90" customHeight="1" x14ac:dyDescent="0.2">
      <c r="A566">
        <v>3</v>
      </c>
      <c r="B566" t="s">
        <v>238</v>
      </c>
      <c r="C566" t="s">
        <v>238</v>
      </c>
      <c r="D566">
        <v>180000</v>
      </c>
      <c r="E566" t="s">
        <v>691</v>
      </c>
      <c r="F566" t="s">
        <v>202</v>
      </c>
      <c r="G566" t="s">
        <v>202</v>
      </c>
      <c r="J566" s="5" t="s">
        <v>2794</v>
      </c>
      <c r="K566" t="s">
        <v>204</v>
      </c>
      <c r="L566" t="s">
        <v>202</v>
      </c>
      <c r="M566" t="s">
        <v>202</v>
      </c>
    </row>
    <row r="567" spans="1:13" ht="45" customHeight="1" x14ac:dyDescent="0.2">
      <c r="A567">
        <v>3</v>
      </c>
      <c r="B567" t="s">
        <v>238</v>
      </c>
      <c r="C567" t="s">
        <v>238</v>
      </c>
      <c r="D567">
        <v>100000</v>
      </c>
      <c r="E567" t="s">
        <v>871</v>
      </c>
      <c r="F567" t="s">
        <v>202</v>
      </c>
      <c r="G567" t="s">
        <v>202</v>
      </c>
      <c r="J567" s="5" t="s">
        <v>2853</v>
      </c>
      <c r="K567" t="s">
        <v>204</v>
      </c>
      <c r="L567" t="s">
        <v>238</v>
      </c>
      <c r="M567" t="s">
        <v>202</v>
      </c>
    </row>
    <row r="568" spans="1:13" ht="120" customHeight="1" x14ac:dyDescent="0.2">
      <c r="A568">
        <v>3</v>
      </c>
      <c r="B568" t="s">
        <v>238</v>
      </c>
      <c r="C568" t="s">
        <v>238</v>
      </c>
      <c r="D568">
        <v>120000</v>
      </c>
      <c r="E568" t="s">
        <v>2125</v>
      </c>
      <c r="F568" t="s">
        <v>238</v>
      </c>
      <c r="G568" t="s">
        <v>238</v>
      </c>
      <c r="H568">
        <v>60</v>
      </c>
      <c r="I568">
        <v>40</v>
      </c>
      <c r="J568" s="5" t="s">
        <v>2897</v>
      </c>
      <c r="K568" t="s">
        <v>204</v>
      </c>
      <c r="L568" t="s">
        <v>238</v>
      </c>
      <c r="M568" t="s">
        <v>202</v>
      </c>
    </row>
    <row r="569" spans="1:13" ht="45" customHeight="1" x14ac:dyDescent="0.2">
      <c r="A569">
        <v>3</v>
      </c>
      <c r="B569" t="s">
        <v>238</v>
      </c>
      <c r="C569" t="s">
        <v>238</v>
      </c>
      <c r="D569">
        <v>280000</v>
      </c>
      <c r="E569" t="s">
        <v>2908</v>
      </c>
      <c r="F569" t="s">
        <v>202</v>
      </c>
      <c r="G569" t="s">
        <v>202</v>
      </c>
      <c r="J569" s="5" t="s">
        <v>2909</v>
      </c>
      <c r="K569" t="s">
        <v>225</v>
      </c>
      <c r="L569" t="s">
        <v>238</v>
      </c>
      <c r="M569" t="s">
        <v>202</v>
      </c>
    </row>
    <row r="570" spans="1:13" ht="60" customHeight="1" x14ac:dyDescent="0.2">
      <c r="A570">
        <v>3</v>
      </c>
      <c r="B570" t="s">
        <v>238</v>
      </c>
      <c r="C570" t="s">
        <v>238</v>
      </c>
      <c r="D570">
        <v>280000</v>
      </c>
      <c r="E570" t="s">
        <v>624</v>
      </c>
      <c r="F570" t="s">
        <v>202</v>
      </c>
      <c r="G570" t="s">
        <v>202</v>
      </c>
      <c r="J570" s="5" t="s">
        <v>2920</v>
      </c>
      <c r="L570" t="s">
        <v>238</v>
      </c>
      <c r="M570" t="s">
        <v>202</v>
      </c>
    </row>
    <row r="571" spans="1:13" ht="75" customHeight="1" x14ac:dyDescent="0.2">
      <c r="A571">
        <v>3</v>
      </c>
      <c r="B571" t="s">
        <v>238</v>
      </c>
      <c r="C571" t="s">
        <v>238</v>
      </c>
      <c r="D571">
        <v>280000</v>
      </c>
      <c r="E571" t="s">
        <v>624</v>
      </c>
      <c r="F571" t="s">
        <v>202</v>
      </c>
      <c r="G571" t="s">
        <v>202</v>
      </c>
      <c r="J571" s="5" t="s">
        <v>2945</v>
      </c>
      <c r="K571" t="s">
        <v>204</v>
      </c>
      <c r="L571" t="s">
        <v>238</v>
      </c>
      <c r="M571" t="s">
        <v>202</v>
      </c>
    </row>
    <row r="572" spans="1:13" x14ac:dyDescent="0.2">
      <c r="A572">
        <v>3</v>
      </c>
      <c r="B572" t="s">
        <v>238</v>
      </c>
      <c r="C572" t="s">
        <v>238</v>
      </c>
      <c r="D572">
        <v>10000</v>
      </c>
      <c r="E572" t="s">
        <v>2948</v>
      </c>
      <c r="F572" t="s">
        <v>238</v>
      </c>
      <c r="G572" t="s">
        <v>238</v>
      </c>
      <c r="H572">
        <v>10</v>
      </c>
      <c r="I572">
        <v>90</v>
      </c>
      <c r="J572" s="5" t="s">
        <v>2949</v>
      </c>
      <c r="K572" t="s">
        <v>204</v>
      </c>
      <c r="L572" t="s">
        <v>238</v>
      </c>
      <c r="M572" t="s">
        <v>202</v>
      </c>
    </row>
    <row r="573" spans="1:13" ht="60" customHeight="1" x14ac:dyDescent="0.2">
      <c r="A573">
        <v>3</v>
      </c>
      <c r="B573" t="s">
        <v>238</v>
      </c>
      <c r="C573" t="s">
        <v>238</v>
      </c>
      <c r="D573">
        <v>100000</v>
      </c>
      <c r="E573" t="s">
        <v>2494</v>
      </c>
      <c r="F573" t="s">
        <v>202</v>
      </c>
      <c r="G573" t="s">
        <v>202</v>
      </c>
      <c r="J573" s="5" t="s">
        <v>3008</v>
      </c>
      <c r="K573" t="s">
        <v>204</v>
      </c>
      <c r="L573" t="s">
        <v>202</v>
      </c>
      <c r="M573" t="s">
        <v>202</v>
      </c>
    </row>
    <row r="574" spans="1:13" ht="210" customHeight="1" x14ac:dyDescent="0.2">
      <c r="A574">
        <v>3</v>
      </c>
      <c r="B574" t="s">
        <v>238</v>
      </c>
      <c r="C574" t="s">
        <v>238</v>
      </c>
      <c r="D574">
        <v>125000</v>
      </c>
      <c r="E574" t="s">
        <v>3015</v>
      </c>
      <c r="F574" t="s">
        <v>202</v>
      </c>
      <c r="G574" t="s">
        <v>202</v>
      </c>
      <c r="J574" s="5" t="s">
        <v>3016</v>
      </c>
      <c r="K574" t="s">
        <v>204</v>
      </c>
      <c r="L574" t="s">
        <v>238</v>
      </c>
      <c r="M574" t="s">
        <v>202</v>
      </c>
    </row>
    <row r="575" spans="1:13" ht="60" customHeight="1" x14ac:dyDescent="0.2">
      <c r="A575">
        <v>3</v>
      </c>
      <c r="B575" t="s">
        <v>238</v>
      </c>
      <c r="C575" t="s">
        <v>238</v>
      </c>
      <c r="D575">
        <v>1000000</v>
      </c>
      <c r="E575" t="s">
        <v>3028</v>
      </c>
      <c r="F575" t="s">
        <v>202</v>
      </c>
      <c r="G575" t="s">
        <v>202</v>
      </c>
      <c r="J575" s="5" t="s">
        <v>3029</v>
      </c>
      <c r="K575" t="s">
        <v>204</v>
      </c>
      <c r="L575" t="s">
        <v>202</v>
      </c>
      <c r="M575" t="s">
        <v>202</v>
      </c>
    </row>
    <row r="576" spans="1:13" ht="30" customHeight="1" x14ac:dyDescent="0.2">
      <c r="A576">
        <v>3</v>
      </c>
      <c r="B576" t="s">
        <v>238</v>
      </c>
      <c r="C576" t="s">
        <v>238</v>
      </c>
      <c r="D576">
        <v>100000</v>
      </c>
      <c r="E576" t="s">
        <v>484</v>
      </c>
      <c r="F576" t="s">
        <v>238</v>
      </c>
      <c r="G576" t="s">
        <v>238</v>
      </c>
      <c r="H576">
        <v>50</v>
      </c>
      <c r="I576">
        <v>50</v>
      </c>
      <c r="J576" s="5" t="s">
        <v>3032</v>
      </c>
      <c r="K576" t="s">
        <v>204</v>
      </c>
      <c r="L576" t="s">
        <v>202</v>
      </c>
      <c r="M576" t="s">
        <v>202</v>
      </c>
    </row>
    <row r="577" spans="1:13" x14ac:dyDescent="0.2">
      <c r="A577">
        <v>3</v>
      </c>
      <c r="B577" t="s">
        <v>238</v>
      </c>
      <c r="C577" t="s">
        <v>238</v>
      </c>
      <c r="D577">
        <v>75000</v>
      </c>
      <c r="E577" t="s">
        <v>3060</v>
      </c>
      <c r="F577" t="s">
        <v>202</v>
      </c>
      <c r="G577" t="s">
        <v>202</v>
      </c>
      <c r="J577" s="5" t="s">
        <v>3061</v>
      </c>
      <c r="K577" t="s">
        <v>204</v>
      </c>
      <c r="L577" t="s">
        <v>238</v>
      </c>
      <c r="M577" t="s">
        <v>202</v>
      </c>
    </row>
    <row r="578" spans="1:13" ht="225" customHeight="1" x14ac:dyDescent="0.2">
      <c r="A578">
        <v>3</v>
      </c>
      <c r="B578" t="s">
        <v>238</v>
      </c>
      <c r="C578" t="s">
        <v>238</v>
      </c>
      <c r="D578">
        <v>80000</v>
      </c>
      <c r="E578" t="s">
        <v>1412</v>
      </c>
      <c r="F578" t="s">
        <v>202</v>
      </c>
      <c r="G578" t="s">
        <v>202</v>
      </c>
      <c r="J578" s="5" t="s">
        <v>3090</v>
      </c>
      <c r="K578" t="s">
        <v>204</v>
      </c>
      <c r="L578" t="s">
        <v>238</v>
      </c>
      <c r="M578" t="s">
        <v>202</v>
      </c>
    </row>
    <row r="579" spans="1:13" ht="30" customHeight="1" x14ac:dyDescent="0.2">
      <c r="A579">
        <v>3</v>
      </c>
      <c r="B579" t="s">
        <v>238</v>
      </c>
      <c r="C579" t="s">
        <v>238</v>
      </c>
      <c r="D579">
        <v>20000</v>
      </c>
      <c r="E579" t="s">
        <v>3117</v>
      </c>
      <c r="F579" t="s">
        <v>238</v>
      </c>
      <c r="G579" t="s">
        <v>202</v>
      </c>
      <c r="J579" s="5" t="s">
        <v>3118</v>
      </c>
      <c r="K579" t="s">
        <v>204</v>
      </c>
      <c r="L579" t="s">
        <v>238</v>
      </c>
      <c r="M579" t="s">
        <v>202</v>
      </c>
    </row>
    <row r="580" spans="1:13" ht="90" customHeight="1" x14ac:dyDescent="0.2">
      <c r="A580">
        <v>3</v>
      </c>
      <c r="B580" t="s">
        <v>238</v>
      </c>
      <c r="C580" t="s">
        <v>238</v>
      </c>
      <c r="D580">
        <v>280000</v>
      </c>
      <c r="E580" t="s">
        <v>356</v>
      </c>
      <c r="F580" t="s">
        <v>202</v>
      </c>
      <c r="G580" t="s">
        <v>202</v>
      </c>
      <c r="J580" s="5" t="s">
        <v>3133</v>
      </c>
      <c r="K580" t="s">
        <v>204</v>
      </c>
      <c r="L580" t="s">
        <v>202</v>
      </c>
      <c r="M580" t="s">
        <v>202</v>
      </c>
    </row>
    <row r="581" spans="1:13" ht="60" customHeight="1" x14ac:dyDescent="0.2">
      <c r="A581">
        <v>3</v>
      </c>
      <c r="B581" t="s">
        <v>238</v>
      </c>
      <c r="C581" t="s">
        <v>238</v>
      </c>
      <c r="D581">
        <v>200000</v>
      </c>
      <c r="E581" t="s">
        <v>3146</v>
      </c>
      <c r="F581" t="s">
        <v>202</v>
      </c>
      <c r="G581" t="s">
        <v>202</v>
      </c>
      <c r="J581" s="5" t="s">
        <v>3147</v>
      </c>
      <c r="K581" t="s">
        <v>204</v>
      </c>
      <c r="L581" t="s">
        <v>202</v>
      </c>
      <c r="M581" t="s">
        <v>202</v>
      </c>
    </row>
    <row r="582" spans="1:13" ht="90" customHeight="1" x14ac:dyDescent="0.2">
      <c r="A582">
        <v>3</v>
      </c>
      <c r="B582" t="s">
        <v>238</v>
      </c>
      <c r="C582" t="s">
        <v>238</v>
      </c>
      <c r="D582">
        <v>180500</v>
      </c>
      <c r="E582" t="s">
        <v>3197</v>
      </c>
      <c r="F582" t="s">
        <v>238</v>
      </c>
      <c r="G582" t="s">
        <v>202</v>
      </c>
      <c r="J582" s="5" t="s">
        <v>3198</v>
      </c>
      <c r="K582" t="s">
        <v>204</v>
      </c>
      <c r="L582" t="s">
        <v>238</v>
      </c>
      <c r="M582" t="s">
        <v>202</v>
      </c>
    </row>
    <row r="583" spans="1:13" ht="90" customHeight="1" x14ac:dyDescent="0.2">
      <c r="A583">
        <v>3</v>
      </c>
      <c r="B583" t="s">
        <v>238</v>
      </c>
      <c r="C583" t="s">
        <v>238</v>
      </c>
      <c r="D583">
        <v>280000</v>
      </c>
      <c r="E583" t="s">
        <v>3201</v>
      </c>
      <c r="F583" t="s">
        <v>202</v>
      </c>
      <c r="G583" t="s">
        <v>202</v>
      </c>
      <c r="J583" s="5" t="s">
        <v>3202</v>
      </c>
      <c r="L583" t="s">
        <v>202</v>
      </c>
      <c r="M583" t="s">
        <v>202</v>
      </c>
    </row>
    <row r="584" spans="1:13" ht="45" customHeight="1" x14ac:dyDescent="0.2">
      <c r="A584">
        <v>3</v>
      </c>
      <c r="B584" t="s">
        <v>238</v>
      </c>
      <c r="C584" t="s">
        <v>238</v>
      </c>
      <c r="D584">
        <v>160000</v>
      </c>
      <c r="E584" t="s">
        <v>2129</v>
      </c>
      <c r="F584" t="s">
        <v>202</v>
      </c>
      <c r="G584" t="s">
        <v>202</v>
      </c>
      <c r="J584" s="5" t="s">
        <v>3235</v>
      </c>
      <c r="K584" t="s">
        <v>204</v>
      </c>
      <c r="L584" t="s">
        <v>238</v>
      </c>
      <c r="M584" t="s">
        <v>202</v>
      </c>
    </row>
    <row r="585" spans="1:13" ht="90" customHeight="1" x14ac:dyDescent="0.2">
      <c r="A585">
        <v>3</v>
      </c>
      <c r="B585" t="s">
        <v>238</v>
      </c>
      <c r="C585" t="s">
        <v>238</v>
      </c>
      <c r="D585">
        <v>280000</v>
      </c>
      <c r="E585" t="s">
        <v>398</v>
      </c>
      <c r="F585" t="s">
        <v>202</v>
      </c>
      <c r="G585" t="s">
        <v>202</v>
      </c>
      <c r="J585" s="5" t="s">
        <v>3241</v>
      </c>
      <c r="K585" t="s">
        <v>204</v>
      </c>
      <c r="L585" t="s">
        <v>202</v>
      </c>
      <c r="M585" t="s">
        <v>202</v>
      </c>
    </row>
    <row r="586" spans="1:13" ht="60" customHeight="1" x14ac:dyDescent="0.2">
      <c r="A586">
        <v>3</v>
      </c>
      <c r="B586" t="s">
        <v>238</v>
      </c>
      <c r="C586" t="s">
        <v>238</v>
      </c>
      <c r="D586">
        <v>120000</v>
      </c>
      <c r="E586" t="s">
        <v>1057</v>
      </c>
      <c r="F586" t="s">
        <v>238</v>
      </c>
      <c r="G586" t="s">
        <v>238</v>
      </c>
      <c r="H586">
        <v>70</v>
      </c>
      <c r="I586">
        <v>30</v>
      </c>
      <c r="J586" s="5" t="s">
        <v>3244</v>
      </c>
      <c r="K586" t="s">
        <v>204</v>
      </c>
      <c r="L586" t="s">
        <v>202</v>
      </c>
      <c r="M586" t="s">
        <v>202</v>
      </c>
    </row>
    <row r="587" spans="1:13" ht="90" customHeight="1" x14ac:dyDescent="0.2">
      <c r="A587">
        <v>3</v>
      </c>
      <c r="B587" t="s">
        <v>238</v>
      </c>
      <c r="C587" t="s">
        <v>238</v>
      </c>
      <c r="D587">
        <v>280000</v>
      </c>
      <c r="E587" t="s">
        <v>817</v>
      </c>
      <c r="F587" t="s">
        <v>202</v>
      </c>
      <c r="G587" t="s">
        <v>202</v>
      </c>
      <c r="J587" s="5" t="s">
        <v>3332</v>
      </c>
      <c r="K587" t="s">
        <v>204</v>
      </c>
      <c r="L587" t="s">
        <v>202</v>
      </c>
      <c r="M587" t="s">
        <v>202</v>
      </c>
    </row>
    <row r="588" spans="1:13" ht="105" customHeight="1" x14ac:dyDescent="0.2">
      <c r="A588">
        <v>3</v>
      </c>
      <c r="B588" t="s">
        <v>238</v>
      </c>
      <c r="C588" t="s">
        <v>238</v>
      </c>
      <c r="D588">
        <v>100000</v>
      </c>
      <c r="E588" t="s">
        <v>871</v>
      </c>
      <c r="F588" t="s">
        <v>202</v>
      </c>
      <c r="G588" t="s">
        <v>202</v>
      </c>
      <c r="J588" s="5" t="s">
        <v>3345</v>
      </c>
      <c r="K588" t="s">
        <v>204</v>
      </c>
      <c r="L588" t="s">
        <v>202</v>
      </c>
      <c r="M588" t="s">
        <v>202</v>
      </c>
    </row>
    <row r="589" spans="1:13" ht="60" customHeight="1" x14ac:dyDescent="0.2">
      <c r="A589">
        <v>3</v>
      </c>
      <c r="B589" t="s">
        <v>238</v>
      </c>
      <c r="C589" t="s">
        <v>238</v>
      </c>
      <c r="D589">
        <v>180000</v>
      </c>
      <c r="E589" t="s">
        <v>343</v>
      </c>
      <c r="F589" t="s">
        <v>202</v>
      </c>
      <c r="G589" t="s">
        <v>202</v>
      </c>
      <c r="J589" s="5" t="s">
        <v>3358</v>
      </c>
      <c r="K589" t="s">
        <v>225</v>
      </c>
      <c r="L589" t="s">
        <v>202</v>
      </c>
      <c r="M589" t="s">
        <v>202</v>
      </c>
    </row>
    <row r="590" spans="1:13" ht="75" customHeight="1" x14ac:dyDescent="0.2">
      <c r="A590">
        <v>3</v>
      </c>
      <c r="B590" t="s">
        <v>238</v>
      </c>
      <c r="C590" t="s">
        <v>238</v>
      </c>
      <c r="D590">
        <v>280000</v>
      </c>
      <c r="E590" t="s">
        <v>356</v>
      </c>
      <c r="F590" t="s">
        <v>202</v>
      </c>
      <c r="G590" t="s">
        <v>202</v>
      </c>
      <c r="J590" s="5" t="s">
        <v>3368</v>
      </c>
      <c r="K590" t="s">
        <v>225</v>
      </c>
      <c r="L590" t="s">
        <v>238</v>
      </c>
      <c r="M590" t="s">
        <v>202</v>
      </c>
    </row>
    <row r="591" spans="1:13" ht="45" customHeight="1" x14ac:dyDescent="0.2">
      <c r="A591">
        <v>3</v>
      </c>
      <c r="B591" t="s">
        <v>238</v>
      </c>
      <c r="C591" t="s">
        <v>238</v>
      </c>
      <c r="D591">
        <v>230000</v>
      </c>
      <c r="E591" t="s">
        <v>3377</v>
      </c>
      <c r="F591" t="s">
        <v>202</v>
      </c>
      <c r="G591" t="s">
        <v>202</v>
      </c>
      <c r="J591" s="5" t="s">
        <v>3378</v>
      </c>
      <c r="K591" t="s">
        <v>204</v>
      </c>
      <c r="L591" t="s">
        <v>202</v>
      </c>
      <c r="M591" t="s">
        <v>202</v>
      </c>
    </row>
    <row r="592" spans="1:13" ht="60" customHeight="1" x14ac:dyDescent="0.2">
      <c r="A592">
        <v>3</v>
      </c>
      <c r="B592" t="s">
        <v>238</v>
      </c>
      <c r="C592" t="s">
        <v>238</v>
      </c>
      <c r="D592">
        <v>200000</v>
      </c>
      <c r="E592" t="s">
        <v>941</v>
      </c>
      <c r="F592" t="s">
        <v>238</v>
      </c>
      <c r="G592" t="s">
        <v>202</v>
      </c>
      <c r="J592" s="5" t="s">
        <v>3444</v>
      </c>
      <c r="K592" t="s">
        <v>225</v>
      </c>
      <c r="L592" t="s">
        <v>202</v>
      </c>
      <c r="M592" t="s">
        <v>202</v>
      </c>
    </row>
    <row r="593" spans="1:13" ht="135" customHeight="1" x14ac:dyDescent="0.2">
      <c r="A593">
        <v>3</v>
      </c>
      <c r="B593" t="s">
        <v>238</v>
      </c>
      <c r="C593" t="s">
        <v>238</v>
      </c>
      <c r="D593">
        <v>180000</v>
      </c>
      <c r="E593" t="s">
        <v>557</v>
      </c>
      <c r="F593" t="s">
        <v>202</v>
      </c>
      <c r="G593" t="s">
        <v>202</v>
      </c>
      <c r="J593" s="5" t="s">
        <v>3464</v>
      </c>
      <c r="K593" t="s">
        <v>204</v>
      </c>
      <c r="L593" t="s">
        <v>202</v>
      </c>
      <c r="M593" t="s">
        <v>202</v>
      </c>
    </row>
    <row r="594" spans="1:13" ht="135" customHeight="1" x14ac:dyDescent="0.2">
      <c r="A594">
        <v>3</v>
      </c>
      <c r="B594" t="s">
        <v>238</v>
      </c>
      <c r="C594" t="s">
        <v>238</v>
      </c>
      <c r="D594">
        <v>180000</v>
      </c>
      <c r="E594" t="s">
        <v>463</v>
      </c>
      <c r="F594" t="s">
        <v>202</v>
      </c>
      <c r="G594" t="s">
        <v>202</v>
      </c>
      <c r="J594" s="5" t="s">
        <v>3505</v>
      </c>
      <c r="K594" t="s">
        <v>204</v>
      </c>
      <c r="L594" t="s">
        <v>202</v>
      </c>
      <c r="M594" t="s">
        <v>202</v>
      </c>
    </row>
    <row r="595" spans="1:13" ht="75" customHeight="1" x14ac:dyDescent="0.2">
      <c r="A595">
        <v>3</v>
      </c>
      <c r="B595" t="s">
        <v>238</v>
      </c>
      <c r="C595" t="s">
        <v>238</v>
      </c>
      <c r="D595">
        <v>110000</v>
      </c>
      <c r="E595" t="s">
        <v>3525</v>
      </c>
      <c r="F595" t="s">
        <v>202</v>
      </c>
      <c r="G595" t="s">
        <v>202</v>
      </c>
      <c r="J595" s="5" t="s">
        <v>3526</v>
      </c>
      <c r="K595" t="s">
        <v>225</v>
      </c>
      <c r="L595" t="s">
        <v>238</v>
      </c>
      <c r="M595" t="s">
        <v>202</v>
      </c>
    </row>
    <row r="596" spans="1:13" ht="30" customHeight="1" x14ac:dyDescent="0.2">
      <c r="A596">
        <v>3</v>
      </c>
      <c r="B596" t="s">
        <v>238</v>
      </c>
      <c r="C596" t="s">
        <v>238</v>
      </c>
      <c r="D596">
        <v>180000</v>
      </c>
      <c r="E596" t="s">
        <v>691</v>
      </c>
      <c r="F596" t="s">
        <v>202</v>
      </c>
      <c r="G596" t="s">
        <v>202</v>
      </c>
      <c r="J596" s="5" t="s">
        <v>3536</v>
      </c>
      <c r="K596" t="s">
        <v>204</v>
      </c>
      <c r="L596" t="s">
        <v>202</v>
      </c>
      <c r="M596" t="s">
        <v>202</v>
      </c>
    </row>
    <row r="597" spans="1:13" ht="30" customHeight="1" x14ac:dyDescent="0.2">
      <c r="A597">
        <v>3</v>
      </c>
      <c r="B597" t="s">
        <v>238</v>
      </c>
      <c r="C597" t="s">
        <v>238</v>
      </c>
      <c r="D597">
        <v>80000</v>
      </c>
      <c r="E597" t="s">
        <v>3546</v>
      </c>
      <c r="F597" t="s">
        <v>202</v>
      </c>
      <c r="G597" t="s">
        <v>202</v>
      </c>
      <c r="J597" s="5" t="s">
        <v>3547</v>
      </c>
      <c r="K597" t="s">
        <v>204</v>
      </c>
      <c r="L597" t="s">
        <v>202</v>
      </c>
      <c r="M597" t="s">
        <v>202</v>
      </c>
    </row>
    <row r="598" spans="1:13" ht="30" customHeight="1" x14ac:dyDescent="0.2">
      <c r="A598">
        <v>3</v>
      </c>
      <c r="B598" t="s">
        <v>238</v>
      </c>
      <c r="C598" t="s">
        <v>238</v>
      </c>
      <c r="D598">
        <v>150000</v>
      </c>
      <c r="E598" t="s">
        <v>3584</v>
      </c>
      <c r="F598" t="s">
        <v>202</v>
      </c>
      <c r="G598" t="s">
        <v>202</v>
      </c>
      <c r="J598" s="5" t="s">
        <v>3585</v>
      </c>
      <c r="K598" t="s">
        <v>225</v>
      </c>
      <c r="L598" t="s">
        <v>238</v>
      </c>
      <c r="M598" t="s">
        <v>202</v>
      </c>
    </row>
    <row r="599" spans="1:13" ht="90" customHeight="1" x14ac:dyDescent="0.2">
      <c r="A599">
        <v>3</v>
      </c>
      <c r="B599" t="s">
        <v>238</v>
      </c>
      <c r="C599" t="s">
        <v>238</v>
      </c>
      <c r="D599">
        <v>280000</v>
      </c>
      <c r="E599" t="s">
        <v>356</v>
      </c>
      <c r="F599" t="s">
        <v>202</v>
      </c>
      <c r="G599" t="s">
        <v>202</v>
      </c>
      <c r="J599" s="5" t="s">
        <v>3594</v>
      </c>
      <c r="K599" t="s">
        <v>225</v>
      </c>
      <c r="L599" t="s">
        <v>238</v>
      </c>
      <c r="M599" t="s">
        <v>202</v>
      </c>
    </row>
    <row r="600" spans="1:13" ht="30" customHeight="1" x14ac:dyDescent="0.2">
      <c r="A600">
        <v>4</v>
      </c>
      <c r="B600" t="s">
        <v>202</v>
      </c>
      <c r="C600" t="s">
        <v>202</v>
      </c>
      <c r="J600" s="5" t="s">
        <v>212</v>
      </c>
      <c r="L600" t="s">
        <v>202</v>
      </c>
      <c r="M600" t="s">
        <v>202</v>
      </c>
    </row>
    <row r="601" spans="1:13" ht="90" customHeight="1" x14ac:dyDescent="0.2">
      <c r="A601">
        <v>4</v>
      </c>
      <c r="B601" t="s">
        <v>202</v>
      </c>
      <c r="C601" t="s">
        <v>202</v>
      </c>
      <c r="J601" s="5" t="s">
        <v>365</v>
      </c>
      <c r="K601" t="s">
        <v>204</v>
      </c>
      <c r="L601" t="s">
        <v>202</v>
      </c>
      <c r="M601" t="s">
        <v>202</v>
      </c>
    </row>
    <row r="602" spans="1:13" ht="30" customHeight="1" x14ac:dyDescent="0.2">
      <c r="A602">
        <v>4</v>
      </c>
      <c r="B602" t="s">
        <v>202</v>
      </c>
      <c r="C602" t="s">
        <v>202</v>
      </c>
      <c r="J602" s="5" t="s">
        <v>431</v>
      </c>
      <c r="L602" t="s">
        <v>202</v>
      </c>
      <c r="M602" t="s">
        <v>202</v>
      </c>
    </row>
    <row r="603" spans="1:13" ht="135" customHeight="1" x14ac:dyDescent="0.2">
      <c r="A603">
        <v>4</v>
      </c>
      <c r="B603" t="s">
        <v>202</v>
      </c>
      <c r="C603" t="s">
        <v>202</v>
      </c>
      <c r="J603" s="5" t="s">
        <v>471</v>
      </c>
      <c r="K603" t="s">
        <v>204</v>
      </c>
      <c r="L603" t="s">
        <v>202</v>
      </c>
      <c r="M603" t="s">
        <v>202</v>
      </c>
    </row>
    <row r="604" spans="1:13" ht="60" customHeight="1" x14ac:dyDescent="0.2">
      <c r="A604">
        <v>4</v>
      </c>
      <c r="B604" t="s">
        <v>202</v>
      </c>
      <c r="C604" t="s">
        <v>202</v>
      </c>
      <c r="J604" s="5" t="s">
        <v>565</v>
      </c>
      <c r="K604" t="s">
        <v>204</v>
      </c>
      <c r="L604" t="s">
        <v>202</v>
      </c>
      <c r="M604" t="s">
        <v>202</v>
      </c>
    </row>
    <row r="605" spans="1:13" ht="75" customHeight="1" x14ac:dyDescent="0.2">
      <c r="A605">
        <v>4</v>
      </c>
      <c r="B605" t="s">
        <v>202</v>
      </c>
      <c r="C605" t="s">
        <v>202</v>
      </c>
      <c r="J605" s="5" t="s">
        <v>628</v>
      </c>
      <c r="K605" t="s">
        <v>204</v>
      </c>
      <c r="L605" t="s">
        <v>238</v>
      </c>
      <c r="M605" t="s">
        <v>202</v>
      </c>
    </row>
    <row r="606" spans="1:13" ht="30" customHeight="1" x14ac:dyDescent="0.2">
      <c r="A606">
        <v>4</v>
      </c>
      <c r="B606" t="s">
        <v>202</v>
      </c>
      <c r="C606" t="s">
        <v>202</v>
      </c>
      <c r="J606" s="5" t="s">
        <v>634</v>
      </c>
      <c r="K606" t="s">
        <v>204</v>
      </c>
      <c r="L606" t="s">
        <v>202</v>
      </c>
      <c r="M606" t="s">
        <v>202</v>
      </c>
    </row>
    <row r="607" spans="1:13" ht="75" customHeight="1" x14ac:dyDescent="0.2">
      <c r="A607">
        <v>4</v>
      </c>
      <c r="B607" t="s">
        <v>202</v>
      </c>
      <c r="C607" t="s">
        <v>202</v>
      </c>
      <c r="J607" s="5" t="s">
        <v>701</v>
      </c>
      <c r="L607" t="s">
        <v>202</v>
      </c>
      <c r="M607" t="s">
        <v>202</v>
      </c>
    </row>
    <row r="608" spans="1:13" ht="30" customHeight="1" x14ac:dyDescent="0.2">
      <c r="A608">
        <v>4</v>
      </c>
      <c r="B608" t="s">
        <v>202</v>
      </c>
      <c r="C608" t="s">
        <v>202</v>
      </c>
      <c r="J608" s="5" t="s">
        <v>726</v>
      </c>
      <c r="K608" t="s">
        <v>204</v>
      </c>
      <c r="L608" t="s">
        <v>202</v>
      </c>
      <c r="M608" t="s">
        <v>202</v>
      </c>
    </row>
    <row r="609" spans="1:13" ht="45" customHeight="1" x14ac:dyDescent="0.2">
      <c r="A609">
        <v>4</v>
      </c>
      <c r="B609" t="s">
        <v>202</v>
      </c>
      <c r="C609" t="s">
        <v>202</v>
      </c>
      <c r="J609" s="5" t="s">
        <v>776</v>
      </c>
      <c r="K609" t="s">
        <v>204</v>
      </c>
      <c r="L609" t="s">
        <v>202</v>
      </c>
      <c r="M609" t="s">
        <v>202</v>
      </c>
    </row>
    <row r="610" spans="1:13" ht="60" customHeight="1" x14ac:dyDescent="0.2">
      <c r="A610">
        <v>4</v>
      </c>
      <c r="B610" t="s">
        <v>202</v>
      </c>
      <c r="C610" t="s">
        <v>202</v>
      </c>
      <c r="J610" s="5" t="s">
        <v>783</v>
      </c>
      <c r="K610" t="s">
        <v>204</v>
      </c>
      <c r="L610" t="s">
        <v>238</v>
      </c>
      <c r="M610" t="s">
        <v>202</v>
      </c>
    </row>
    <row r="611" spans="1:13" ht="120" customHeight="1" x14ac:dyDescent="0.2">
      <c r="A611">
        <v>4</v>
      </c>
      <c r="B611" t="s">
        <v>202</v>
      </c>
      <c r="C611" t="s">
        <v>202</v>
      </c>
      <c r="J611" s="5" t="s">
        <v>807</v>
      </c>
      <c r="K611" t="s">
        <v>204</v>
      </c>
      <c r="L611" t="s">
        <v>202</v>
      </c>
      <c r="M611" t="s">
        <v>202</v>
      </c>
    </row>
    <row r="612" spans="1:13" ht="30" customHeight="1" x14ac:dyDescent="0.2">
      <c r="A612">
        <v>4</v>
      </c>
      <c r="B612" t="s">
        <v>202</v>
      </c>
      <c r="C612" t="s">
        <v>202</v>
      </c>
      <c r="J612" s="5" t="s">
        <v>925</v>
      </c>
      <c r="L612" t="s">
        <v>202</v>
      </c>
      <c r="M612" t="s">
        <v>202</v>
      </c>
    </row>
    <row r="613" spans="1:13" ht="90" customHeight="1" x14ac:dyDescent="0.2">
      <c r="A613">
        <v>4</v>
      </c>
      <c r="B613" t="s">
        <v>202</v>
      </c>
      <c r="C613" t="s">
        <v>202</v>
      </c>
      <c r="J613" s="5" t="s">
        <v>945</v>
      </c>
      <c r="K613" t="s">
        <v>204</v>
      </c>
      <c r="L613" t="s">
        <v>238</v>
      </c>
      <c r="M613" t="s">
        <v>202</v>
      </c>
    </row>
    <row r="614" spans="1:13" ht="60" customHeight="1" x14ac:dyDescent="0.2">
      <c r="A614">
        <v>4</v>
      </c>
      <c r="B614" t="s">
        <v>202</v>
      </c>
      <c r="C614" t="s">
        <v>202</v>
      </c>
      <c r="J614" s="5" t="s">
        <v>989</v>
      </c>
      <c r="K614" t="s">
        <v>204</v>
      </c>
      <c r="L614" t="s">
        <v>202</v>
      </c>
      <c r="M614" t="s">
        <v>202</v>
      </c>
    </row>
    <row r="615" spans="1:13" ht="75" customHeight="1" x14ac:dyDescent="0.2">
      <c r="A615">
        <v>4</v>
      </c>
      <c r="B615" t="s">
        <v>202</v>
      </c>
      <c r="C615" t="s">
        <v>202</v>
      </c>
      <c r="J615" s="5" t="s">
        <v>1005</v>
      </c>
      <c r="L615" t="s">
        <v>202</v>
      </c>
      <c r="M615" t="s">
        <v>202</v>
      </c>
    </row>
    <row r="616" spans="1:13" ht="30" customHeight="1" x14ac:dyDescent="0.2">
      <c r="A616">
        <v>4</v>
      </c>
      <c r="B616" t="s">
        <v>202</v>
      </c>
      <c r="C616" t="s">
        <v>202</v>
      </c>
      <c r="J616" s="5" t="s">
        <v>1016</v>
      </c>
      <c r="K616" t="s">
        <v>204</v>
      </c>
      <c r="L616" t="s">
        <v>238</v>
      </c>
      <c r="M616" t="s">
        <v>202</v>
      </c>
    </row>
    <row r="617" spans="1:13" ht="45" customHeight="1" x14ac:dyDescent="0.2">
      <c r="A617">
        <v>4</v>
      </c>
      <c r="B617" t="s">
        <v>202</v>
      </c>
      <c r="C617" t="s">
        <v>202</v>
      </c>
      <c r="J617" s="5" t="s">
        <v>1040</v>
      </c>
      <c r="K617" t="s">
        <v>204</v>
      </c>
      <c r="L617" t="s">
        <v>202</v>
      </c>
      <c r="M617" t="s">
        <v>202</v>
      </c>
    </row>
    <row r="618" spans="1:13" ht="90" customHeight="1" x14ac:dyDescent="0.2">
      <c r="A618">
        <v>4</v>
      </c>
      <c r="B618" t="s">
        <v>202</v>
      </c>
      <c r="C618" t="s">
        <v>202</v>
      </c>
      <c r="J618" s="5" t="s">
        <v>1044</v>
      </c>
      <c r="K618" t="s">
        <v>204</v>
      </c>
      <c r="L618" t="s">
        <v>202</v>
      </c>
      <c r="M618" t="s">
        <v>202</v>
      </c>
    </row>
    <row r="619" spans="1:13" ht="90" customHeight="1" x14ac:dyDescent="0.2">
      <c r="A619">
        <v>4</v>
      </c>
      <c r="B619" t="s">
        <v>202</v>
      </c>
      <c r="C619" t="s">
        <v>202</v>
      </c>
      <c r="J619" s="5" t="s">
        <v>1084</v>
      </c>
      <c r="K619" t="s">
        <v>204</v>
      </c>
      <c r="L619" t="s">
        <v>202</v>
      </c>
      <c r="M619" t="s">
        <v>202</v>
      </c>
    </row>
    <row r="620" spans="1:13" ht="45" customHeight="1" x14ac:dyDescent="0.2">
      <c r="A620">
        <v>4</v>
      </c>
      <c r="B620" t="s">
        <v>202</v>
      </c>
      <c r="C620" t="s">
        <v>202</v>
      </c>
      <c r="J620" s="5" t="s">
        <v>1110</v>
      </c>
      <c r="K620" t="s">
        <v>204</v>
      </c>
      <c r="L620" t="s">
        <v>238</v>
      </c>
      <c r="M620" t="s">
        <v>202</v>
      </c>
    </row>
    <row r="621" spans="1:13" ht="60" customHeight="1" x14ac:dyDescent="0.2">
      <c r="A621">
        <v>4</v>
      </c>
      <c r="B621" t="s">
        <v>202</v>
      </c>
      <c r="C621" t="s">
        <v>202</v>
      </c>
      <c r="J621" s="5" t="s">
        <v>1142</v>
      </c>
      <c r="K621" t="s">
        <v>204</v>
      </c>
      <c r="L621" t="s">
        <v>202</v>
      </c>
      <c r="M621" t="s">
        <v>202</v>
      </c>
    </row>
    <row r="622" spans="1:13" ht="45" customHeight="1" x14ac:dyDescent="0.2">
      <c r="A622">
        <v>4</v>
      </c>
      <c r="B622" t="s">
        <v>202</v>
      </c>
      <c r="C622" t="s">
        <v>202</v>
      </c>
      <c r="J622" s="5" t="s">
        <v>1231</v>
      </c>
      <c r="K622" t="s">
        <v>204</v>
      </c>
      <c r="L622" t="s">
        <v>202</v>
      </c>
      <c r="M622" t="s">
        <v>202</v>
      </c>
    </row>
    <row r="623" spans="1:13" ht="45" customHeight="1" x14ac:dyDescent="0.2">
      <c r="A623">
        <v>4</v>
      </c>
      <c r="B623" t="s">
        <v>202</v>
      </c>
      <c r="C623" t="s">
        <v>202</v>
      </c>
      <c r="J623" s="5" t="s">
        <v>1250</v>
      </c>
      <c r="K623" t="s">
        <v>204</v>
      </c>
      <c r="L623" t="s">
        <v>202</v>
      </c>
      <c r="M623" t="s">
        <v>202</v>
      </c>
    </row>
    <row r="624" spans="1:13" ht="60" customHeight="1" x14ac:dyDescent="0.2">
      <c r="A624">
        <v>4</v>
      </c>
      <c r="B624" t="s">
        <v>202</v>
      </c>
      <c r="C624" t="s">
        <v>202</v>
      </c>
      <c r="J624" s="5" t="s">
        <v>1283</v>
      </c>
      <c r="K624" t="s">
        <v>204</v>
      </c>
      <c r="L624" t="s">
        <v>202</v>
      </c>
      <c r="M624" t="s">
        <v>202</v>
      </c>
    </row>
    <row r="625" spans="1:14" ht="30" customHeight="1" x14ac:dyDescent="0.2">
      <c r="A625">
        <v>4</v>
      </c>
      <c r="B625" t="s">
        <v>202</v>
      </c>
      <c r="C625" t="s">
        <v>202</v>
      </c>
      <c r="J625" s="5" t="s">
        <v>1300</v>
      </c>
      <c r="L625" t="s">
        <v>202</v>
      </c>
      <c r="M625" t="s">
        <v>202</v>
      </c>
    </row>
    <row r="626" spans="1:14" ht="30" customHeight="1" x14ac:dyDescent="0.2">
      <c r="A626">
        <v>4</v>
      </c>
      <c r="B626" t="s">
        <v>202</v>
      </c>
      <c r="C626" t="s">
        <v>202</v>
      </c>
      <c r="J626" s="5" t="s">
        <v>1358</v>
      </c>
      <c r="K626" t="s">
        <v>204</v>
      </c>
      <c r="L626" t="s">
        <v>238</v>
      </c>
      <c r="M626" t="s">
        <v>202</v>
      </c>
    </row>
    <row r="627" spans="1:14" ht="45" customHeight="1" x14ac:dyDescent="0.2">
      <c r="A627">
        <v>4</v>
      </c>
      <c r="B627" t="s">
        <v>202</v>
      </c>
      <c r="C627" t="s">
        <v>202</v>
      </c>
      <c r="J627" s="5" t="s">
        <v>1366</v>
      </c>
      <c r="K627" t="s">
        <v>204</v>
      </c>
      <c r="L627" t="s">
        <v>202</v>
      </c>
      <c r="M627" t="s">
        <v>202</v>
      </c>
    </row>
    <row r="628" spans="1:14" ht="60" customHeight="1" x14ac:dyDescent="0.2">
      <c r="A628">
        <v>4</v>
      </c>
      <c r="B628" t="s">
        <v>202</v>
      </c>
      <c r="C628" t="s">
        <v>202</v>
      </c>
      <c r="J628" s="5" t="s">
        <v>1423</v>
      </c>
      <c r="K628" t="s">
        <v>204</v>
      </c>
      <c r="L628" t="s">
        <v>202</v>
      </c>
      <c r="M628" t="s">
        <v>202</v>
      </c>
    </row>
    <row r="629" spans="1:14" ht="45" customHeight="1" x14ac:dyDescent="0.2">
      <c r="A629">
        <v>4</v>
      </c>
      <c r="B629" t="s">
        <v>202</v>
      </c>
      <c r="C629" t="s">
        <v>202</v>
      </c>
      <c r="J629" s="5" t="s">
        <v>1438</v>
      </c>
      <c r="L629" t="s">
        <v>202</v>
      </c>
      <c r="M629" t="s">
        <v>202</v>
      </c>
    </row>
    <row r="630" spans="1:14" ht="150" customHeight="1" x14ac:dyDescent="0.2">
      <c r="A630">
        <v>4</v>
      </c>
      <c r="B630" t="s">
        <v>202</v>
      </c>
      <c r="C630" t="s">
        <v>202</v>
      </c>
      <c r="J630" s="5" t="s">
        <v>1489</v>
      </c>
      <c r="K630" t="s">
        <v>204</v>
      </c>
      <c r="L630" t="s">
        <v>238</v>
      </c>
      <c r="M630" t="s">
        <v>202</v>
      </c>
    </row>
    <row r="631" spans="1:14" ht="75" customHeight="1" x14ac:dyDescent="0.2">
      <c r="A631">
        <v>4</v>
      </c>
      <c r="B631" t="s">
        <v>202</v>
      </c>
      <c r="C631" t="s">
        <v>202</v>
      </c>
      <c r="J631" s="5" t="s">
        <v>1674</v>
      </c>
      <c r="L631" t="s">
        <v>202</v>
      </c>
      <c r="M631" t="s">
        <v>202</v>
      </c>
    </row>
    <row r="632" spans="1:14" ht="30" customHeight="1" x14ac:dyDescent="0.2">
      <c r="A632">
        <v>4</v>
      </c>
      <c r="B632" t="s">
        <v>202</v>
      </c>
      <c r="C632" t="s">
        <v>202</v>
      </c>
      <c r="J632" s="5" t="s">
        <v>1688</v>
      </c>
      <c r="K632" t="s">
        <v>204</v>
      </c>
      <c r="L632" t="s">
        <v>202</v>
      </c>
      <c r="M632" t="s">
        <v>238</v>
      </c>
      <c r="N632" t="s">
        <v>1689</v>
      </c>
    </row>
    <row r="633" spans="1:14" ht="45" customHeight="1" x14ac:dyDescent="0.2">
      <c r="A633">
        <v>4</v>
      </c>
      <c r="B633" t="s">
        <v>202</v>
      </c>
      <c r="C633" t="s">
        <v>202</v>
      </c>
      <c r="J633" s="5" t="s">
        <v>1745</v>
      </c>
      <c r="K633" t="s">
        <v>204</v>
      </c>
      <c r="L633" t="s">
        <v>202</v>
      </c>
      <c r="M633" t="s">
        <v>202</v>
      </c>
    </row>
    <row r="634" spans="1:14" ht="30" customHeight="1" x14ac:dyDescent="0.2">
      <c r="A634">
        <v>4</v>
      </c>
      <c r="B634" t="s">
        <v>202</v>
      </c>
      <c r="C634" t="s">
        <v>202</v>
      </c>
      <c r="J634" s="5" t="s">
        <v>1751</v>
      </c>
      <c r="K634" t="s">
        <v>225</v>
      </c>
      <c r="L634" t="s">
        <v>238</v>
      </c>
      <c r="M634" t="s">
        <v>202</v>
      </c>
    </row>
    <row r="635" spans="1:14" ht="90" customHeight="1" x14ac:dyDescent="0.2">
      <c r="A635">
        <v>4</v>
      </c>
      <c r="B635" t="s">
        <v>202</v>
      </c>
      <c r="C635" t="s">
        <v>202</v>
      </c>
      <c r="J635" s="5" t="s">
        <v>1798</v>
      </c>
      <c r="L635" t="s">
        <v>202</v>
      </c>
      <c r="M635" t="s">
        <v>202</v>
      </c>
    </row>
    <row r="636" spans="1:14" ht="30" customHeight="1" x14ac:dyDescent="0.2">
      <c r="A636">
        <v>4</v>
      </c>
      <c r="B636" t="s">
        <v>202</v>
      </c>
      <c r="C636" t="s">
        <v>202</v>
      </c>
      <c r="J636" s="5" t="s">
        <v>1807</v>
      </c>
      <c r="K636" t="s">
        <v>204</v>
      </c>
      <c r="L636" t="s">
        <v>202</v>
      </c>
      <c r="M636" t="s">
        <v>202</v>
      </c>
    </row>
    <row r="637" spans="1:14" ht="75" customHeight="1" x14ac:dyDescent="0.2">
      <c r="A637">
        <v>4</v>
      </c>
      <c r="B637" t="s">
        <v>202</v>
      </c>
      <c r="C637" t="s">
        <v>202</v>
      </c>
      <c r="J637" s="5" t="s">
        <v>1817</v>
      </c>
      <c r="K637" t="s">
        <v>204</v>
      </c>
      <c r="L637" t="s">
        <v>202</v>
      </c>
      <c r="M637" t="s">
        <v>202</v>
      </c>
    </row>
    <row r="638" spans="1:14" ht="30" customHeight="1" x14ac:dyDescent="0.2">
      <c r="A638">
        <v>4</v>
      </c>
      <c r="B638" t="s">
        <v>202</v>
      </c>
      <c r="C638" t="s">
        <v>202</v>
      </c>
      <c r="J638" s="5" t="s">
        <v>1829</v>
      </c>
      <c r="K638" t="s">
        <v>204</v>
      </c>
      <c r="L638" t="s">
        <v>202</v>
      </c>
      <c r="M638" t="s">
        <v>202</v>
      </c>
    </row>
    <row r="639" spans="1:14" ht="60" customHeight="1" x14ac:dyDescent="0.2">
      <c r="A639">
        <v>4</v>
      </c>
      <c r="B639" t="s">
        <v>202</v>
      </c>
      <c r="C639" t="s">
        <v>202</v>
      </c>
      <c r="J639" s="5" t="s">
        <v>1848</v>
      </c>
      <c r="K639" t="s">
        <v>204</v>
      </c>
      <c r="L639" t="s">
        <v>202</v>
      </c>
      <c r="M639" t="s">
        <v>202</v>
      </c>
    </row>
    <row r="640" spans="1:14" ht="45" customHeight="1" x14ac:dyDescent="0.2">
      <c r="A640">
        <v>4</v>
      </c>
      <c r="B640" t="s">
        <v>202</v>
      </c>
      <c r="C640" t="s">
        <v>202</v>
      </c>
      <c r="J640" s="5" t="s">
        <v>1932</v>
      </c>
      <c r="K640" t="s">
        <v>204</v>
      </c>
      <c r="L640" t="s">
        <v>202</v>
      </c>
      <c r="M640" t="s">
        <v>202</v>
      </c>
    </row>
    <row r="641" spans="1:14" ht="120" customHeight="1" x14ac:dyDescent="0.2">
      <c r="A641">
        <v>4</v>
      </c>
      <c r="B641" t="s">
        <v>202</v>
      </c>
      <c r="C641" t="s">
        <v>202</v>
      </c>
      <c r="J641" s="5" t="s">
        <v>1983</v>
      </c>
      <c r="K641" t="s">
        <v>225</v>
      </c>
      <c r="L641" t="s">
        <v>202</v>
      </c>
      <c r="M641" t="s">
        <v>202</v>
      </c>
    </row>
    <row r="642" spans="1:14" ht="105" customHeight="1" x14ac:dyDescent="0.2">
      <c r="A642">
        <v>4</v>
      </c>
      <c r="B642" t="s">
        <v>202</v>
      </c>
      <c r="C642" t="s">
        <v>202</v>
      </c>
      <c r="J642" s="5" t="s">
        <v>2040</v>
      </c>
      <c r="K642" t="s">
        <v>225</v>
      </c>
      <c r="L642" t="s">
        <v>202</v>
      </c>
      <c r="M642" t="s">
        <v>202</v>
      </c>
    </row>
    <row r="643" spans="1:14" ht="45" customHeight="1" x14ac:dyDescent="0.2">
      <c r="A643">
        <v>4</v>
      </c>
      <c r="B643" t="s">
        <v>202</v>
      </c>
      <c r="C643" t="s">
        <v>202</v>
      </c>
      <c r="J643" s="5" t="s">
        <v>2059</v>
      </c>
      <c r="K643" t="s">
        <v>204</v>
      </c>
      <c r="L643" t="s">
        <v>202</v>
      </c>
      <c r="M643" t="s">
        <v>202</v>
      </c>
    </row>
    <row r="644" spans="1:14" ht="150" customHeight="1" x14ac:dyDescent="0.2">
      <c r="A644">
        <v>4</v>
      </c>
      <c r="B644" t="s">
        <v>202</v>
      </c>
      <c r="C644" t="s">
        <v>202</v>
      </c>
      <c r="J644" s="5" t="s">
        <v>2182</v>
      </c>
      <c r="K644" t="s">
        <v>204</v>
      </c>
      <c r="L644" t="s">
        <v>238</v>
      </c>
      <c r="M644" t="s">
        <v>202</v>
      </c>
    </row>
    <row r="645" spans="1:14" ht="60" customHeight="1" x14ac:dyDescent="0.2">
      <c r="A645">
        <v>4</v>
      </c>
      <c r="B645" t="s">
        <v>202</v>
      </c>
      <c r="C645" t="s">
        <v>202</v>
      </c>
      <c r="J645" s="5" t="s">
        <v>2256</v>
      </c>
      <c r="K645" t="s">
        <v>225</v>
      </c>
      <c r="L645" t="s">
        <v>202</v>
      </c>
      <c r="M645" t="s">
        <v>202</v>
      </c>
    </row>
    <row r="646" spans="1:14" ht="45" customHeight="1" x14ac:dyDescent="0.2">
      <c r="A646">
        <v>4</v>
      </c>
      <c r="B646" t="s">
        <v>202</v>
      </c>
      <c r="C646" t="s">
        <v>202</v>
      </c>
      <c r="J646" s="5" t="s">
        <v>2264</v>
      </c>
      <c r="K646" t="s">
        <v>204</v>
      </c>
      <c r="L646" t="s">
        <v>202</v>
      </c>
      <c r="M646" t="s">
        <v>202</v>
      </c>
    </row>
    <row r="647" spans="1:14" ht="75" customHeight="1" x14ac:dyDescent="0.2">
      <c r="A647">
        <v>4</v>
      </c>
      <c r="B647" t="s">
        <v>202</v>
      </c>
      <c r="C647" t="s">
        <v>202</v>
      </c>
      <c r="J647" s="5" t="s">
        <v>2296</v>
      </c>
      <c r="K647" t="s">
        <v>204</v>
      </c>
      <c r="L647" t="s">
        <v>238</v>
      </c>
      <c r="M647" t="s">
        <v>202</v>
      </c>
    </row>
    <row r="648" spans="1:14" ht="30" customHeight="1" x14ac:dyDescent="0.2">
      <c r="A648">
        <v>4</v>
      </c>
      <c r="B648" t="s">
        <v>202</v>
      </c>
      <c r="C648" t="s">
        <v>202</v>
      </c>
      <c r="J648" s="5" t="s">
        <v>2352</v>
      </c>
      <c r="K648" t="s">
        <v>204</v>
      </c>
      <c r="L648" t="s">
        <v>202</v>
      </c>
      <c r="M648" t="s">
        <v>202</v>
      </c>
    </row>
    <row r="649" spans="1:14" ht="30" customHeight="1" x14ac:dyDescent="0.2">
      <c r="A649">
        <v>4</v>
      </c>
      <c r="B649" t="s">
        <v>202</v>
      </c>
      <c r="C649" t="s">
        <v>202</v>
      </c>
      <c r="J649" s="5" t="s">
        <v>2376</v>
      </c>
      <c r="L649" t="s">
        <v>238</v>
      </c>
      <c r="M649" t="s">
        <v>238</v>
      </c>
      <c r="N649" t="s">
        <v>2377</v>
      </c>
    </row>
    <row r="650" spans="1:14" ht="60" customHeight="1" x14ac:dyDescent="0.2">
      <c r="A650">
        <v>4</v>
      </c>
      <c r="B650" t="s">
        <v>202</v>
      </c>
      <c r="C650" t="s">
        <v>202</v>
      </c>
      <c r="J650" s="5" t="s">
        <v>2467</v>
      </c>
      <c r="K650" t="s">
        <v>204</v>
      </c>
      <c r="L650" t="s">
        <v>202</v>
      </c>
      <c r="M650" t="s">
        <v>202</v>
      </c>
    </row>
    <row r="651" spans="1:14" ht="105" customHeight="1" x14ac:dyDescent="0.2">
      <c r="A651">
        <v>4</v>
      </c>
      <c r="B651" t="s">
        <v>202</v>
      </c>
      <c r="C651" t="s">
        <v>202</v>
      </c>
      <c r="J651" s="5" t="s">
        <v>2484</v>
      </c>
      <c r="K651" t="s">
        <v>204</v>
      </c>
      <c r="L651" t="s">
        <v>238</v>
      </c>
      <c r="M651" t="s">
        <v>202</v>
      </c>
    </row>
    <row r="652" spans="1:14" ht="30" customHeight="1" x14ac:dyDescent="0.2">
      <c r="A652">
        <v>4</v>
      </c>
      <c r="B652" t="s">
        <v>202</v>
      </c>
      <c r="C652" t="s">
        <v>202</v>
      </c>
      <c r="J652" s="5" t="s">
        <v>2527</v>
      </c>
      <c r="K652" t="s">
        <v>204</v>
      </c>
      <c r="L652" t="s">
        <v>202</v>
      </c>
      <c r="M652" t="s">
        <v>202</v>
      </c>
    </row>
    <row r="653" spans="1:14" ht="90" customHeight="1" x14ac:dyDescent="0.2">
      <c r="A653">
        <v>4</v>
      </c>
      <c r="B653" t="s">
        <v>202</v>
      </c>
      <c r="C653" t="s">
        <v>202</v>
      </c>
      <c r="J653" s="5" t="s">
        <v>2530</v>
      </c>
      <c r="K653" t="s">
        <v>204</v>
      </c>
      <c r="L653" t="s">
        <v>202</v>
      </c>
      <c r="M653" t="s">
        <v>202</v>
      </c>
    </row>
    <row r="654" spans="1:14" ht="90" customHeight="1" x14ac:dyDescent="0.2">
      <c r="A654">
        <v>4</v>
      </c>
      <c r="B654" t="s">
        <v>202</v>
      </c>
      <c r="C654" t="s">
        <v>202</v>
      </c>
      <c r="J654" s="5" t="s">
        <v>2533</v>
      </c>
      <c r="K654" t="s">
        <v>204</v>
      </c>
      <c r="L654" t="s">
        <v>202</v>
      </c>
      <c r="M654" t="s">
        <v>202</v>
      </c>
    </row>
    <row r="655" spans="1:14" x14ac:dyDescent="0.2">
      <c r="A655">
        <v>4</v>
      </c>
      <c r="B655" t="s">
        <v>202</v>
      </c>
      <c r="C655" t="s">
        <v>202</v>
      </c>
      <c r="J655" s="5" t="s">
        <v>2558</v>
      </c>
      <c r="K655" t="s">
        <v>204</v>
      </c>
      <c r="L655" t="s">
        <v>202</v>
      </c>
      <c r="M655" t="s">
        <v>202</v>
      </c>
    </row>
    <row r="656" spans="1:14" ht="60" customHeight="1" x14ac:dyDescent="0.2">
      <c r="A656">
        <v>4</v>
      </c>
      <c r="B656" t="s">
        <v>202</v>
      </c>
      <c r="C656" t="s">
        <v>202</v>
      </c>
      <c r="J656" s="5" t="s">
        <v>2616</v>
      </c>
      <c r="L656" t="s">
        <v>202</v>
      </c>
      <c r="M656" t="s">
        <v>202</v>
      </c>
    </row>
    <row r="657" spans="1:14" ht="120" customHeight="1" x14ac:dyDescent="0.2">
      <c r="A657">
        <v>4</v>
      </c>
      <c r="B657" t="s">
        <v>202</v>
      </c>
      <c r="C657" t="s">
        <v>202</v>
      </c>
      <c r="J657" s="5" t="s">
        <v>2707</v>
      </c>
      <c r="K657" t="s">
        <v>204</v>
      </c>
      <c r="L657" t="s">
        <v>238</v>
      </c>
      <c r="M657" t="s">
        <v>202</v>
      </c>
    </row>
    <row r="658" spans="1:14" ht="30" customHeight="1" x14ac:dyDescent="0.2">
      <c r="A658">
        <v>4</v>
      </c>
      <c r="B658" t="s">
        <v>202</v>
      </c>
      <c r="C658" t="s">
        <v>202</v>
      </c>
      <c r="J658" s="5" t="s">
        <v>2739</v>
      </c>
      <c r="K658" t="s">
        <v>204</v>
      </c>
      <c r="L658" t="s">
        <v>202</v>
      </c>
      <c r="M658" t="s">
        <v>202</v>
      </c>
    </row>
    <row r="659" spans="1:14" ht="45" customHeight="1" x14ac:dyDescent="0.2">
      <c r="A659">
        <v>4</v>
      </c>
      <c r="B659" t="s">
        <v>202</v>
      </c>
      <c r="C659" t="s">
        <v>202</v>
      </c>
      <c r="J659" s="5" t="s">
        <v>2751</v>
      </c>
      <c r="K659" t="s">
        <v>204</v>
      </c>
      <c r="L659" t="s">
        <v>238</v>
      </c>
      <c r="M659" t="s">
        <v>202</v>
      </c>
    </row>
    <row r="660" spans="1:14" ht="30" customHeight="1" x14ac:dyDescent="0.2">
      <c r="A660">
        <v>4</v>
      </c>
      <c r="B660" t="s">
        <v>202</v>
      </c>
      <c r="C660" t="s">
        <v>202</v>
      </c>
      <c r="J660" s="5" t="s">
        <v>2936</v>
      </c>
      <c r="K660" t="s">
        <v>204</v>
      </c>
      <c r="L660" t="s">
        <v>238</v>
      </c>
      <c r="M660" t="s">
        <v>202</v>
      </c>
    </row>
    <row r="661" spans="1:14" ht="45" customHeight="1" x14ac:dyDescent="0.2">
      <c r="A661">
        <v>4</v>
      </c>
      <c r="B661" t="s">
        <v>202</v>
      </c>
      <c r="C661" t="s">
        <v>202</v>
      </c>
      <c r="J661" s="5" t="s">
        <v>3045</v>
      </c>
      <c r="K661" t="s">
        <v>204</v>
      </c>
      <c r="L661" t="s">
        <v>202</v>
      </c>
      <c r="M661" t="s">
        <v>202</v>
      </c>
    </row>
    <row r="662" spans="1:14" ht="60" customHeight="1" x14ac:dyDescent="0.2">
      <c r="A662">
        <v>4</v>
      </c>
      <c r="B662" t="s">
        <v>202</v>
      </c>
      <c r="C662" t="s">
        <v>202</v>
      </c>
      <c r="J662" s="5" t="s">
        <v>3057</v>
      </c>
      <c r="K662" t="s">
        <v>204</v>
      </c>
      <c r="L662" t="s">
        <v>238</v>
      </c>
      <c r="M662" t="s">
        <v>202</v>
      </c>
    </row>
    <row r="663" spans="1:14" ht="45" customHeight="1" x14ac:dyDescent="0.2">
      <c r="A663">
        <v>4</v>
      </c>
      <c r="B663" t="s">
        <v>202</v>
      </c>
      <c r="C663" t="s">
        <v>202</v>
      </c>
      <c r="J663" s="5" t="s">
        <v>3130</v>
      </c>
      <c r="K663" t="s">
        <v>204</v>
      </c>
      <c r="L663" t="s">
        <v>202</v>
      </c>
      <c r="M663" t="s">
        <v>202</v>
      </c>
    </row>
    <row r="664" spans="1:14" ht="90" customHeight="1" x14ac:dyDescent="0.2">
      <c r="A664">
        <v>4</v>
      </c>
      <c r="B664" t="s">
        <v>202</v>
      </c>
      <c r="C664" t="s">
        <v>202</v>
      </c>
      <c r="J664" s="5" t="s">
        <v>3154</v>
      </c>
      <c r="K664" t="s">
        <v>204</v>
      </c>
      <c r="L664" t="s">
        <v>238</v>
      </c>
      <c r="M664" t="s">
        <v>202</v>
      </c>
    </row>
    <row r="665" spans="1:14" ht="60" customHeight="1" x14ac:dyDescent="0.2">
      <c r="A665">
        <v>4</v>
      </c>
      <c r="B665" t="s">
        <v>202</v>
      </c>
      <c r="C665" t="s">
        <v>202</v>
      </c>
      <c r="J665" s="5" t="s">
        <v>3192</v>
      </c>
      <c r="L665" t="s">
        <v>238</v>
      </c>
      <c r="M665" t="s">
        <v>238</v>
      </c>
      <c r="N665" t="s">
        <v>3193</v>
      </c>
    </row>
    <row r="666" spans="1:14" ht="45" customHeight="1" x14ac:dyDescent="0.2">
      <c r="A666">
        <v>4</v>
      </c>
      <c r="B666" t="s">
        <v>202</v>
      </c>
      <c r="C666" t="s">
        <v>202</v>
      </c>
      <c r="J666" s="5" t="s">
        <v>3229</v>
      </c>
      <c r="K666" t="s">
        <v>204</v>
      </c>
      <c r="L666" t="s">
        <v>202</v>
      </c>
      <c r="M666" t="s">
        <v>202</v>
      </c>
    </row>
    <row r="667" spans="1:14" ht="75" customHeight="1" x14ac:dyDescent="0.2">
      <c r="A667">
        <v>4</v>
      </c>
      <c r="B667" t="s">
        <v>202</v>
      </c>
      <c r="C667" t="s">
        <v>202</v>
      </c>
      <c r="J667" s="5" t="s">
        <v>3232</v>
      </c>
      <c r="K667" t="s">
        <v>204</v>
      </c>
      <c r="L667" t="s">
        <v>202</v>
      </c>
      <c r="M667" t="s">
        <v>202</v>
      </c>
    </row>
    <row r="668" spans="1:14" ht="75" customHeight="1" x14ac:dyDescent="0.2">
      <c r="A668">
        <v>4</v>
      </c>
      <c r="B668" t="s">
        <v>202</v>
      </c>
      <c r="C668" t="s">
        <v>202</v>
      </c>
      <c r="J668" s="5" t="s">
        <v>3348</v>
      </c>
      <c r="K668" t="s">
        <v>204</v>
      </c>
      <c r="L668" t="s">
        <v>202</v>
      </c>
      <c r="M668" t="s">
        <v>202</v>
      </c>
    </row>
    <row r="669" spans="1:14" ht="45" customHeight="1" x14ac:dyDescent="0.2">
      <c r="A669">
        <v>4</v>
      </c>
      <c r="B669" t="s">
        <v>202</v>
      </c>
      <c r="C669" t="s">
        <v>202</v>
      </c>
      <c r="J669" s="5" t="s">
        <v>3387</v>
      </c>
      <c r="K669" t="s">
        <v>204</v>
      </c>
      <c r="L669" t="s">
        <v>202</v>
      </c>
      <c r="M669" t="s">
        <v>202</v>
      </c>
    </row>
    <row r="670" spans="1:14" ht="30" customHeight="1" x14ac:dyDescent="0.2">
      <c r="A670">
        <v>4</v>
      </c>
      <c r="B670" t="s">
        <v>202</v>
      </c>
      <c r="C670" t="s">
        <v>202</v>
      </c>
      <c r="J670" s="5" t="s">
        <v>3467</v>
      </c>
      <c r="K670" t="s">
        <v>204</v>
      </c>
      <c r="L670" t="s">
        <v>202</v>
      </c>
      <c r="M670" t="s">
        <v>202</v>
      </c>
    </row>
    <row r="671" spans="1:14" ht="150" customHeight="1" x14ac:dyDescent="0.2">
      <c r="A671">
        <v>4</v>
      </c>
      <c r="B671" t="s">
        <v>202</v>
      </c>
      <c r="C671" t="s">
        <v>202</v>
      </c>
      <c r="J671" s="5" t="s">
        <v>3479</v>
      </c>
      <c r="K671" t="s">
        <v>204</v>
      </c>
      <c r="L671" t="s">
        <v>202</v>
      </c>
      <c r="M671" t="s">
        <v>202</v>
      </c>
    </row>
    <row r="672" spans="1:14" ht="90" customHeight="1" x14ac:dyDescent="0.2">
      <c r="A672">
        <v>4</v>
      </c>
      <c r="B672" t="s">
        <v>202</v>
      </c>
      <c r="C672" t="s">
        <v>202</v>
      </c>
      <c r="J672" s="5" t="s">
        <v>3482</v>
      </c>
      <c r="K672" t="s">
        <v>204</v>
      </c>
      <c r="L672" t="s">
        <v>202</v>
      </c>
      <c r="M672" t="s">
        <v>202</v>
      </c>
    </row>
    <row r="673" spans="1:14" ht="60" customHeight="1" x14ac:dyDescent="0.2">
      <c r="A673">
        <v>4</v>
      </c>
      <c r="B673" t="s">
        <v>202</v>
      </c>
      <c r="C673" t="s">
        <v>202</v>
      </c>
      <c r="J673" s="5" t="s">
        <v>3502</v>
      </c>
      <c r="K673" t="s">
        <v>204</v>
      </c>
      <c r="L673" t="s">
        <v>202</v>
      </c>
      <c r="M673" t="s">
        <v>202</v>
      </c>
    </row>
    <row r="674" spans="1:14" ht="135" customHeight="1" x14ac:dyDescent="0.2">
      <c r="A674">
        <v>4</v>
      </c>
      <c r="B674" t="s">
        <v>202</v>
      </c>
      <c r="C674" t="s">
        <v>238</v>
      </c>
      <c r="J674" s="5" t="s">
        <v>1950</v>
      </c>
      <c r="K674" t="s">
        <v>204</v>
      </c>
      <c r="L674" t="s">
        <v>238</v>
      </c>
      <c r="M674" t="s">
        <v>202</v>
      </c>
    </row>
    <row r="675" spans="1:14" ht="90" customHeight="1" x14ac:dyDescent="0.2">
      <c r="A675">
        <v>4</v>
      </c>
      <c r="B675" t="s">
        <v>202</v>
      </c>
      <c r="C675" t="s">
        <v>238</v>
      </c>
      <c r="J675" s="5" t="s">
        <v>2210</v>
      </c>
      <c r="K675" t="s">
        <v>225</v>
      </c>
      <c r="L675" t="s">
        <v>238</v>
      </c>
      <c r="M675" t="s">
        <v>238</v>
      </c>
      <c r="N675" t="s">
        <v>2211</v>
      </c>
    </row>
    <row r="676" spans="1:14" ht="60" customHeight="1" x14ac:dyDescent="0.2">
      <c r="A676">
        <v>4</v>
      </c>
      <c r="B676" t="s">
        <v>202</v>
      </c>
      <c r="C676" t="s">
        <v>238</v>
      </c>
      <c r="J676" s="5" t="s">
        <v>2461</v>
      </c>
      <c r="K676" t="s">
        <v>204</v>
      </c>
      <c r="L676" t="s">
        <v>202</v>
      </c>
      <c r="M676" t="s">
        <v>202</v>
      </c>
    </row>
    <row r="677" spans="1:14" ht="105" customHeight="1" x14ac:dyDescent="0.2">
      <c r="A677">
        <v>4</v>
      </c>
      <c r="B677" t="s">
        <v>238</v>
      </c>
      <c r="C677" t="s">
        <v>202</v>
      </c>
      <c r="J677" s="5" t="s">
        <v>435</v>
      </c>
      <c r="K677" t="s">
        <v>204</v>
      </c>
      <c r="L677" t="s">
        <v>202</v>
      </c>
      <c r="M677" t="s">
        <v>202</v>
      </c>
    </row>
    <row r="678" spans="1:14" ht="135" customHeight="1" x14ac:dyDescent="0.2">
      <c r="A678">
        <v>4</v>
      </c>
      <c r="B678" t="s">
        <v>238</v>
      </c>
      <c r="C678" t="s">
        <v>202</v>
      </c>
      <c r="J678" s="5" t="s">
        <v>581</v>
      </c>
      <c r="K678" t="s">
        <v>204</v>
      </c>
      <c r="L678" t="s">
        <v>202</v>
      </c>
      <c r="M678" t="s">
        <v>202</v>
      </c>
    </row>
    <row r="679" spans="1:14" ht="60" customHeight="1" x14ac:dyDescent="0.2">
      <c r="A679">
        <v>4</v>
      </c>
      <c r="B679" t="s">
        <v>238</v>
      </c>
      <c r="C679" t="s">
        <v>202</v>
      </c>
      <c r="J679" s="5" t="s">
        <v>885</v>
      </c>
      <c r="K679" t="s">
        <v>204</v>
      </c>
      <c r="L679" t="s">
        <v>202</v>
      </c>
      <c r="M679" t="s">
        <v>238</v>
      </c>
      <c r="N679" t="s">
        <v>886</v>
      </c>
    </row>
    <row r="680" spans="1:14" ht="45" customHeight="1" x14ac:dyDescent="0.2">
      <c r="A680">
        <v>4</v>
      </c>
      <c r="B680" t="s">
        <v>238</v>
      </c>
      <c r="C680" t="s">
        <v>202</v>
      </c>
      <c r="J680" s="5" t="s">
        <v>1153</v>
      </c>
      <c r="K680" t="s">
        <v>204</v>
      </c>
      <c r="L680" t="s">
        <v>202</v>
      </c>
      <c r="M680" t="s">
        <v>202</v>
      </c>
    </row>
    <row r="681" spans="1:14" ht="45" customHeight="1" x14ac:dyDescent="0.2">
      <c r="A681">
        <v>4</v>
      </c>
      <c r="B681" t="s">
        <v>238</v>
      </c>
      <c r="C681" t="s">
        <v>202</v>
      </c>
      <c r="J681" s="5" t="s">
        <v>2133</v>
      </c>
      <c r="K681" t="s">
        <v>204</v>
      </c>
      <c r="L681" t="s">
        <v>238</v>
      </c>
      <c r="M681" t="s">
        <v>202</v>
      </c>
    </row>
    <row r="682" spans="1:14" ht="45" customHeight="1" x14ac:dyDescent="0.2">
      <c r="A682">
        <v>4</v>
      </c>
      <c r="B682" t="s">
        <v>238</v>
      </c>
      <c r="C682" t="s">
        <v>202</v>
      </c>
      <c r="J682" s="5" t="s">
        <v>2279</v>
      </c>
      <c r="L682" t="s">
        <v>238</v>
      </c>
      <c r="M682" t="s">
        <v>238</v>
      </c>
      <c r="N682" t="s">
        <v>2280</v>
      </c>
    </row>
    <row r="683" spans="1:14" ht="30" customHeight="1" x14ac:dyDescent="0.2">
      <c r="A683">
        <v>4</v>
      </c>
      <c r="B683" t="s">
        <v>238</v>
      </c>
      <c r="C683" t="s">
        <v>202</v>
      </c>
      <c r="J683" s="5" t="s">
        <v>2555</v>
      </c>
      <c r="K683" t="s">
        <v>204</v>
      </c>
      <c r="L683" t="s">
        <v>238</v>
      </c>
      <c r="M683" t="s">
        <v>202</v>
      </c>
    </row>
    <row r="684" spans="1:14" ht="105" customHeight="1" x14ac:dyDescent="0.2">
      <c r="A684">
        <v>4</v>
      </c>
      <c r="B684" t="s">
        <v>238</v>
      </c>
      <c r="C684" t="s">
        <v>238</v>
      </c>
      <c r="D684">
        <v>150000</v>
      </c>
      <c r="E684" t="s">
        <v>239</v>
      </c>
      <c r="F684" t="s">
        <v>202</v>
      </c>
      <c r="G684" t="s">
        <v>202</v>
      </c>
      <c r="J684" s="5" t="s">
        <v>240</v>
      </c>
      <c r="K684" t="s">
        <v>204</v>
      </c>
      <c r="L684" t="s">
        <v>202</v>
      </c>
      <c r="M684" t="s">
        <v>202</v>
      </c>
    </row>
    <row r="685" spans="1:14" ht="30" customHeight="1" x14ac:dyDescent="0.2">
      <c r="A685">
        <v>4</v>
      </c>
      <c r="B685" t="s">
        <v>238</v>
      </c>
      <c r="C685" t="s">
        <v>238</v>
      </c>
      <c r="D685">
        <v>180000</v>
      </c>
      <c r="E685" t="s">
        <v>270</v>
      </c>
      <c r="F685" t="s">
        <v>202</v>
      </c>
      <c r="G685" t="s">
        <v>202</v>
      </c>
      <c r="J685" s="5" t="s">
        <v>271</v>
      </c>
      <c r="K685" t="s">
        <v>204</v>
      </c>
      <c r="L685" t="s">
        <v>202</v>
      </c>
      <c r="M685" t="s">
        <v>202</v>
      </c>
    </row>
    <row r="686" spans="1:14" ht="75" customHeight="1" x14ac:dyDescent="0.2">
      <c r="A686">
        <v>4</v>
      </c>
      <c r="B686" t="s">
        <v>238</v>
      </c>
      <c r="C686" t="s">
        <v>238</v>
      </c>
      <c r="D686">
        <v>280000</v>
      </c>
      <c r="E686" t="s">
        <v>282</v>
      </c>
      <c r="F686" t="s">
        <v>202</v>
      </c>
      <c r="G686" t="s">
        <v>202</v>
      </c>
      <c r="J686" s="5" t="s">
        <v>283</v>
      </c>
      <c r="K686" t="s">
        <v>204</v>
      </c>
      <c r="L686" t="s">
        <v>202</v>
      </c>
      <c r="M686" t="s">
        <v>202</v>
      </c>
    </row>
    <row r="687" spans="1:14" ht="60" customHeight="1" x14ac:dyDescent="0.2">
      <c r="A687">
        <v>4</v>
      </c>
      <c r="B687" t="s">
        <v>238</v>
      </c>
      <c r="C687" t="s">
        <v>238</v>
      </c>
      <c r="D687">
        <v>220000</v>
      </c>
      <c r="E687" t="s">
        <v>291</v>
      </c>
      <c r="F687" t="s">
        <v>202</v>
      </c>
      <c r="G687" t="s">
        <v>202</v>
      </c>
      <c r="J687" s="5" t="s">
        <v>292</v>
      </c>
      <c r="K687" t="s">
        <v>204</v>
      </c>
      <c r="L687" t="s">
        <v>202</v>
      </c>
      <c r="M687" t="s">
        <v>202</v>
      </c>
    </row>
    <row r="688" spans="1:14" ht="60" customHeight="1" x14ac:dyDescent="0.2">
      <c r="A688">
        <v>4</v>
      </c>
      <c r="B688" t="s">
        <v>238</v>
      </c>
      <c r="C688" t="s">
        <v>238</v>
      </c>
      <c r="D688">
        <v>280000</v>
      </c>
      <c r="E688" t="s">
        <v>298</v>
      </c>
      <c r="F688" t="s">
        <v>202</v>
      </c>
      <c r="G688" t="s">
        <v>202</v>
      </c>
      <c r="J688" s="5" t="s">
        <v>299</v>
      </c>
      <c r="K688" t="s">
        <v>204</v>
      </c>
      <c r="L688" t="s">
        <v>238</v>
      </c>
      <c r="M688" t="s">
        <v>202</v>
      </c>
    </row>
    <row r="689" spans="1:13" ht="60" customHeight="1" x14ac:dyDescent="0.2">
      <c r="A689">
        <v>4</v>
      </c>
      <c r="B689" t="s">
        <v>238</v>
      </c>
      <c r="C689" t="s">
        <v>238</v>
      </c>
      <c r="D689">
        <v>140000</v>
      </c>
      <c r="E689" t="s">
        <v>304</v>
      </c>
      <c r="F689" t="s">
        <v>202</v>
      </c>
      <c r="G689" t="s">
        <v>202</v>
      </c>
      <c r="J689" s="5" t="s">
        <v>305</v>
      </c>
      <c r="L689" t="s">
        <v>202</v>
      </c>
      <c r="M689" t="s">
        <v>202</v>
      </c>
    </row>
    <row r="690" spans="1:13" ht="30" customHeight="1" x14ac:dyDescent="0.2">
      <c r="A690">
        <v>4</v>
      </c>
      <c r="B690" t="s">
        <v>238</v>
      </c>
      <c r="C690" t="s">
        <v>238</v>
      </c>
      <c r="D690">
        <v>300000</v>
      </c>
      <c r="E690" t="s">
        <v>385</v>
      </c>
      <c r="F690" t="s">
        <v>202</v>
      </c>
      <c r="G690" t="s">
        <v>202</v>
      </c>
      <c r="J690" s="5" t="s">
        <v>386</v>
      </c>
      <c r="K690" t="s">
        <v>204</v>
      </c>
      <c r="L690" t="s">
        <v>238</v>
      </c>
      <c r="M690" t="s">
        <v>202</v>
      </c>
    </row>
    <row r="691" spans="1:13" ht="60" customHeight="1" x14ac:dyDescent="0.2">
      <c r="A691">
        <v>4</v>
      </c>
      <c r="B691" t="s">
        <v>238</v>
      </c>
      <c r="C691" t="s">
        <v>238</v>
      </c>
      <c r="D691">
        <v>120000</v>
      </c>
      <c r="E691" t="s">
        <v>402</v>
      </c>
      <c r="F691" t="s">
        <v>202</v>
      </c>
      <c r="G691" t="s">
        <v>202</v>
      </c>
      <c r="J691" s="5" t="s">
        <v>403</v>
      </c>
      <c r="K691" t="s">
        <v>204</v>
      </c>
      <c r="L691" t="s">
        <v>202</v>
      </c>
      <c r="M691" t="s">
        <v>202</v>
      </c>
    </row>
    <row r="692" spans="1:13" ht="30" customHeight="1" x14ac:dyDescent="0.2">
      <c r="A692">
        <v>4</v>
      </c>
      <c r="B692" t="s">
        <v>238</v>
      </c>
      <c r="C692" t="s">
        <v>238</v>
      </c>
      <c r="D692">
        <v>150000</v>
      </c>
      <c r="E692" t="s">
        <v>417</v>
      </c>
      <c r="F692" t="s">
        <v>202</v>
      </c>
      <c r="G692" t="s">
        <v>202</v>
      </c>
      <c r="J692" s="5" t="s">
        <v>418</v>
      </c>
      <c r="L692" t="s">
        <v>202</v>
      </c>
      <c r="M692" t="s">
        <v>202</v>
      </c>
    </row>
    <row r="693" spans="1:13" ht="30" customHeight="1" x14ac:dyDescent="0.2">
      <c r="A693">
        <v>4</v>
      </c>
      <c r="B693" t="s">
        <v>238</v>
      </c>
      <c r="C693" t="s">
        <v>238</v>
      </c>
      <c r="D693">
        <v>250000</v>
      </c>
      <c r="E693" t="s">
        <v>442</v>
      </c>
      <c r="F693" t="s">
        <v>202</v>
      </c>
      <c r="G693" t="s">
        <v>202</v>
      </c>
      <c r="J693" s="5" t="s">
        <v>443</v>
      </c>
      <c r="K693" t="s">
        <v>204</v>
      </c>
      <c r="L693" t="s">
        <v>202</v>
      </c>
      <c r="M693" t="s">
        <v>202</v>
      </c>
    </row>
    <row r="694" spans="1:13" ht="45" customHeight="1" x14ac:dyDescent="0.2">
      <c r="A694">
        <v>4</v>
      </c>
      <c r="B694" t="s">
        <v>238</v>
      </c>
      <c r="C694" t="s">
        <v>238</v>
      </c>
      <c r="D694">
        <v>100000</v>
      </c>
      <c r="E694" t="s">
        <v>484</v>
      </c>
      <c r="F694" t="s">
        <v>202</v>
      </c>
      <c r="G694" t="s">
        <v>202</v>
      </c>
      <c r="J694" s="5" t="s">
        <v>485</v>
      </c>
      <c r="K694" t="s">
        <v>225</v>
      </c>
      <c r="L694" t="s">
        <v>238</v>
      </c>
      <c r="M694" t="s">
        <v>202</v>
      </c>
    </row>
    <row r="695" spans="1:13" ht="60" customHeight="1" x14ac:dyDescent="0.2">
      <c r="A695">
        <v>4</v>
      </c>
      <c r="B695" t="s">
        <v>238</v>
      </c>
      <c r="C695" t="s">
        <v>238</v>
      </c>
      <c r="D695">
        <v>280000</v>
      </c>
      <c r="E695" t="s">
        <v>368</v>
      </c>
      <c r="F695" t="s">
        <v>202</v>
      </c>
      <c r="G695" t="s">
        <v>202</v>
      </c>
      <c r="J695" s="5" t="s">
        <v>496</v>
      </c>
      <c r="L695" t="s">
        <v>202</v>
      </c>
      <c r="M695" t="s">
        <v>202</v>
      </c>
    </row>
    <row r="696" spans="1:13" ht="60" customHeight="1" x14ac:dyDescent="0.2">
      <c r="A696">
        <v>4</v>
      </c>
      <c r="B696" t="s">
        <v>238</v>
      </c>
      <c r="C696" t="s">
        <v>238</v>
      </c>
      <c r="D696">
        <v>280000</v>
      </c>
      <c r="E696" t="s">
        <v>509</v>
      </c>
      <c r="F696" t="s">
        <v>202</v>
      </c>
      <c r="G696" t="s">
        <v>202</v>
      </c>
      <c r="J696" s="5" t="s">
        <v>510</v>
      </c>
      <c r="L696" t="s">
        <v>202</v>
      </c>
      <c r="M696" t="s">
        <v>202</v>
      </c>
    </row>
    <row r="697" spans="1:13" ht="45" customHeight="1" x14ac:dyDescent="0.2">
      <c r="A697">
        <v>4</v>
      </c>
      <c r="B697" t="s">
        <v>238</v>
      </c>
      <c r="C697" t="s">
        <v>238</v>
      </c>
      <c r="D697">
        <v>150000</v>
      </c>
      <c r="E697" t="s">
        <v>520</v>
      </c>
      <c r="F697" t="s">
        <v>202</v>
      </c>
      <c r="G697" t="s">
        <v>202</v>
      </c>
      <c r="J697" s="5" t="s">
        <v>521</v>
      </c>
      <c r="K697" t="s">
        <v>225</v>
      </c>
      <c r="L697" t="s">
        <v>202</v>
      </c>
      <c r="M697" t="s">
        <v>202</v>
      </c>
    </row>
    <row r="698" spans="1:13" ht="45" customHeight="1" x14ac:dyDescent="0.2">
      <c r="A698">
        <v>4</v>
      </c>
      <c r="B698" t="s">
        <v>238</v>
      </c>
      <c r="C698" t="s">
        <v>238</v>
      </c>
      <c r="D698">
        <v>150000</v>
      </c>
      <c r="E698" t="s">
        <v>520</v>
      </c>
      <c r="F698" t="s">
        <v>238</v>
      </c>
      <c r="G698" t="s">
        <v>238</v>
      </c>
      <c r="H698">
        <v>85</v>
      </c>
      <c r="I698">
        <v>15</v>
      </c>
      <c r="J698" s="5" t="s">
        <v>542</v>
      </c>
      <c r="K698" t="s">
        <v>204</v>
      </c>
      <c r="L698" t="s">
        <v>202</v>
      </c>
      <c r="M698" t="s">
        <v>202</v>
      </c>
    </row>
    <row r="699" spans="1:13" ht="150" customHeight="1" x14ac:dyDescent="0.2">
      <c r="A699">
        <v>4</v>
      </c>
      <c r="B699" t="s">
        <v>238</v>
      </c>
      <c r="C699" t="s">
        <v>238</v>
      </c>
      <c r="D699">
        <v>130000</v>
      </c>
      <c r="E699" t="s">
        <v>549</v>
      </c>
      <c r="F699" t="s">
        <v>238</v>
      </c>
      <c r="G699" t="s">
        <v>202</v>
      </c>
      <c r="J699" s="5" t="s">
        <v>550</v>
      </c>
      <c r="K699" t="s">
        <v>204</v>
      </c>
      <c r="L699" t="s">
        <v>202</v>
      </c>
      <c r="M699" t="s">
        <v>202</v>
      </c>
    </row>
    <row r="700" spans="1:13" ht="45" customHeight="1" x14ac:dyDescent="0.2">
      <c r="A700">
        <v>4</v>
      </c>
      <c r="B700" t="s">
        <v>238</v>
      </c>
      <c r="C700" t="s">
        <v>238</v>
      </c>
      <c r="D700">
        <v>180000</v>
      </c>
      <c r="E700" t="s">
        <v>557</v>
      </c>
      <c r="F700" t="s">
        <v>202</v>
      </c>
      <c r="G700" t="s">
        <v>202</v>
      </c>
      <c r="J700" s="5" t="s">
        <v>558</v>
      </c>
      <c r="K700" t="s">
        <v>204</v>
      </c>
      <c r="L700" t="s">
        <v>202</v>
      </c>
      <c r="M700" t="s">
        <v>202</v>
      </c>
    </row>
    <row r="701" spans="1:13" ht="60" customHeight="1" x14ac:dyDescent="0.2">
      <c r="A701">
        <v>4</v>
      </c>
      <c r="B701" t="s">
        <v>238</v>
      </c>
      <c r="C701" t="s">
        <v>238</v>
      </c>
      <c r="D701">
        <v>280000</v>
      </c>
      <c r="E701" t="s">
        <v>590</v>
      </c>
      <c r="F701" t="s">
        <v>202</v>
      </c>
      <c r="G701" t="s">
        <v>202</v>
      </c>
      <c r="J701" s="5" t="s">
        <v>591</v>
      </c>
      <c r="K701" t="s">
        <v>204</v>
      </c>
      <c r="L701" t="s">
        <v>202</v>
      </c>
      <c r="M701" t="s">
        <v>202</v>
      </c>
    </row>
    <row r="702" spans="1:13" ht="60" customHeight="1" x14ac:dyDescent="0.2">
      <c r="A702">
        <v>4</v>
      </c>
      <c r="B702" t="s">
        <v>238</v>
      </c>
      <c r="C702" t="s">
        <v>238</v>
      </c>
      <c r="D702">
        <v>100000</v>
      </c>
      <c r="E702" t="s">
        <v>484</v>
      </c>
      <c r="F702" t="s">
        <v>202</v>
      </c>
      <c r="G702" t="s">
        <v>202</v>
      </c>
      <c r="J702" s="5" t="s">
        <v>607</v>
      </c>
      <c r="K702" t="s">
        <v>204</v>
      </c>
      <c r="L702" t="s">
        <v>202</v>
      </c>
      <c r="M702" t="s">
        <v>202</v>
      </c>
    </row>
    <row r="703" spans="1:13" ht="90" customHeight="1" x14ac:dyDescent="0.2">
      <c r="A703">
        <v>4</v>
      </c>
      <c r="B703" t="s">
        <v>238</v>
      </c>
      <c r="C703" t="s">
        <v>238</v>
      </c>
      <c r="D703">
        <v>280000</v>
      </c>
      <c r="E703" t="s">
        <v>310</v>
      </c>
      <c r="F703" t="s">
        <v>202</v>
      </c>
      <c r="G703" t="s">
        <v>202</v>
      </c>
      <c r="J703" s="5" t="s">
        <v>658</v>
      </c>
      <c r="K703" t="s">
        <v>204</v>
      </c>
      <c r="L703" t="s">
        <v>202</v>
      </c>
      <c r="M703" t="s">
        <v>202</v>
      </c>
    </row>
    <row r="704" spans="1:13" ht="105" customHeight="1" x14ac:dyDescent="0.2">
      <c r="A704">
        <v>4</v>
      </c>
      <c r="B704" t="s">
        <v>238</v>
      </c>
      <c r="C704" t="s">
        <v>238</v>
      </c>
      <c r="D704">
        <v>180000</v>
      </c>
      <c r="E704" t="s">
        <v>661</v>
      </c>
      <c r="F704" t="s">
        <v>202</v>
      </c>
      <c r="G704" t="s">
        <v>202</v>
      </c>
      <c r="J704" s="5" t="s">
        <v>662</v>
      </c>
      <c r="K704" t="s">
        <v>204</v>
      </c>
      <c r="L704" t="s">
        <v>202</v>
      </c>
      <c r="M704" t="s">
        <v>202</v>
      </c>
    </row>
    <row r="705" spans="1:14" ht="30" customHeight="1" x14ac:dyDescent="0.2">
      <c r="A705">
        <v>4</v>
      </c>
      <c r="B705" t="s">
        <v>238</v>
      </c>
      <c r="C705" t="s">
        <v>238</v>
      </c>
      <c r="D705">
        <v>180000</v>
      </c>
      <c r="E705" t="s">
        <v>557</v>
      </c>
      <c r="F705" t="s">
        <v>202</v>
      </c>
      <c r="G705" t="s">
        <v>202</v>
      </c>
      <c r="J705" s="5" t="s">
        <v>677</v>
      </c>
      <c r="K705" t="s">
        <v>204</v>
      </c>
      <c r="L705" t="s">
        <v>202</v>
      </c>
      <c r="M705" t="s">
        <v>202</v>
      </c>
    </row>
    <row r="706" spans="1:14" ht="45" customHeight="1" x14ac:dyDescent="0.2">
      <c r="A706">
        <v>4</v>
      </c>
      <c r="B706" t="s">
        <v>238</v>
      </c>
      <c r="C706" t="s">
        <v>238</v>
      </c>
      <c r="D706">
        <v>180000</v>
      </c>
      <c r="E706" t="s">
        <v>477</v>
      </c>
      <c r="F706" t="s">
        <v>202</v>
      </c>
      <c r="G706" t="s">
        <v>202</v>
      </c>
      <c r="J706" s="5" t="s">
        <v>739</v>
      </c>
      <c r="L706" t="s">
        <v>202</v>
      </c>
      <c r="M706" t="s">
        <v>202</v>
      </c>
    </row>
    <row r="707" spans="1:14" ht="45" customHeight="1" x14ac:dyDescent="0.2">
      <c r="A707">
        <v>4</v>
      </c>
      <c r="B707" t="s">
        <v>238</v>
      </c>
      <c r="C707" t="s">
        <v>238</v>
      </c>
      <c r="D707">
        <v>280000</v>
      </c>
      <c r="E707" t="s">
        <v>356</v>
      </c>
      <c r="F707" t="s">
        <v>202</v>
      </c>
      <c r="G707" t="s">
        <v>202</v>
      </c>
      <c r="J707" s="5" t="s">
        <v>750</v>
      </c>
      <c r="K707" t="s">
        <v>204</v>
      </c>
      <c r="L707" t="s">
        <v>238</v>
      </c>
      <c r="M707" t="s">
        <v>202</v>
      </c>
    </row>
    <row r="708" spans="1:14" ht="60" customHeight="1" x14ac:dyDescent="0.2">
      <c r="A708">
        <v>4</v>
      </c>
      <c r="B708" t="s">
        <v>238</v>
      </c>
      <c r="C708" t="s">
        <v>238</v>
      </c>
      <c r="D708">
        <v>280000</v>
      </c>
      <c r="E708" t="s">
        <v>817</v>
      </c>
      <c r="F708" t="s">
        <v>202</v>
      </c>
      <c r="G708" t="s">
        <v>202</v>
      </c>
      <c r="J708" s="5" t="s">
        <v>818</v>
      </c>
      <c r="K708" t="s">
        <v>204</v>
      </c>
      <c r="L708" t="s">
        <v>202</v>
      </c>
      <c r="M708" t="s">
        <v>202</v>
      </c>
    </row>
    <row r="709" spans="1:14" ht="60" customHeight="1" x14ac:dyDescent="0.2">
      <c r="A709">
        <v>4</v>
      </c>
      <c r="B709" t="s">
        <v>238</v>
      </c>
      <c r="C709" t="s">
        <v>238</v>
      </c>
      <c r="D709">
        <v>50000</v>
      </c>
      <c r="E709" t="s">
        <v>438</v>
      </c>
      <c r="F709" t="s">
        <v>202</v>
      </c>
      <c r="G709" t="s">
        <v>202</v>
      </c>
      <c r="J709" s="5" t="s">
        <v>895</v>
      </c>
      <c r="K709" t="s">
        <v>204</v>
      </c>
      <c r="L709" t="s">
        <v>202</v>
      </c>
      <c r="M709" t="s">
        <v>202</v>
      </c>
    </row>
    <row r="710" spans="1:14" ht="30" customHeight="1" x14ac:dyDescent="0.2">
      <c r="A710">
        <v>4</v>
      </c>
      <c r="B710" t="s">
        <v>238</v>
      </c>
      <c r="C710" t="s">
        <v>238</v>
      </c>
      <c r="D710">
        <v>150000</v>
      </c>
      <c r="E710" t="s">
        <v>934</v>
      </c>
      <c r="F710" t="s">
        <v>202</v>
      </c>
      <c r="G710" t="s">
        <v>202</v>
      </c>
      <c r="J710" s="5" t="s">
        <v>958</v>
      </c>
      <c r="K710" t="s">
        <v>204</v>
      </c>
      <c r="L710" t="s">
        <v>238</v>
      </c>
      <c r="M710" t="s">
        <v>202</v>
      </c>
    </row>
    <row r="711" spans="1:14" ht="90" customHeight="1" x14ac:dyDescent="0.2">
      <c r="A711">
        <v>4</v>
      </c>
      <c r="B711" t="s">
        <v>238</v>
      </c>
      <c r="C711" t="s">
        <v>238</v>
      </c>
      <c r="D711">
        <v>80000</v>
      </c>
      <c r="E711" t="s">
        <v>973</v>
      </c>
      <c r="F711" t="s">
        <v>202</v>
      </c>
      <c r="G711" t="s">
        <v>202</v>
      </c>
      <c r="J711" s="5" t="s">
        <v>974</v>
      </c>
      <c r="K711" t="s">
        <v>204</v>
      </c>
      <c r="L711" t="s">
        <v>202</v>
      </c>
      <c r="M711" t="s">
        <v>202</v>
      </c>
    </row>
    <row r="712" spans="1:14" ht="60" customHeight="1" x14ac:dyDescent="0.2">
      <c r="A712">
        <v>4</v>
      </c>
      <c r="B712" t="s">
        <v>238</v>
      </c>
      <c r="C712" t="s">
        <v>238</v>
      </c>
      <c r="D712">
        <v>280000</v>
      </c>
      <c r="E712" t="s">
        <v>406</v>
      </c>
      <c r="F712" t="s">
        <v>202</v>
      </c>
      <c r="G712" t="s">
        <v>202</v>
      </c>
      <c r="J712" s="5" t="s">
        <v>980</v>
      </c>
      <c r="K712" t="s">
        <v>204</v>
      </c>
      <c r="L712" t="s">
        <v>202</v>
      </c>
      <c r="M712" t="s">
        <v>202</v>
      </c>
    </row>
    <row r="713" spans="1:14" ht="75" customHeight="1" x14ac:dyDescent="0.2">
      <c r="A713">
        <v>4</v>
      </c>
      <c r="B713" t="s">
        <v>238</v>
      </c>
      <c r="C713" t="s">
        <v>238</v>
      </c>
      <c r="D713">
        <v>120000</v>
      </c>
      <c r="E713" t="s">
        <v>1057</v>
      </c>
      <c r="F713" t="s">
        <v>238</v>
      </c>
      <c r="G713" t="s">
        <v>238</v>
      </c>
      <c r="H713">
        <v>45</v>
      </c>
      <c r="I713">
        <v>55</v>
      </c>
      <c r="J713" s="5" t="s">
        <v>1058</v>
      </c>
      <c r="K713" t="s">
        <v>204</v>
      </c>
      <c r="L713" t="s">
        <v>202</v>
      </c>
      <c r="M713" t="s">
        <v>238</v>
      </c>
      <c r="N713" t="s">
        <v>1059</v>
      </c>
    </row>
    <row r="714" spans="1:14" ht="45" customHeight="1" x14ac:dyDescent="0.2">
      <c r="A714">
        <v>4</v>
      </c>
      <c r="B714" t="s">
        <v>238</v>
      </c>
      <c r="C714" t="s">
        <v>238</v>
      </c>
      <c r="D714">
        <v>80000</v>
      </c>
      <c r="E714" t="s">
        <v>286</v>
      </c>
      <c r="F714" t="s">
        <v>202</v>
      </c>
      <c r="G714" t="s">
        <v>202</v>
      </c>
      <c r="J714" s="5" t="s">
        <v>1096</v>
      </c>
      <c r="K714" t="s">
        <v>204</v>
      </c>
      <c r="L714" t="s">
        <v>202</v>
      </c>
      <c r="M714" t="s">
        <v>202</v>
      </c>
    </row>
    <row r="715" spans="1:14" ht="105" customHeight="1" x14ac:dyDescent="0.2">
      <c r="A715">
        <v>4</v>
      </c>
      <c r="B715" t="s">
        <v>238</v>
      </c>
      <c r="C715" t="s">
        <v>238</v>
      </c>
      <c r="D715">
        <v>100000</v>
      </c>
      <c r="E715">
        <v>100000</v>
      </c>
      <c r="F715" t="s">
        <v>202</v>
      </c>
      <c r="G715" t="s">
        <v>202</v>
      </c>
      <c r="J715" s="5" t="s">
        <v>1124</v>
      </c>
      <c r="L715" t="s">
        <v>202</v>
      </c>
      <c r="M715" t="s">
        <v>202</v>
      </c>
    </row>
    <row r="716" spans="1:14" ht="60" customHeight="1" x14ac:dyDescent="0.2">
      <c r="A716">
        <v>4</v>
      </c>
      <c r="B716" t="s">
        <v>238</v>
      </c>
      <c r="C716" t="s">
        <v>238</v>
      </c>
      <c r="D716">
        <v>280000</v>
      </c>
      <c r="E716" t="s">
        <v>356</v>
      </c>
      <c r="F716" t="s">
        <v>202</v>
      </c>
      <c r="G716" t="s">
        <v>202</v>
      </c>
      <c r="J716" s="5" t="s">
        <v>1186</v>
      </c>
      <c r="L716" t="s">
        <v>202</v>
      </c>
      <c r="M716" t="s">
        <v>202</v>
      </c>
    </row>
    <row r="717" spans="1:14" ht="60" customHeight="1" x14ac:dyDescent="0.2">
      <c r="A717">
        <v>4</v>
      </c>
      <c r="B717" t="s">
        <v>238</v>
      </c>
      <c r="C717" t="s">
        <v>238</v>
      </c>
      <c r="D717">
        <v>100000</v>
      </c>
      <c r="E717" t="s">
        <v>532</v>
      </c>
      <c r="F717" t="s">
        <v>202</v>
      </c>
      <c r="G717" t="s">
        <v>202</v>
      </c>
      <c r="J717" s="5" t="s">
        <v>1201</v>
      </c>
      <c r="L717" t="s">
        <v>202</v>
      </c>
      <c r="M717" t="s">
        <v>202</v>
      </c>
    </row>
    <row r="718" spans="1:14" ht="60" customHeight="1" x14ac:dyDescent="0.2">
      <c r="A718">
        <v>4</v>
      </c>
      <c r="B718" t="s">
        <v>238</v>
      </c>
      <c r="C718" t="s">
        <v>238</v>
      </c>
      <c r="D718">
        <v>250000</v>
      </c>
      <c r="E718" t="s">
        <v>1227</v>
      </c>
      <c r="F718" t="s">
        <v>202</v>
      </c>
      <c r="G718" t="s">
        <v>202</v>
      </c>
      <c r="J718" s="5" t="s">
        <v>1228</v>
      </c>
      <c r="K718" t="s">
        <v>204</v>
      </c>
      <c r="L718" t="s">
        <v>202</v>
      </c>
      <c r="M718" t="s">
        <v>202</v>
      </c>
    </row>
    <row r="719" spans="1:14" ht="90" customHeight="1" x14ac:dyDescent="0.2">
      <c r="A719">
        <v>4</v>
      </c>
      <c r="B719" t="s">
        <v>238</v>
      </c>
      <c r="C719" t="s">
        <v>238</v>
      </c>
      <c r="D719">
        <v>280000</v>
      </c>
      <c r="E719" t="s">
        <v>624</v>
      </c>
      <c r="F719" t="s">
        <v>202</v>
      </c>
      <c r="G719" t="s">
        <v>202</v>
      </c>
      <c r="J719" s="5" t="s">
        <v>1274</v>
      </c>
      <c r="K719" t="s">
        <v>204</v>
      </c>
      <c r="L719" t="s">
        <v>202</v>
      </c>
      <c r="M719" t="s">
        <v>202</v>
      </c>
    </row>
    <row r="720" spans="1:14" ht="30" customHeight="1" x14ac:dyDescent="0.2">
      <c r="A720">
        <v>4</v>
      </c>
      <c r="B720" t="s">
        <v>238</v>
      </c>
      <c r="C720" t="s">
        <v>238</v>
      </c>
      <c r="D720">
        <v>80000</v>
      </c>
      <c r="E720" t="s">
        <v>286</v>
      </c>
      <c r="F720" t="s">
        <v>202</v>
      </c>
      <c r="G720" t="s">
        <v>202</v>
      </c>
      <c r="J720" s="5" t="s">
        <v>1327</v>
      </c>
      <c r="K720" t="s">
        <v>204</v>
      </c>
      <c r="L720" t="s">
        <v>202</v>
      </c>
      <c r="M720" t="s">
        <v>202</v>
      </c>
    </row>
    <row r="721" spans="1:14" ht="30" customHeight="1" x14ac:dyDescent="0.2">
      <c r="A721">
        <v>4</v>
      </c>
      <c r="B721" t="s">
        <v>238</v>
      </c>
      <c r="C721" t="s">
        <v>238</v>
      </c>
      <c r="D721">
        <v>105000</v>
      </c>
      <c r="E721" t="s">
        <v>1336</v>
      </c>
      <c r="F721" t="s">
        <v>202</v>
      </c>
      <c r="G721" t="s">
        <v>202</v>
      </c>
      <c r="J721" s="5" t="s">
        <v>1337</v>
      </c>
      <c r="K721" t="s">
        <v>204</v>
      </c>
      <c r="L721" t="s">
        <v>202</v>
      </c>
      <c r="M721" t="s">
        <v>202</v>
      </c>
    </row>
    <row r="722" spans="1:14" ht="105" customHeight="1" x14ac:dyDescent="0.2">
      <c r="A722">
        <v>4</v>
      </c>
      <c r="B722" t="s">
        <v>238</v>
      </c>
      <c r="C722" t="s">
        <v>238</v>
      </c>
      <c r="D722">
        <v>180000</v>
      </c>
      <c r="E722" t="s">
        <v>557</v>
      </c>
      <c r="F722" t="s">
        <v>202</v>
      </c>
      <c r="G722" t="s">
        <v>202</v>
      </c>
      <c r="J722" s="5" t="s">
        <v>1384</v>
      </c>
      <c r="K722" t="s">
        <v>204</v>
      </c>
      <c r="L722" t="s">
        <v>202</v>
      </c>
      <c r="M722" t="s">
        <v>202</v>
      </c>
    </row>
    <row r="723" spans="1:14" ht="60" customHeight="1" x14ac:dyDescent="0.2">
      <c r="A723">
        <v>4</v>
      </c>
      <c r="B723" t="s">
        <v>238</v>
      </c>
      <c r="C723" t="s">
        <v>238</v>
      </c>
      <c r="D723">
        <v>180000</v>
      </c>
      <c r="E723" t="s">
        <v>1405</v>
      </c>
      <c r="F723" t="s">
        <v>202</v>
      </c>
      <c r="G723" t="s">
        <v>202</v>
      </c>
      <c r="J723" s="5" t="s">
        <v>1406</v>
      </c>
      <c r="K723" t="s">
        <v>204</v>
      </c>
      <c r="L723" t="s">
        <v>202</v>
      </c>
      <c r="M723" t="s">
        <v>202</v>
      </c>
    </row>
    <row r="724" spans="1:14" ht="60" customHeight="1" x14ac:dyDescent="0.2">
      <c r="A724">
        <v>4</v>
      </c>
      <c r="B724" t="s">
        <v>238</v>
      </c>
      <c r="C724" t="s">
        <v>238</v>
      </c>
      <c r="D724">
        <v>280000</v>
      </c>
      <c r="E724" t="s">
        <v>356</v>
      </c>
      <c r="F724" t="s">
        <v>202</v>
      </c>
      <c r="G724" t="s">
        <v>202</v>
      </c>
      <c r="J724" s="5" t="s">
        <v>1461</v>
      </c>
      <c r="K724" t="s">
        <v>225</v>
      </c>
      <c r="L724" t="s">
        <v>238</v>
      </c>
      <c r="M724" t="s">
        <v>202</v>
      </c>
    </row>
    <row r="725" spans="1:14" ht="45" customHeight="1" x14ac:dyDescent="0.2">
      <c r="A725">
        <v>4</v>
      </c>
      <c r="B725" t="s">
        <v>238</v>
      </c>
      <c r="C725" t="s">
        <v>238</v>
      </c>
      <c r="D725">
        <v>225000</v>
      </c>
      <c r="E725" t="s">
        <v>1499</v>
      </c>
      <c r="F725" t="s">
        <v>202</v>
      </c>
      <c r="G725" t="s">
        <v>202</v>
      </c>
      <c r="J725" s="5" t="s">
        <v>1500</v>
      </c>
      <c r="L725" t="s">
        <v>202</v>
      </c>
      <c r="M725" t="s">
        <v>202</v>
      </c>
    </row>
    <row r="726" spans="1:14" ht="45" customHeight="1" x14ac:dyDescent="0.2">
      <c r="A726">
        <v>4</v>
      </c>
      <c r="B726" t="s">
        <v>238</v>
      </c>
      <c r="C726" t="s">
        <v>238</v>
      </c>
      <c r="D726">
        <v>100000</v>
      </c>
      <c r="E726" t="s">
        <v>351</v>
      </c>
      <c r="F726" t="s">
        <v>202</v>
      </c>
      <c r="G726" t="s">
        <v>202</v>
      </c>
      <c r="J726" s="5" t="s">
        <v>1515</v>
      </c>
      <c r="K726" t="s">
        <v>204</v>
      </c>
      <c r="L726" t="s">
        <v>202</v>
      </c>
      <c r="M726" t="s">
        <v>202</v>
      </c>
    </row>
    <row r="727" spans="1:14" ht="60" customHeight="1" x14ac:dyDescent="0.2">
      <c r="A727">
        <v>4</v>
      </c>
      <c r="B727" t="s">
        <v>238</v>
      </c>
      <c r="C727" t="s">
        <v>238</v>
      </c>
      <c r="D727">
        <v>180000</v>
      </c>
      <c r="E727" t="s">
        <v>315</v>
      </c>
      <c r="F727" t="s">
        <v>202</v>
      </c>
      <c r="G727" t="s">
        <v>202</v>
      </c>
      <c r="J727" s="5" t="s">
        <v>1522</v>
      </c>
      <c r="L727" t="s">
        <v>202</v>
      </c>
      <c r="M727" t="s">
        <v>202</v>
      </c>
    </row>
    <row r="728" spans="1:14" ht="75" customHeight="1" x14ac:dyDescent="0.2">
      <c r="A728">
        <v>4</v>
      </c>
      <c r="B728" t="s">
        <v>238</v>
      </c>
      <c r="C728" t="s">
        <v>238</v>
      </c>
      <c r="D728">
        <v>280000</v>
      </c>
      <c r="E728" t="s">
        <v>356</v>
      </c>
      <c r="F728" t="s">
        <v>202</v>
      </c>
      <c r="G728" t="s">
        <v>202</v>
      </c>
      <c r="J728" s="5" t="s">
        <v>1634</v>
      </c>
      <c r="K728" t="s">
        <v>204</v>
      </c>
      <c r="L728" t="s">
        <v>238</v>
      </c>
      <c r="M728" t="s">
        <v>238</v>
      </c>
      <c r="N728" t="s">
        <v>1635</v>
      </c>
    </row>
    <row r="729" spans="1:14" ht="75" customHeight="1" x14ac:dyDescent="0.2">
      <c r="A729">
        <v>4</v>
      </c>
      <c r="B729" t="s">
        <v>238</v>
      </c>
      <c r="C729" t="s">
        <v>238</v>
      </c>
      <c r="D729">
        <v>280000</v>
      </c>
      <c r="E729" t="s">
        <v>356</v>
      </c>
      <c r="F729" t="s">
        <v>202</v>
      </c>
      <c r="G729" t="s">
        <v>202</v>
      </c>
      <c r="J729" s="5" t="s">
        <v>1644</v>
      </c>
      <c r="K729" t="s">
        <v>204</v>
      </c>
      <c r="L729" t="s">
        <v>202</v>
      </c>
      <c r="M729" t="s">
        <v>202</v>
      </c>
    </row>
    <row r="730" spans="1:14" ht="45" customHeight="1" x14ac:dyDescent="0.2">
      <c r="A730">
        <v>4</v>
      </c>
      <c r="B730" t="s">
        <v>238</v>
      </c>
      <c r="C730" t="s">
        <v>238</v>
      </c>
      <c r="D730">
        <v>280000</v>
      </c>
      <c r="E730" t="s">
        <v>1650</v>
      </c>
      <c r="F730" t="s">
        <v>202</v>
      </c>
      <c r="G730" t="s">
        <v>202</v>
      </c>
      <c r="J730" s="5" t="s">
        <v>1651</v>
      </c>
      <c r="K730" t="s">
        <v>204</v>
      </c>
      <c r="L730" t="s">
        <v>238</v>
      </c>
      <c r="M730" t="s">
        <v>202</v>
      </c>
    </row>
    <row r="731" spans="1:14" ht="30" customHeight="1" x14ac:dyDescent="0.2">
      <c r="A731">
        <v>4</v>
      </c>
      <c r="B731" t="s">
        <v>238</v>
      </c>
      <c r="C731" t="s">
        <v>238</v>
      </c>
      <c r="D731">
        <v>280000</v>
      </c>
      <c r="E731" t="s">
        <v>624</v>
      </c>
      <c r="F731" t="s">
        <v>202</v>
      </c>
      <c r="G731" t="s">
        <v>202</v>
      </c>
      <c r="J731" s="5" t="s">
        <v>1695</v>
      </c>
      <c r="K731" t="s">
        <v>204</v>
      </c>
      <c r="L731" t="s">
        <v>238</v>
      </c>
      <c r="M731" t="s">
        <v>238</v>
      </c>
      <c r="N731" t="s">
        <v>1696</v>
      </c>
    </row>
    <row r="732" spans="1:14" x14ac:dyDescent="0.2">
      <c r="A732">
        <v>4</v>
      </c>
      <c r="B732" t="s">
        <v>238</v>
      </c>
      <c r="C732" t="s">
        <v>238</v>
      </c>
      <c r="D732">
        <v>280000</v>
      </c>
      <c r="E732" t="s">
        <v>1733</v>
      </c>
      <c r="F732" t="s">
        <v>202</v>
      </c>
      <c r="G732" t="s">
        <v>202</v>
      </c>
      <c r="J732" s="5" t="s">
        <v>1734</v>
      </c>
      <c r="K732" t="s">
        <v>204</v>
      </c>
      <c r="L732" t="s">
        <v>202</v>
      </c>
      <c r="M732" t="s">
        <v>202</v>
      </c>
    </row>
    <row r="733" spans="1:14" ht="30" customHeight="1" x14ac:dyDescent="0.2">
      <c r="A733">
        <v>4</v>
      </c>
      <c r="B733" t="s">
        <v>238</v>
      </c>
      <c r="C733" t="s">
        <v>238</v>
      </c>
      <c r="D733">
        <v>315000</v>
      </c>
      <c r="E733" t="s">
        <v>1760</v>
      </c>
      <c r="F733" t="s">
        <v>202</v>
      </c>
      <c r="G733" t="s">
        <v>202</v>
      </c>
      <c r="J733" s="5" t="s">
        <v>1761</v>
      </c>
      <c r="K733" t="s">
        <v>204</v>
      </c>
      <c r="L733" t="s">
        <v>238</v>
      </c>
      <c r="M733" t="s">
        <v>238</v>
      </c>
      <c r="N733" t="s">
        <v>1762</v>
      </c>
    </row>
    <row r="734" spans="1:14" ht="105" customHeight="1" x14ac:dyDescent="0.2">
      <c r="A734">
        <v>4</v>
      </c>
      <c r="B734" t="s">
        <v>238</v>
      </c>
      <c r="C734" t="s">
        <v>238</v>
      </c>
      <c r="D734">
        <v>280000</v>
      </c>
      <c r="E734" t="s">
        <v>1776</v>
      </c>
      <c r="F734" t="s">
        <v>202</v>
      </c>
      <c r="G734" t="s">
        <v>202</v>
      </c>
      <c r="J734" s="5" t="s">
        <v>1777</v>
      </c>
      <c r="K734" t="s">
        <v>204</v>
      </c>
      <c r="L734" t="s">
        <v>238</v>
      </c>
      <c r="M734" t="s">
        <v>202</v>
      </c>
    </row>
    <row r="735" spans="1:14" ht="60" customHeight="1" x14ac:dyDescent="0.2">
      <c r="A735">
        <v>4</v>
      </c>
      <c r="B735" t="s">
        <v>238</v>
      </c>
      <c r="C735" t="s">
        <v>238</v>
      </c>
      <c r="D735">
        <v>150000</v>
      </c>
      <c r="E735" t="s">
        <v>1813</v>
      </c>
      <c r="F735" t="s">
        <v>202</v>
      </c>
      <c r="G735" t="s">
        <v>202</v>
      </c>
      <c r="J735" s="5" t="s">
        <v>1814</v>
      </c>
      <c r="K735" t="s">
        <v>204</v>
      </c>
      <c r="L735" t="s">
        <v>238</v>
      </c>
      <c r="M735" t="s">
        <v>202</v>
      </c>
    </row>
    <row r="736" spans="1:14" ht="120" customHeight="1" x14ac:dyDescent="0.2">
      <c r="A736">
        <v>4</v>
      </c>
      <c r="B736" t="s">
        <v>238</v>
      </c>
      <c r="C736" t="s">
        <v>238</v>
      </c>
      <c r="D736">
        <v>200000</v>
      </c>
      <c r="E736" t="s">
        <v>306</v>
      </c>
      <c r="F736" t="s">
        <v>202</v>
      </c>
      <c r="G736" t="s">
        <v>202</v>
      </c>
      <c r="J736" s="5" t="s">
        <v>1838</v>
      </c>
      <c r="K736" t="s">
        <v>204</v>
      </c>
      <c r="L736" t="s">
        <v>202</v>
      </c>
      <c r="M736" t="s">
        <v>202</v>
      </c>
    </row>
    <row r="737" spans="1:14" ht="45" customHeight="1" x14ac:dyDescent="0.2">
      <c r="A737">
        <v>4</v>
      </c>
      <c r="B737" t="s">
        <v>238</v>
      </c>
      <c r="C737" t="s">
        <v>238</v>
      </c>
      <c r="D737">
        <v>90000</v>
      </c>
      <c r="E737" t="s">
        <v>1851</v>
      </c>
      <c r="F737" t="s">
        <v>202</v>
      </c>
      <c r="G737" t="s">
        <v>202</v>
      </c>
      <c r="J737" s="5" t="s">
        <v>1852</v>
      </c>
      <c r="K737" t="s">
        <v>204</v>
      </c>
      <c r="L737" t="s">
        <v>238</v>
      </c>
      <c r="M737" t="s">
        <v>202</v>
      </c>
    </row>
    <row r="738" spans="1:14" x14ac:dyDescent="0.2">
      <c r="A738">
        <v>4</v>
      </c>
      <c r="B738" t="s">
        <v>238</v>
      </c>
      <c r="C738" t="s">
        <v>238</v>
      </c>
      <c r="D738">
        <v>100000</v>
      </c>
      <c r="E738" t="s">
        <v>532</v>
      </c>
      <c r="F738" t="s">
        <v>202</v>
      </c>
      <c r="G738" t="s">
        <v>202</v>
      </c>
      <c r="J738" s="5" t="s">
        <v>1858</v>
      </c>
      <c r="K738" t="s">
        <v>225</v>
      </c>
      <c r="L738" t="s">
        <v>238</v>
      </c>
      <c r="M738" t="s">
        <v>238</v>
      </c>
      <c r="N738" t="s">
        <v>1859</v>
      </c>
    </row>
    <row r="739" spans="1:14" ht="90" customHeight="1" x14ac:dyDescent="0.2">
      <c r="A739">
        <v>4</v>
      </c>
      <c r="B739" t="s">
        <v>238</v>
      </c>
      <c r="C739" t="s">
        <v>238</v>
      </c>
      <c r="D739">
        <v>150000</v>
      </c>
      <c r="E739" t="s">
        <v>1116</v>
      </c>
      <c r="F739" t="s">
        <v>202</v>
      </c>
      <c r="G739" t="s">
        <v>202</v>
      </c>
      <c r="J739" s="5" t="s">
        <v>1903</v>
      </c>
      <c r="K739" t="s">
        <v>204</v>
      </c>
      <c r="L739" t="s">
        <v>202</v>
      </c>
      <c r="M739" t="s">
        <v>202</v>
      </c>
    </row>
    <row r="740" spans="1:14" ht="120" customHeight="1" x14ac:dyDescent="0.2">
      <c r="A740">
        <v>4</v>
      </c>
      <c r="B740" t="s">
        <v>238</v>
      </c>
      <c r="C740" t="s">
        <v>238</v>
      </c>
      <c r="D740">
        <v>80</v>
      </c>
      <c r="E740" t="s">
        <v>842</v>
      </c>
      <c r="F740" t="s">
        <v>238</v>
      </c>
      <c r="G740" t="s">
        <v>238</v>
      </c>
      <c r="H740">
        <v>0</v>
      </c>
      <c r="I740">
        <v>100</v>
      </c>
      <c r="J740" s="5" t="s">
        <v>1942</v>
      </c>
      <c r="K740" t="s">
        <v>204</v>
      </c>
      <c r="L740" t="s">
        <v>238</v>
      </c>
      <c r="M740" t="s">
        <v>202</v>
      </c>
    </row>
    <row r="741" spans="1:14" ht="75" customHeight="1" x14ac:dyDescent="0.2">
      <c r="A741">
        <v>4</v>
      </c>
      <c r="B741" t="s">
        <v>238</v>
      </c>
      <c r="C741" t="s">
        <v>238</v>
      </c>
      <c r="D741">
        <v>180000</v>
      </c>
      <c r="E741" t="s">
        <v>315</v>
      </c>
      <c r="F741" t="s">
        <v>202</v>
      </c>
      <c r="G741" t="s">
        <v>202</v>
      </c>
      <c r="J741" s="5" t="s">
        <v>1960</v>
      </c>
      <c r="K741" t="s">
        <v>204</v>
      </c>
      <c r="L741" t="s">
        <v>202</v>
      </c>
      <c r="M741" t="s">
        <v>202</v>
      </c>
    </row>
    <row r="742" spans="1:14" ht="45" customHeight="1" x14ac:dyDescent="0.2">
      <c r="A742">
        <v>4</v>
      </c>
      <c r="B742" t="s">
        <v>238</v>
      </c>
      <c r="C742" t="s">
        <v>238</v>
      </c>
      <c r="D742">
        <v>85000</v>
      </c>
      <c r="E742" t="s">
        <v>2010</v>
      </c>
      <c r="F742" t="s">
        <v>238</v>
      </c>
      <c r="G742" t="s">
        <v>202</v>
      </c>
      <c r="J742" s="5" t="s">
        <v>2011</v>
      </c>
      <c r="K742" t="s">
        <v>204</v>
      </c>
      <c r="L742" t="s">
        <v>238</v>
      </c>
      <c r="M742" t="s">
        <v>202</v>
      </c>
    </row>
    <row r="743" spans="1:14" ht="45" customHeight="1" x14ac:dyDescent="0.2">
      <c r="A743">
        <v>4</v>
      </c>
      <c r="B743" t="s">
        <v>238</v>
      </c>
      <c r="C743" t="s">
        <v>238</v>
      </c>
      <c r="D743">
        <v>280000</v>
      </c>
      <c r="E743" t="s">
        <v>2036</v>
      </c>
      <c r="F743" t="s">
        <v>202</v>
      </c>
      <c r="G743" t="s">
        <v>202</v>
      </c>
      <c r="J743" s="5" t="s">
        <v>2037</v>
      </c>
      <c r="K743" t="s">
        <v>204</v>
      </c>
      <c r="L743" t="s">
        <v>202</v>
      </c>
      <c r="M743" t="s">
        <v>202</v>
      </c>
    </row>
    <row r="744" spans="1:14" ht="60" customHeight="1" x14ac:dyDescent="0.2">
      <c r="A744">
        <v>4</v>
      </c>
      <c r="B744" t="s">
        <v>238</v>
      </c>
      <c r="C744" t="s">
        <v>238</v>
      </c>
      <c r="D744">
        <v>280000</v>
      </c>
      <c r="E744" t="s">
        <v>356</v>
      </c>
      <c r="F744" t="s">
        <v>238</v>
      </c>
      <c r="G744" t="s">
        <v>202</v>
      </c>
      <c r="J744" s="5" t="s">
        <v>2043</v>
      </c>
      <c r="K744" t="s">
        <v>204</v>
      </c>
      <c r="L744" t="s">
        <v>238</v>
      </c>
      <c r="M744" t="s">
        <v>202</v>
      </c>
    </row>
    <row r="745" spans="1:14" ht="105" customHeight="1" x14ac:dyDescent="0.2">
      <c r="A745">
        <v>4</v>
      </c>
      <c r="B745" t="s">
        <v>238</v>
      </c>
      <c r="C745" t="s">
        <v>238</v>
      </c>
      <c r="D745">
        <v>300000</v>
      </c>
      <c r="E745" t="s">
        <v>385</v>
      </c>
      <c r="F745" t="s">
        <v>202</v>
      </c>
      <c r="G745" t="s">
        <v>202</v>
      </c>
      <c r="J745" s="5" t="s">
        <v>2049</v>
      </c>
      <c r="K745" t="s">
        <v>204</v>
      </c>
      <c r="L745" t="s">
        <v>238</v>
      </c>
      <c r="M745" t="s">
        <v>202</v>
      </c>
    </row>
    <row r="746" spans="1:14" ht="135" customHeight="1" x14ac:dyDescent="0.2">
      <c r="A746">
        <v>4</v>
      </c>
      <c r="B746" t="s">
        <v>238</v>
      </c>
      <c r="C746" t="s">
        <v>238</v>
      </c>
      <c r="D746">
        <v>180000</v>
      </c>
      <c r="E746" t="s">
        <v>557</v>
      </c>
      <c r="F746" t="s">
        <v>202</v>
      </c>
      <c r="G746" t="s">
        <v>202</v>
      </c>
      <c r="J746" s="5" t="s">
        <v>2080</v>
      </c>
      <c r="K746" t="s">
        <v>204</v>
      </c>
      <c r="L746" t="s">
        <v>202</v>
      </c>
      <c r="M746" t="s">
        <v>202</v>
      </c>
    </row>
    <row r="747" spans="1:14" ht="135" customHeight="1" x14ac:dyDescent="0.2">
      <c r="A747">
        <v>4</v>
      </c>
      <c r="B747" t="s">
        <v>238</v>
      </c>
      <c r="C747" t="s">
        <v>238</v>
      </c>
      <c r="D747">
        <v>100000</v>
      </c>
      <c r="E747" t="s">
        <v>532</v>
      </c>
      <c r="F747" t="s">
        <v>202</v>
      </c>
      <c r="G747" t="s">
        <v>202</v>
      </c>
      <c r="J747" s="5" t="s">
        <v>2090</v>
      </c>
      <c r="K747" t="s">
        <v>225</v>
      </c>
      <c r="L747" t="s">
        <v>202</v>
      </c>
      <c r="M747" t="s">
        <v>202</v>
      </c>
    </row>
    <row r="748" spans="1:14" ht="45" customHeight="1" x14ac:dyDescent="0.2">
      <c r="A748">
        <v>4</v>
      </c>
      <c r="B748" t="s">
        <v>238</v>
      </c>
      <c r="C748" t="s">
        <v>238</v>
      </c>
      <c r="D748">
        <v>160000</v>
      </c>
      <c r="E748" t="s">
        <v>2129</v>
      </c>
      <c r="F748" t="s">
        <v>202</v>
      </c>
      <c r="G748" t="s">
        <v>202</v>
      </c>
      <c r="J748" s="5" t="s">
        <v>2130</v>
      </c>
      <c r="K748" t="s">
        <v>204</v>
      </c>
      <c r="L748" t="s">
        <v>238</v>
      </c>
      <c r="M748" t="s">
        <v>202</v>
      </c>
    </row>
    <row r="749" spans="1:14" ht="105" customHeight="1" x14ac:dyDescent="0.2">
      <c r="A749">
        <v>4</v>
      </c>
      <c r="B749" t="s">
        <v>238</v>
      </c>
      <c r="C749" t="s">
        <v>238</v>
      </c>
      <c r="D749">
        <v>180000</v>
      </c>
      <c r="E749" t="s">
        <v>343</v>
      </c>
      <c r="F749" t="s">
        <v>238</v>
      </c>
      <c r="G749" t="s">
        <v>202</v>
      </c>
      <c r="J749" s="5" t="s">
        <v>2149</v>
      </c>
      <c r="L749" t="s">
        <v>202</v>
      </c>
      <c r="M749" t="s">
        <v>202</v>
      </c>
    </row>
    <row r="750" spans="1:14" x14ac:dyDescent="0.2">
      <c r="A750">
        <v>4</v>
      </c>
      <c r="B750" t="s">
        <v>238</v>
      </c>
      <c r="C750" t="s">
        <v>238</v>
      </c>
      <c r="D750">
        <v>100000</v>
      </c>
      <c r="E750" t="s">
        <v>484</v>
      </c>
      <c r="F750" t="s">
        <v>238</v>
      </c>
      <c r="G750" t="s">
        <v>202</v>
      </c>
      <c r="J750" s="5" t="s">
        <v>2178</v>
      </c>
      <c r="K750" t="s">
        <v>204</v>
      </c>
      <c r="L750" t="s">
        <v>202</v>
      </c>
      <c r="M750" t="s">
        <v>238</v>
      </c>
      <c r="N750" t="s">
        <v>2179</v>
      </c>
    </row>
    <row r="751" spans="1:14" ht="30" customHeight="1" x14ac:dyDescent="0.2">
      <c r="A751">
        <v>4</v>
      </c>
      <c r="B751" t="s">
        <v>238</v>
      </c>
      <c r="C751" t="s">
        <v>238</v>
      </c>
      <c r="D751">
        <v>200000</v>
      </c>
      <c r="E751" t="s">
        <v>620</v>
      </c>
      <c r="F751" t="s">
        <v>202</v>
      </c>
      <c r="G751" t="s">
        <v>202</v>
      </c>
      <c r="J751" s="5" t="s">
        <v>2196</v>
      </c>
      <c r="L751" t="s">
        <v>202</v>
      </c>
      <c r="M751" t="s">
        <v>202</v>
      </c>
    </row>
    <row r="752" spans="1:14" ht="75" customHeight="1" x14ac:dyDescent="0.2">
      <c r="A752">
        <v>4</v>
      </c>
      <c r="B752" t="s">
        <v>238</v>
      </c>
      <c r="C752" t="s">
        <v>238</v>
      </c>
      <c r="D752">
        <v>500</v>
      </c>
      <c r="E752" t="s">
        <v>2286</v>
      </c>
      <c r="F752" t="s">
        <v>238</v>
      </c>
      <c r="G752" t="s">
        <v>202</v>
      </c>
      <c r="J752" s="5" t="s">
        <v>2287</v>
      </c>
      <c r="K752" t="s">
        <v>225</v>
      </c>
      <c r="L752" t="s">
        <v>238</v>
      </c>
      <c r="M752" t="s">
        <v>202</v>
      </c>
    </row>
    <row r="753" spans="1:13" ht="75" customHeight="1" x14ac:dyDescent="0.2">
      <c r="A753">
        <v>4</v>
      </c>
      <c r="B753" t="s">
        <v>238</v>
      </c>
      <c r="C753" t="s">
        <v>238</v>
      </c>
      <c r="D753">
        <v>100000</v>
      </c>
      <c r="E753" t="s">
        <v>484</v>
      </c>
      <c r="F753" t="s">
        <v>202</v>
      </c>
      <c r="G753" t="s">
        <v>202</v>
      </c>
      <c r="J753" s="5" t="s">
        <v>2293</v>
      </c>
      <c r="K753" t="s">
        <v>204</v>
      </c>
      <c r="L753" t="s">
        <v>202</v>
      </c>
      <c r="M753" t="s">
        <v>202</v>
      </c>
    </row>
    <row r="754" spans="1:13" ht="45" customHeight="1" x14ac:dyDescent="0.2">
      <c r="A754">
        <v>4</v>
      </c>
      <c r="B754" t="s">
        <v>238</v>
      </c>
      <c r="C754" t="s">
        <v>238</v>
      </c>
      <c r="D754">
        <v>120000</v>
      </c>
      <c r="E754" t="s">
        <v>2125</v>
      </c>
      <c r="F754" t="s">
        <v>202</v>
      </c>
      <c r="G754" t="s">
        <v>202</v>
      </c>
      <c r="J754" s="5" t="s">
        <v>2312</v>
      </c>
      <c r="K754" t="s">
        <v>204</v>
      </c>
      <c r="L754" t="s">
        <v>238</v>
      </c>
      <c r="M754" t="s">
        <v>202</v>
      </c>
    </row>
    <row r="755" spans="1:13" ht="45" customHeight="1" x14ac:dyDescent="0.2">
      <c r="A755">
        <v>4</v>
      </c>
      <c r="B755" t="s">
        <v>238</v>
      </c>
      <c r="C755" t="s">
        <v>238</v>
      </c>
      <c r="D755">
        <v>150000</v>
      </c>
      <c r="E755" t="s">
        <v>1116</v>
      </c>
      <c r="F755" t="s">
        <v>202</v>
      </c>
      <c r="G755" t="s">
        <v>202</v>
      </c>
      <c r="J755" s="5" t="s">
        <v>2364</v>
      </c>
      <c r="K755" t="s">
        <v>204</v>
      </c>
      <c r="L755" t="s">
        <v>238</v>
      </c>
      <c r="M755" t="s">
        <v>202</v>
      </c>
    </row>
    <row r="756" spans="1:13" ht="105" customHeight="1" x14ac:dyDescent="0.2">
      <c r="A756">
        <v>4</v>
      </c>
      <c r="B756" t="s">
        <v>238</v>
      </c>
      <c r="C756" t="s">
        <v>238</v>
      </c>
      <c r="D756">
        <v>100000</v>
      </c>
      <c r="E756" t="s">
        <v>687</v>
      </c>
      <c r="F756" t="s">
        <v>202</v>
      </c>
      <c r="G756" t="s">
        <v>202</v>
      </c>
      <c r="J756" s="5" t="s">
        <v>2395</v>
      </c>
      <c r="K756" t="s">
        <v>204</v>
      </c>
      <c r="L756" t="s">
        <v>238</v>
      </c>
      <c r="M756" t="s">
        <v>202</v>
      </c>
    </row>
    <row r="757" spans="1:13" ht="45" customHeight="1" x14ac:dyDescent="0.2">
      <c r="A757">
        <v>4</v>
      </c>
      <c r="B757" t="s">
        <v>238</v>
      </c>
      <c r="C757" t="s">
        <v>238</v>
      </c>
      <c r="D757">
        <v>280000</v>
      </c>
      <c r="E757">
        <v>280000</v>
      </c>
      <c r="F757" t="s">
        <v>202</v>
      </c>
      <c r="G757" t="s">
        <v>202</v>
      </c>
      <c r="J757" s="5" t="s">
        <v>2407</v>
      </c>
      <c r="K757" t="s">
        <v>204</v>
      </c>
      <c r="L757" t="s">
        <v>202</v>
      </c>
      <c r="M757" t="s">
        <v>202</v>
      </c>
    </row>
    <row r="758" spans="1:13" ht="75" customHeight="1" x14ac:dyDescent="0.2">
      <c r="A758">
        <v>4</v>
      </c>
      <c r="B758" t="s">
        <v>238</v>
      </c>
      <c r="C758" t="s">
        <v>238</v>
      </c>
      <c r="D758">
        <v>200000</v>
      </c>
      <c r="E758" t="s">
        <v>769</v>
      </c>
      <c r="F758" t="s">
        <v>238</v>
      </c>
      <c r="G758" t="s">
        <v>202</v>
      </c>
      <c r="J758" s="5" t="s">
        <v>2449</v>
      </c>
      <c r="L758" t="s">
        <v>202</v>
      </c>
      <c r="M758" t="s">
        <v>202</v>
      </c>
    </row>
    <row r="759" spans="1:13" ht="135" customHeight="1" x14ac:dyDescent="0.2">
      <c r="A759">
        <v>4</v>
      </c>
      <c r="B759" t="s">
        <v>238</v>
      </c>
      <c r="C759" t="s">
        <v>238</v>
      </c>
      <c r="D759">
        <v>100000</v>
      </c>
      <c r="E759" t="s">
        <v>532</v>
      </c>
      <c r="F759" t="s">
        <v>202</v>
      </c>
      <c r="G759" t="s">
        <v>202</v>
      </c>
      <c r="J759" s="5" t="s">
        <v>2470</v>
      </c>
      <c r="K759" t="s">
        <v>204</v>
      </c>
      <c r="L759" t="s">
        <v>202</v>
      </c>
      <c r="M759" t="s">
        <v>202</v>
      </c>
    </row>
    <row r="760" spans="1:13" ht="45" customHeight="1" x14ac:dyDescent="0.2">
      <c r="A760">
        <v>4</v>
      </c>
      <c r="B760" t="s">
        <v>238</v>
      </c>
      <c r="C760" t="s">
        <v>238</v>
      </c>
      <c r="D760">
        <v>200000</v>
      </c>
      <c r="E760" t="s">
        <v>306</v>
      </c>
      <c r="F760" t="s">
        <v>202</v>
      </c>
      <c r="G760" t="s">
        <v>202</v>
      </c>
      <c r="J760" s="5" t="s">
        <v>2491</v>
      </c>
      <c r="K760" t="s">
        <v>204</v>
      </c>
      <c r="L760" t="s">
        <v>202</v>
      </c>
      <c r="M760" t="s">
        <v>202</v>
      </c>
    </row>
    <row r="761" spans="1:13" ht="45" customHeight="1" x14ac:dyDescent="0.2">
      <c r="A761">
        <v>4</v>
      </c>
      <c r="B761" t="s">
        <v>238</v>
      </c>
      <c r="C761" t="s">
        <v>238</v>
      </c>
      <c r="D761">
        <v>150000</v>
      </c>
      <c r="E761" t="s">
        <v>2520</v>
      </c>
      <c r="F761" t="s">
        <v>202</v>
      </c>
      <c r="G761" t="s">
        <v>202</v>
      </c>
      <c r="J761" s="5" t="s">
        <v>2521</v>
      </c>
      <c r="K761" t="s">
        <v>225</v>
      </c>
      <c r="L761" t="s">
        <v>202</v>
      </c>
      <c r="M761" t="s">
        <v>202</v>
      </c>
    </row>
    <row r="762" spans="1:13" ht="75" customHeight="1" x14ac:dyDescent="0.2">
      <c r="A762">
        <v>4</v>
      </c>
      <c r="B762" t="s">
        <v>238</v>
      </c>
      <c r="C762" t="s">
        <v>238</v>
      </c>
      <c r="D762">
        <v>90000</v>
      </c>
      <c r="E762" t="s">
        <v>2540</v>
      </c>
      <c r="F762" t="s">
        <v>238</v>
      </c>
      <c r="G762" t="s">
        <v>202</v>
      </c>
      <c r="J762" s="5" t="s">
        <v>2541</v>
      </c>
      <c r="K762" t="s">
        <v>225</v>
      </c>
      <c r="L762" t="s">
        <v>238</v>
      </c>
      <c r="M762" t="s">
        <v>202</v>
      </c>
    </row>
    <row r="763" spans="1:13" ht="135" customHeight="1" x14ac:dyDescent="0.2">
      <c r="A763">
        <v>4</v>
      </c>
      <c r="B763" t="s">
        <v>238</v>
      </c>
      <c r="C763" t="s">
        <v>238</v>
      </c>
      <c r="D763">
        <v>180000</v>
      </c>
      <c r="E763" t="s">
        <v>2544</v>
      </c>
      <c r="F763" t="s">
        <v>202</v>
      </c>
      <c r="G763" t="s">
        <v>202</v>
      </c>
      <c r="J763" s="5" t="s">
        <v>2545</v>
      </c>
      <c r="K763" t="s">
        <v>204</v>
      </c>
      <c r="L763" t="s">
        <v>202</v>
      </c>
      <c r="M763" t="s">
        <v>202</v>
      </c>
    </row>
    <row r="764" spans="1:13" x14ac:dyDescent="0.2">
      <c r="A764">
        <v>4</v>
      </c>
      <c r="B764" t="s">
        <v>238</v>
      </c>
      <c r="C764" t="s">
        <v>238</v>
      </c>
      <c r="D764">
        <v>280000</v>
      </c>
      <c r="E764" t="s">
        <v>368</v>
      </c>
      <c r="F764" t="s">
        <v>202</v>
      </c>
      <c r="G764" t="s">
        <v>202</v>
      </c>
      <c r="J764" s="5" t="s">
        <v>2548</v>
      </c>
      <c r="K764" t="s">
        <v>225</v>
      </c>
      <c r="L764" t="s">
        <v>202</v>
      </c>
      <c r="M764" t="s">
        <v>202</v>
      </c>
    </row>
    <row r="765" spans="1:13" x14ac:dyDescent="0.2">
      <c r="A765">
        <v>4</v>
      </c>
      <c r="B765" t="s">
        <v>238</v>
      </c>
      <c r="C765" t="s">
        <v>238</v>
      </c>
      <c r="D765">
        <v>280000</v>
      </c>
      <c r="E765" t="s">
        <v>817</v>
      </c>
      <c r="F765" t="s">
        <v>202</v>
      </c>
      <c r="G765" t="s">
        <v>202</v>
      </c>
      <c r="J765" s="5" t="s">
        <v>2611</v>
      </c>
      <c r="K765" t="s">
        <v>204</v>
      </c>
      <c r="L765" t="s">
        <v>238</v>
      </c>
      <c r="M765" t="s">
        <v>202</v>
      </c>
    </row>
    <row r="766" spans="1:13" ht="75" customHeight="1" x14ac:dyDescent="0.2">
      <c r="A766">
        <v>4</v>
      </c>
      <c r="B766" t="s">
        <v>238</v>
      </c>
      <c r="C766" t="s">
        <v>238</v>
      </c>
      <c r="D766">
        <v>180000</v>
      </c>
      <c r="E766" t="s">
        <v>343</v>
      </c>
      <c r="F766" t="s">
        <v>202</v>
      </c>
      <c r="G766" t="s">
        <v>202</v>
      </c>
      <c r="J766" s="5" t="s">
        <v>2655</v>
      </c>
      <c r="K766" t="s">
        <v>225</v>
      </c>
      <c r="L766" t="s">
        <v>238</v>
      </c>
      <c r="M766" t="s">
        <v>202</v>
      </c>
    </row>
    <row r="767" spans="1:13" ht="45" customHeight="1" x14ac:dyDescent="0.2">
      <c r="A767">
        <v>4</v>
      </c>
      <c r="B767" t="s">
        <v>238</v>
      </c>
      <c r="C767" t="s">
        <v>238</v>
      </c>
      <c r="D767">
        <v>280000</v>
      </c>
      <c r="E767" t="s">
        <v>2683</v>
      </c>
      <c r="F767" t="s">
        <v>202</v>
      </c>
      <c r="G767" t="s">
        <v>202</v>
      </c>
      <c r="J767" s="5" t="s">
        <v>2684</v>
      </c>
      <c r="L767" t="s">
        <v>202</v>
      </c>
      <c r="M767" t="s">
        <v>202</v>
      </c>
    </row>
    <row r="768" spans="1:13" ht="105" customHeight="1" x14ac:dyDescent="0.2">
      <c r="A768">
        <v>4</v>
      </c>
      <c r="B768" t="s">
        <v>238</v>
      </c>
      <c r="C768" t="s">
        <v>238</v>
      </c>
      <c r="D768">
        <v>200000</v>
      </c>
      <c r="E768" t="s">
        <v>1476</v>
      </c>
      <c r="F768" t="s">
        <v>202</v>
      </c>
      <c r="G768" t="s">
        <v>202</v>
      </c>
      <c r="J768" s="5" t="s">
        <v>2687</v>
      </c>
      <c r="K768" t="s">
        <v>225</v>
      </c>
      <c r="L768" t="s">
        <v>202</v>
      </c>
      <c r="M768" t="s">
        <v>202</v>
      </c>
    </row>
    <row r="769" spans="1:13" x14ac:dyDescent="0.2">
      <c r="A769">
        <v>4</v>
      </c>
      <c r="B769" t="s">
        <v>238</v>
      </c>
      <c r="C769" t="s">
        <v>238</v>
      </c>
      <c r="D769">
        <v>100000</v>
      </c>
      <c r="E769" t="s">
        <v>532</v>
      </c>
      <c r="F769" t="s">
        <v>202</v>
      </c>
      <c r="G769" t="s">
        <v>202</v>
      </c>
      <c r="J769" s="5" t="s">
        <v>2745</v>
      </c>
      <c r="K769" t="s">
        <v>204</v>
      </c>
      <c r="L769" t="s">
        <v>238</v>
      </c>
      <c r="M769" t="s">
        <v>238</v>
      </c>
    </row>
    <row r="770" spans="1:13" ht="45" customHeight="1" x14ac:dyDescent="0.2">
      <c r="A770">
        <v>4</v>
      </c>
      <c r="B770" t="s">
        <v>238</v>
      </c>
      <c r="C770" t="s">
        <v>238</v>
      </c>
      <c r="D770">
        <v>280000</v>
      </c>
      <c r="E770" t="s">
        <v>356</v>
      </c>
      <c r="F770" t="s">
        <v>202</v>
      </c>
      <c r="G770" t="s">
        <v>202</v>
      </c>
      <c r="J770" s="5" t="s">
        <v>2760</v>
      </c>
      <c r="L770" t="s">
        <v>202</v>
      </c>
      <c r="M770" t="s">
        <v>202</v>
      </c>
    </row>
    <row r="771" spans="1:13" ht="45" customHeight="1" x14ac:dyDescent="0.2">
      <c r="A771">
        <v>4</v>
      </c>
      <c r="B771" t="s">
        <v>238</v>
      </c>
      <c r="C771" t="s">
        <v>238</v>
      </c>
      <c r="D771">
        <v>200000</v>
      </c>
      <c r="E771" t="s">
        <v>306</v>
      </c>
      <c r="F771" t="s">
        <v>202</v>
      </c>
      <c r="G771" t="s">
        <v>202</v>
      </c>
      <c r="J771" s="5" t="s">
        <v>2777</v>
      </c>
      <c r="K771" t="s">
        <v>225</v>
      </c>
      <c r="L771" t="s">
        <v>202</v>
      </c>
      <c r="M771" t="s">
        <v>202</v>
      </c>
    </row>
    <row r="772" spans="1:13" ht="45" customHeight="1" x14ac:dyDescent="0.2">
      <c r="A772">
        <v>4</v>
      </c>
      <c r="B772" t="s">
        <v>238</v>
      </c>
      <c r="C772" t="s">
        <v>238</v>
      </c>
      <c r="D772">
        <v>180000</v>
      </c>
      <c r="E772" t="s">
        <v>661</v>
      </c>
      <c r="F772" t="s">
        <v>202</v>
      </c>
      <c r="G772" t="s">
        <v>202</v>
      </c>
      <c r="J772" s="5" t="s">
        <v>2797</v>
      </c>
      <c r="K772" t="s">
        <v>204</v>
      </c>
      <c r="L772" t="s">
        <v>238</v>
      </c>
      <c r="M772" t="s">
        <v>202</v>
      </c>
    </row>
    <row r="773" spans="1:13" ht="225" customHeight="1" x14ac:dyDescent="0.2">
      <c r="A773">
        <v>4</v>
      </c>
      <c r="B773" t="s">
        <v>238</v>
      </c>
      <c r="C773" t="s">
        <v>238</v>
      </c>
      <c r="D773">
        <v>200000</v>
      </c>
      <c r="E773" t="s">
        <v>2827</v>
      </c>
      <c r="F773" t="s">
        <v>202</v>
      </c>
      <c r="G773" t="s">
        <v>202</v>
      </c>
      <c r="J773" s="5" t="s">
        <v>2828</v>
      </c>
      <c r="K773" t="s">
        <v>225</v>
      </c>
      <c r="L773" t="s">
        <v>238</v>
      </c>
      <c r="M773" t="s">
        <v>202</v>
      </c>
    </row>
    <row r="774" spans="1:13" ht="45" customHeight="1" x14ac:dyDescent="0.2">
      <c r="A774">
        <v>4</v>
      </c>
      <c r="B774" t="s">
        <v>238</v>
      </c>
      <c r="C774" t="s">
        <v>238</v>
      </c>
      <c r="D774">
        <v>100000</v>
      </c>
      <c r="E774" t="s">
        <v>2837</v>
      </c>
      <c r="F774" t="s">
        <v>202</v>
      </c>
      <c r="G774" t="s">
        <v>202</v>
      </c>
      <c r="J774" s="5" t="s">
        <v>2838</v>
      </c>
      <c r="K774" t="s">
        <v>204</v>
      </c>
      <c r="L774" t="s">
        <v>202</v>
      </c>
      <c r="M774" t="s">
        <v>202</v>
      </c>
    </row>
    <row r="775" spans="1:13" ht="90" customHeight="1" x14ac:dyDescent="0.2">
      <c r="A775">
        <v>4</v>
      </c>
      <c r="B775" t="s">
        <v>238</v>
      </c>
      <c r="C775" t="s">
        <v>238</v>
      </c>
      <c r="D775">
        <v>100000</v>
      </c>
      <c r="E775" t="s">
        <v>484</v>
      </c>
      <c r="F775" t="s">
        <v>202</v>
      </c>
      <c r="G775" t="s">
        <v>202</v>
      </c>
      <c r="J775" s="5" t="s">
        <v>2878</v>
      </c>
      <c r="L775" t="s">
        <v>202</v>
      </c>
      <c r="M775" t="s">
        <v>202</v>
      </c>
    </row>
    <row r="776" spans="1:13" ht="45" customHeight="1" x14ac:dyDescent="0.2">
      <c r="A776">
        <v>4</v>
      </c>
      <c r="B776" t="s">
        <v>238</v>
      </c>
      <c r="C776" t="s">
        <v>238</v>
      </c>
      <c r="D776">
        <v>90000</v>
      </c>
      <c r="E776" t="s">
        <v>2800</v>
      </c>
      <c r="F776" t="s">
        <v>202</v>
      </c>
      <c r="G776" t="s">
        <v>202</v>
      </c>
      <c r="J776" s="5" t="s">
        <v>2891</v>
      </c>
      <c r="K776" t="s">
        <v>225</v>
      </c>
      <c r="L776" t="s">
        <v>238</v>
      </c>
      <c r="M776" t="s">
        <v>202</v>
      </c>
    </row>
    <row r="777" spans="1:13" ht="30" customHeight="1" x14ac:dyDescent="0.2">
      <c r="A777">
        <v>4</v>
      </c>
      <c r="B777" t="s">
        <v>238</v>
      </c>
      <c r="C777" t="s">
        <v>238</v>
      </c>
      <c r="D777">
        <v>90000</v>
      </c>
      <c r="E777" t="s">
        <v>2904</v>
      </c>
      <c r="F777" t="s">
        <v>202</v>
      </c>
      <c r="G777" t="s">
        <v>202</v>
      </c>
      <c r="J777" s="5" t="s">
        <v>2905</v>
      </c>
      <c r="K777" t="s">
        <v>204</v>
      </c>
      <c r="L777" t="s">
        <v>202</v>
      </c>
      <c r="M777" t="s">
        <v>202</v>
      </c>
    </row>
    <row r="778" spans="1:13" ht="75" customHeight="1" x14ac:dyDescent="0.2">
      <c r="A778">
        <v>4</v>
      </c>
      <c r="B778" t="s">
        <v>238</v>
      </c>
      <c r="C778" t="s">
        <v>238</v>
      </c>
      <c r="D778">
        <v>300000</v>
      </c>
      <c r="E778" t="s">
        <v>2954</v>
      </c>
      <c r="F778" t="s">
        <v>202</v>
      </c>
      <c r="G778" t="s">
        <v>202</v>
      </c>
      <c r="J778" s="5" t="s">
        <v>2955</v>
      </c>
      <c r="K778" t="s">
        <v>225</v>
      </c>
      <c r="L778" t="s">
        <v>202</v>
      </c>
      <c r="M778" t="s">
        <v>202</v>
      </c>
    </row>
    <row r="779" spans="1:13" ht="45" customHeight="1" x14ac:dyDescent="0.2">
      <c r="A779">
        <v>4</v>
      </c>
      <c r="B779" t="s">
        <v>238</v>
      </c>
      <c r="C779" t="s">
        <v>238</v>
      </c>
      <c r="D779">
        <v>280000</v>
      </c>
      <c r="E779" t="s">
        <v>356</v>
      </c>
      <c r="F779" t="s">
        <v>202</v>
      </c>
      <c r="G779" t="s">
        <v>202</v>
      </c>
      <c r="J779" s="5" t="s">
        <v>2967</v>
      </c>
      <c r="K779" t="s">
        <v>204</v>
      </c>
      <c r="L779" t="s">
        <v>202</v>
      </c>
      <c r="M779" t="s">
        <v>202</v>
      </c>
    </row>
    <row r="780" spans="1:13" ht="30" customHeight="1" x14ac:dyDescent="0.2">
      <c r="A780">
        <v>4</v>
      </c>
      <c r="B780" t="s">
        <v>238</v>
      </c>
      <c r="C780" t="s">
        <v>238</v>
      </c>
      <c r="D780">
        <v>180000</v>
      </c>
      <c r="E780" t="s">
        <v>2998</v>
      </c>
      <c r="F780" t="s">
        <v>202</v>
      </c>
      <c r="G780" t="s">
        <v>202</v>
      </c>
      <c r="J780" s="5" t="s">
        <v>2999</v>
      </c>
      <c r="K780" t="s">
        <v>225</v>
      </c>
      <c r="L780" t="s">
        <v>202</v>
      </c>
      <c r="M780" t="s">
        <v>202</v>
      </c>
    </row>
    <row r="781" spans="1:13" ht="30" customHeight="1" x14ac:dyDescent="0.2">
      <c r="A781">
        <v>4</v>
      </c>
      <c r="B781" t="s">
        <v>238</v>
      </c>
      <c r="C781" t="s">
        <v>238</v>
      </c>
      <c r="D781">
        <v>200000</v>
      </c>
      <c r="F781" t="s">
        <v>202</v>
      </c>
      <c r="G781" t="s">
        <v>202</v>
      </c>
      <c r="J781" s="5" t="s">
        <v>3002</v>
      </c>
      <c r="K781" t="s">
        <v>204</v>
      </c>
      <c r="L781" t="s">
        <v>202</v>
      </c>
      <c r="M781" t="s">
        <v>202</v>
      </c>
    </row>
    <row r="782" spans="1:13" ht="60" customHeight="1" x14ac:dyDescent="0.2">
      <c r="A782">
        <v>4</v>
      </c>
      <c r="B782" t="s">
        <v>238</v>
      </c>
      <c r="C782" t="s">
        <v>238</v>
      </c>
      <c r="D782">
        <v>180000</v>
      </c>
      <c r="E782" t="s">
        <v>557</v>
      </c>
      <c r="F782" t="s">
        <v>202</v>
      </c>
      <c r="G782" t="s">
        <v>202</v>
      </c>
      <c r="J782" s="5" t="s">
        <v>3019</v>
      </c>
      <c r="K782" t="s">
        <v>204</v>
      </c>
      <c r="L782" t="s">
        <v>238</v>
      </c>
      <c r="M782" t="s">
        <v>202</v>
      </c>
    </row>
    <row r="783" spans="1:13" x14ac:dyDescent="0.2">
      <c r="A783">
        <v>4</v>
      </c>
      <c r="B783" t="s">
        <v>238</v>
      </c>
      <c r="C783" t="s">
        <v>238</v>
      </c>
      <c r="D783">
        <v>150000</v>
      </c>
      <c r="E783" t="s">
        <v>3038</v>
      </c>
      <c r="F783" t="s">
        <v>202</v>
      </c>
      <c r="G783" t="s">
        <v>202</v>
      </c>
      <c r="J783" s="5" t="s">
        <v>3039</v>
      </c>
      <c r="K783" t="s">
        <v>204</v>
      </c>
      <c r="L783" t="s">
        <v>202</v>
      </c>
      <c r="M783" t="s">
        <v>202</v>
      </c>
    </row>
    <row r="784" spans="1:13" ht="75" customHeight="1" x14ac:dyDescent="0.2">
      <c r="A784">
        <v>4</v>
      </c>
      <c r="B784" t="s">
        <v>238</v>
      </c>
      <c r="C784" t="s">
        <v>238</v>
      </c>
      <c r="D784">
        <v>100000</v>
      </c>
      <c r="E784" t="s">
        <v>871</v>
      </c>
      <c r="F784" t="s">
        <v>202</v>
      </c>
      <c r="G784" t="s">
        <v>202</v>
      </c>
      <c r="J784" s="5" t="s">
        <v>3054</v>
      </c>
      <c r="K784" t="s">
        <v>204</v>
      </c>
      <c r="L784" t="s">
        <v>238</v>
      </c>
      <c r="M784" t="s">
        <v>202</v>
      </c>
    </row>
    <row r="785" spans="1:14" ht="45" customHeight="1" x14ac:dyDescent="0.2">
      <c r="A785">
        <v>4</v>
      </c>
      <c r="B785" t="s">
        <v>238</v>
      </c>
      <c r="C785" t="s">
        <v>238</v>
      </c>
      <c r="D785">
        <v>130000</v>
      </c>
      <c r="E785" t="s">
        <v>1204</v>
      </c>
      <c r="F785" t="s">
        <v>202</v>
      </c>
      <c r="G785" t="s">
        <v>202</v>
      </c>
      <c r="J785" s="5" t="s">
        <v>3067</v>
      </c>
      <c r="L785" t="s">
        <v>202</v>
      </c>
      <c r="M785" t="s">
        <v>202</v>
      </c>
    </row>
    <row r="786" spans="1:14" ht="30" customHeight="1" x14ac:dyDescent="0.2">
      <c r="A786">
        <v>4</v>
      </c>
      <c r="B786" t="s">
        <v>238</v>
      </c>
      <c r="C786" t="s">
        <v>238</v>
      </c>
      <c r="D786">
        <v>100000</v>
      </c>
      <c r="E786" t="s">
        <v>532</v>
      </c>
      <c r="F786" t="s">
        <v>202</v>
      </c>
      <c r="G786" t="s">
        <v>202</v>
      </c>
      <c r="J786" s="5" t="s">
        <v>3083</v>
      </c>
      <c r="K786" t="s">
        <v>225</v>
      </c>
      <c r="L786" t="s">
        <v>238</v>
      </c>
      <c r="M786" t="s">
        <v>238</v>
      </c>
      <c r="N786" t="s">
        <v>3084</v>
      </c>
    </row>
    <row r="787" spans="1:14" ht="135" customHeight="1" x14ac:dyDescent="0.2">
      <c r="A787">
        <v>4</v>
      </c>
      <c r="B787" t="s">
        <v>238</v>
      </c>
      <c r="C787" t="s">
        <v>238</v>
      </c>
      <c r="D787">
        <v>125000</v>
      </c>
      <c r="E787" t="s">
        <v>3103</v>
      </c>
      <c r="F787" t="s">
        <v>238</v>
      </c>
      <c r="G787" t="s">
        <v>202</v>
      </c>
      <c r="J787" s="5" t="s">
        <v>3104</v>
      </c>
      <c r="K787" t="s">
        <v>225</v>
      </c>
      <c r="L787" t="s">
        <v>238</v>
      </c>
      <c r="M787" t="s">
        <v>202</v>
      </c>
    </row>
    <row r="788" spans="1:14" ht="90" customHeight="1" x14ac:dyDescent="0.2">
      <c r="A788">
        <v>4</v>
      </c>
      <c r="B788" t="s">
        <v>238</v>
      </c>
      <c r="C788" t="s">
        <v>238</v>
      </c>
      <c r="D788">
        <v>85000</v>
      </c>
      <c r="E788" t="s">
        <v>3150</v>
      </c>
      <c r="F788" t="s">
        <v>238</v>
      </c>
      <c r="G788" t="s">
        <v>238</v>
      </c>
      <c r="H788">
        <v>75</v>
      </c>
      <c r="I788">
        <v>25</v>
      </c>
      <c r="J788" s="5" t="s">
        <v>3151</v>
      </c>
      <c r="L788" t="s">
        <v>202</v>
      </c>
      <c r="M788" t="s">
        <v>202</v>
      </c>
    </row>
    <row r="789" spans="1:14" ht="45" customHeight="1" x14ac:dyDescent="0.2">
      <c r="A789">
        <v>4</v>
      </c>
      <c r="B789" t="s">
        <v>238</v>
      </c>
      <c r="C789" t="s">
        <v>238</v>
      </c>
      <c r="D789">
        <v>280000</v>
      </c>
      <c r="E789" t="s">
        <v>2036</v>
      </c>
      <c r="F789" t="s">
        <v>202</v>
      </c>
      <c r="G789" t="s">
        <v>202</v>
      </c>
      <c r="J789" s="5" t="s">
        <v>3205</v>
      </c>
      <c r="K789" t="s">
        <v>225</v>
      </c>
      <c r="L789" t="s">
        <v>202</v>
      </c>
      <c r="M789" t="s">
        <v>202</v>
      </c>
    </row>
    <row r="790" spans="1:14" ht="90" customHeight="1" x14ac:dyDescent="0.2">
      <c r="A790">
        <v>4</v>
      </c>
      <c r="B790" t="s">
        <v>238</v>
      </c>
      <c r="C790" t="s">
        <v>238</v>
      </c>
      <c r="D790">
        <v>150000</v>
      </c>
      <c r="E790" t="s">
        <v>239</v>
      </c>
      <c r="F790" t="s">
        <v>202</v>
      </c>
      <c r="G790" t="s">
        <v>202</v>
      </c>
      <c r="J790" s="5" t="s">
        <v>3223</v>
      </c>
      <c r="K790" t="s">
        <v>225</v>
      </c>
      <c r="L790" t="s">
        <v>202</v>
      </c>
      <c r="M790" t="s">
        <v>202</v>
      </c>
    </row>
    <row r="791" spans="1:14" ht="45" customHeight="1" x14ac:dyDescent="0.2">
      <c r="A791">
        <v>4</v>
      </c>
      <c r="B791" t="s">
        <v>238</v>
      </c>
      <c r="C791" t="s">
        <v>238</v>
      </c>
      <c r="D791">
        <v>280000</v>
      </c>
      <c r="E791" t="s">
        <v>3250</v>
      </c>
      <c r="F791" t="s">
        <v>202</v>
      </c>
      <c r="G791" t="s">
        <v>202</v>
      </c>
      <c r="J791" s="5" t="s">
        <v>3251</v>
      </c>
      <c r="K791" t="s">
        <v>204</v>
      </c>
      <c r="L791" t="s">
        <v>238</v>
      </c>
      <c r="M791" t="s">
        <v>202</v>
      </c>
    </row>
    <row r="792" spans="1:14" ht="45" customHeight="1" x14ac:dyDescent="0.2">
      <c r="A792">
        <v>4</v>
      </c>
      <c r="B792" t="s">
        <v>238</v>
      </c>
      <c r="C792" t="s">
        <v>238</v>
      </c>
      <c r="D792">
        <v>180000</v>
      </c>
      <c r="E792" t="s">
        <v>557</v>
      </c>
      <c r="F792" t="s">
        <v>238</v>
      </c>
      <c r="G792" t="s">
        <v>238</v>
      </c>
      <c r="H792">
        <v>60</v>
      </c>
      <c r="I792">
        <v>40</v>
      </c>
      <c r="J792" s="5" t="s">
        <v>3260</v>
      </c>
      <c r="K792" t="s">
        <v>204</v>
      </c>
      <c r="L792" t="s">
        <v>202</v>
      </c>
      <c r="M792" t="s">
        <v>202</v>
      </c>
    </row>
    <row r="793" spans="1:14" ht="180" customHeight="1" x14ac:dyDescent="0.2">
      <c r="A793">
        <v>4</v>
      </c>
      <c r="B793" t="s">
        <v>238</v>
      </c>
      <c r="C793" t="s">
        <v>238</v>
      </c>
      <c r="D793">
        <v>280000</v>
      </c>
      <c r="E793" t="s">
        <v>368</v>
      </c>
      <c r="F793" t="s">
        <v>202</v>
      </c>
      <c r="G793" t="s">
        <v>202</v>
      </c>
      <c r="J793" s="5" t="s">
        <v>3274</v>
      </c>
      <c r="L793" t="s">
        <v>202</v>
      </c>
      <c r="M793" t="s">
        <v>202</v>
      </c>
    </row>
    <row r="794" spans="1:14" ht="60" customHeight="1" x14ac:dyDescent="0.2">
      <c r="A794">
        <v>4</v>
      </c>
      <c r="B794" t="s">
        <v>238</v>
      </c>
      <c r="C794" t="s">
        <v>238</v>
      </c>
      <c r="D794">
        <v>200000</v>
      </c>
      <c r="E794" t="s">
        <v>769</v>
      </c>
      <c r="F794" t="s">
        <v>202</v>
      </c>
      <c r="G794" t="s">
        <v>202</v>
      </c>
      <c r="J794" s="5" t="s">
        <v>3281</v>
      </c>
      <c r="K794" t="s">
        <v>204</v>
      </c>
      <c r="L794" t="s">
        <v>202</v>
      </c>
      <c r="M794" t="s">
        <v>202</v>
      </c>
    </row>
    <row r="795" spans="1:14" ht="45" customHeight="1" x14ac:dyDescent="0.2">
      <c r="A795">
        <v>4</v>
      </c>
      <c r="B795" t="s">
        <v>238</v>
      </c>
      <c r="C795" t="s">
        <v>238</v>
      </c>
      <c r="D795">
        <v>280000</v>
      </c>
      <c r="E795" t="s">
        <v>3301</v>
      </c>
      <c r="F795" t="s">
        <v>202</v>
      </c>
      <c r="G795" t="s">
        <v>202</v>
      </c>
      <c r="J795" s="5" t="s">
        <v>3302</v>
      </c>
      <c r="L795" t="s">
        <v>202</v>
      </c>
      <c r="M795" t="s">
        <v>202</v>
      </c>
    </row>
    <row r="796" spans="1:14" ht="60" customHeight="1" x14ac:dyDescent="0.2">
      <c r="A796">
        <v>4</v>
      </c>
      <c r="B796" t="s">
        <v>238</v>
      </c>
      <c r="C796" t="s">
        <v>238</v>
      </c>
      <c r="D796">
        <v>200000</v>
      </c>
      <c r="E796" t="s">
        <v>1245</v>
      </c>
      <c r="F796" t="s">
        <v>202</v>
      </c>
      <c r="G796" t="s">
        <v>202</v>
      </c>
      <c r="J796" s="5" t="s">
        <v>3318</v>
      </c>
      <c r="K796" t="s">
        <v>204</v>
      </c>
      <c r="L796" t="s">
        <v>202</v>
      </c>
      <c r="M796" t="s">
        <v>202</v>
      </c>
    </row>
    <row r="797" spans="1:14" ht="75" customHeight="1" x14ac:dyDescent="0.2">
      <c r="A797">
        <v>4</v>
      </c>
      <c r="B797" t="s">
        <v>238</v>
      </c>
      <c r="C797" t="s">
        <v>238</v>
      </c>
      <c r="D797">
        <v>180000</v>
      </c>
      <c r="E797" t="s">
        <v>477</v>
      </c>
      <c r="F797" t="s">
        <v>238</v>
      </c>
      <c r="G797" t="s">
        <v>202</v>
      </c>
      <c r="J797" s="5" t="s">
        <v>3361</v>
      </c>
      <c r="K797" t="s">
        <v>204</v>
      </c>
      <c r="L797" t="s">
        <v>238</v>
      </c>
      <c r="M797" t="s">
        <v>202</v>
      </c>
    </row>
    <row r="798" spans="1:14" ht="90" customHeight="1" x14ac:dyDescent="0.2">
      <c r="A798">
        <v>4</v>
      </c>
      <c r="B798" t="s">
        <v>238</v>
      </c>
      <c r="C798" t="s">
        <v>238</v>
      </c>
      <c r="D798">
        <v>100000</v>
      </c>
      <c r="E798" t="s">
        <v>687</v>
      </c>
      <c r="F798" t="s">
        <v>202</v>
      </c>
      <c r="G798" t="s">
        <v>202</v>
      </c>
      <c r="J798" s="5" t="s">
        <v>3434</v>
      </c>
      <c r="K798" t="s">
        <v>225</v>
      </c>
      <c r="L798" t="s">
        <v>202</v>
      </c>
      <c r="M798" t="s">
        <v>202</v>
      </c>
    </row>
    <row r="799" spans="1:14" ht="45" customHeight="1" x14ac:dyDescent="0.2">
      <c r="A799">
        <v>4</v>
      </c>
      <c r="B799" t="s">
        <v>238</v>
      </c>
      <c r="C799" t="s">
        <v>238</v>
      </c>
      <c r="D799">
        <v>100000</v>
      </c>
      <c r="E799" t="s">
        <v>687</v>
      </c>
      <c r="F799" t="s">
        <v>202</v>
      </c>
      <c r="G799" t="s">
        <v>202</v>
      </c>
      <c r="J799" s="5" t="s">
        <v>3437</v>
      </c>
      <c r="K799" t="s">
        <v>204</v>
      </c>
      <c r="L799" t="s">
        <v>202</v>
      </c>
      <c r="M799" t="s">
        <v>202</v>
      </c>
    </row>
    <row r="800" spans="1:14" ht="45" customHeight="1" x14ac:dyDescent="0.2">
      <c r="A800">
        <v>4</v>
      </c>
      <c r="B800" t="s">
        <v>238</v>
      </c>
      <c r="C800" t="s">
        <v>238</v>
      </c>
      <c r="D800">
        <v>100000</v>
      </c>
      <c r="E800" t="s">
        <v>3440</v>
      </c>
      <c r="F800" t="s">
        <v>238</v>
      </c>
      <c r="G800" t="s">
        <v>238</v>
      </c>
      <c r="H800">
        <v>60</v>
      </c>
      <c r="I800">
        <v>40</v>
      </c>
      <c r="J800" s="5" t="s">
        <v>3441</v>
      </c>
      <c r="K800" t="s">
        <v>204</v>
      </c>
      <c r="L800" t="s">
        <v>238</v>
      </c>
      <c r="M800" t="s">
        <v>202</v>
      </c>
    </row>
    <row r="801" spans="1:14" ht="45" customHeight="1" x14ac:dyDescent="0.2">
      <c r="A801">
        <v>4</v>
      </c>
      <c r="B801" t="s">
        <v>238</v>
      </c>
      <c r="C801" t="s">
        <v>238</v>
      </c>
      <c r="D801">
        <v>120000</v>
      </c>
      <c r="E801" t="s">
        <v>3491</v>
      </c>
      <c r="F801" t="s">
        <v>202</v>
      </c>
      <c r="G801" t="s">
        <v>202</v>
      </c>
      <c r="J801" s="5" t="s">
        <v>3492</v>
      </c>
      <c r="K801" t="s">
        <v>204</v>
      </c>
      <c r="L801" t="s">
        <v>202</v>
      </c>
      <c r="M801" t="s">
        <v>202</v>
      </c>
    </row>
    <row r="802" spans="1:14" ht="30" customHeight="1" x14ac:dyDescent="0.2">
      <c r="A802">
        <v>4</v>
      </c>
      <c r="B802" t="s">
        <v>238</v>
      </c>
      <c r="C802" t="s">
        <v>238</v>
      </c>
      <c r="D802">
        <v>224000</v>
      </c>
      <c r="E802" t="s">
        <v>3518</v>
      </c>
      <c r="F802" t="s">
        <v>202</v>
      </c>
      <c r="G802" t="s">
        <v>202</v>
      </c>
      <c r="J802" s="5" t="s">
        <v>3519</v>
      </c>
      <c r="L802" t="s">
        <v>238</v>
      </c>
      <c r="M802" t="s">
        <v>202</v>
      </c>
    </row>
    <row r="803" spans="1:14" ht="45" customHeight="1" x14ac:dyDescent="0.2">
      <c r="A803">
        <v>4</v>
      </c>
      <c r="B803" t="s">
        <v>238</v>
      </c>
      <c r="C803" t="s">
        <v>238</v>
      </c>
      <c r="D803">
        <v>150000</v>
      </c>
      <c r="E803" t="s">
        <v>3553</v>
      </c>
      <c r="F803" t="s">
        <v>202</v>
      </c>
      <c r="G803" t="s">
        <v>202</v>
      </c>
      <c r="J803" s="5" t="s">
        <v>3554</v>
      </c>
      <c r="K803" t="s">
        <v>204</v>
      </c>
      <c r="L803" t="s">
        <v>202</v>
      </c>
      <c r="M803" t="s">
        <v>202</v>
      </c>
    </row>
    <row r="804" spans="1:14" ht="60" customHeight="1" x14ac:dyDescent="0.2">
      <c r="A804">
        <v>4</v>
      </c>
      <c r="B804" t="s">
        <v>238</v>
      </c>
      <c r="C804" t="s">
        <v>238</v>
      </c>
      <c r="D804">
        <v>150000</v>
      </c>
      <c r="E804" t="s">
        <v>3597</v>
      </c>
      <c r="F804" t="s">
        <v>202</v>
      </c>
      <c r="G804" t="s">
        <v>202</v>
      </c>
      <c r="J804" s="5" t="s">
        <v>3598</v>
      </c>
      <c r="K804" t="s">
        <v>204</v>
      </c>
      <c r="L804" t="s">
        <v>202</v>
      </c>
      <c r="M804" t="s">
        <v>202</v>
      </c>
    </row>
    <row r="805" spans="1:14" ht="60" customHeight="1" x14ac:dyDescent="0.2">
      <c r="A805">
        <v>4</v>
      </c>
      <c r="B805" t="s">
        <v>238</v>
      </c>
      <c r="C805" t="s">
        <v>238</v>
      </c>
      <c r="D805">
        <v>130000</v>
      </c>
      <c r="E805" t="s">
        <v>3601</v>
      </c>
      <c r="F805" t="s">
        <v>202</v>
      </c>
      <c r="G805" t="s">
        <v>202</v>
      </c>
      <c r="J805" s="5" t="s">
        <v>3602</v>
      </c>
      <c r="K805" t="s">
        <v>204</v>
      </c>
      <c r="L805" t="s">
        <v>202</v>
      </c>
      <c r="M805" t="s">
        <v>202</v>
      </c>
    </row>
    <row r="806" spans="1:14" ht="75" customHeight="1" x14ac:dyDescent="0.2">
      <c r="A806">
        <v>4</v>
      </c>
      <c r="B806" t="s">
        <v>238</v>
      </c>
      <c r="C806" t="s">
        <v>238</v>
      </c>
      <c r="D806">
        <v>180000</v>
      </c>
      <c r="E806" t="s">
        <v>3609</v>
      </c>
      <c r="F806" t="s">
        <v>202</v>
      </c>
      <c r="G806" t="s">
        <v>202</v>
      </c>
      <c r="J806" s="5" t="s">
        <v>3610</v>
      </c>
      <c r="K806" t="s">
        <v>204</v>
      </c>
      <c r="L806" t="s">
        <v>202</v>
      </c>
      <c r="M806" t="s">
        <v>238</v>
      </c>
      <c r="N806" t="s">
        <v>3611</v>
      </c>
    </row>
    <row r="807" spans="1:14" ht="60" customHeight="1" x14ac:dyDescent="0.2">
      <c r="A807">
        <v>5</v>
      </c>
      <c r="B807" t="s">
        <v>202</v>
      </c>
      <c r="C807" t="s">
        <v>202</v>
      </c>
      <c r="J807" s="5" t="s">
        <v>224</v>
      </c>
      <c r="K807" t="s">
        <v>225</v>
      </c>
      <c r="L807" t="s">
        <v>202</v>
      </c>
      <c r="M807" t="s">
        <v>202</v>
      </c>
    </row>
    <row r="808" spans="1:14" ht="45" customHeight="1" x14ac:dyDescent="0.2">
      <c r="A808">
        <v>5</v>
      </c>
      <c r="B808" t="s">
        <v>202</v>
      </c>
      <c r="C808" t="s">
        <v>202</v>
      </c>
      <c r="J808" s="5" t="s">
        <v>230</v>
      </c>
      <c r="K808" t="s">
        <v>204</v>
      </c>
      <c r="L808" t="s">
        <v>202</v>
      </c>
      <c r="M808" t="s">
        <v>202</v>
      </c>
    </row>
    <row r="809" spans="1:14" ht="75" customHeight="1" x14ac:dyDescent="0.2">
      <c r="A809">
        <v>5</v>
      </c>
      <c r="B809" t="s">
        <v>202</v>
      </c>
      <c r="C809" t="s">
        <v>202</v>
      </c>
      <c r="J809" s="5" t="s">
        <v>334</v>
      </c>
      <c r="K809" t="s">
        <v>204</v>
      </c>
      <c r="L809" t="s">
        <v>202</v>
      </c>
      <c r="M809" t="s">
        <v>202</v>
      </c>
    </row>
    <row r="810" spans="1:14" ht="45" customHeight="1" x14ac:dyDescent="0.2">
      <c r="A810">
        <v>5</v>
      </c>
      <c r="B810" t="s">
        <v>202</v>
      </c>
      <c r="C810" t="s">
        <v>202</v>
      </c>
      <c r="J810" s="5" t="s">
        <v>421</v>
      </c>
      <c r="K810" t="s">
        <v>204</v>
      </c>
      <c r="L810" t="s">
        <v>238</v>
      </c>
      <c r="M810" t="s">
        <v>202</v>
      </c>
    </row>
    <row r="811" spans="1:14" ht="75" customHeight="1" x14ac:dyDescent="0.2">
      <c r="A811">
        <v>5</v>
      </c>
      <c r="B811" t="s">
        <v>202</v>
      </c>
      <c r="C811" t="s">
        <v>202</v>
      </c>
      <c r="J811" s="5" t="s">
        <v>474</v>
      </c>
      <c r="K811" t="s">
        <v>204</v>
      </c>
      <c r="L811" t="s">
        <v>202</v>
      </c>
      <c r="M811" t="s">
        <v>202</v>
      </c>
    </row>
    <row r="812" spans="1:14" ht="60" customHeight="1" x14ac:dyDescent="0.2">
      <c r="A812">
        <v>5</v>
      </c>
      <c r="B812" t="s">
        <v>202</v>
      </c>
      <c r="C812" t="s">
        <v>202</v>
      </c>
      <c r="J812" s="5" t="s">
        <v>587</v>
      </c>
      <c r="K812" t="s">
        <v>204</v>
      </c>
      <c r="L812" t="s">
        <v>202</v>
      </c>
      <c r="M812" t="s">
        <v>202</v>
      </c>
    </row>
    <row r="813" spans="1:14" ht="45" customHeight="1" x14ac:dyDescent="0.2">
      <c r="A813">
        <v>5</v>
      </c>
      <c r="B813" t="s">
        <v>202</v>
      </c>
      <c r="C813" t="s">
        <v>202</v>
      </c>
      <c r="J813" s="5" t="s">
        <v>597</v>
      </c>
      <c r="K813" t="s">
        <v>204</v>
      </c>
      <c r="L813" t="s">
        <v>238</v>
      </c>
      <c r="M813" t="s">
        <v>238</v>
      </c>
      <c r="N813" t="s">
        <v>598</v>
      </c>
    </row>
    <row r="814" spans="1:14" ht="30" customHeight="1" x14ac:dyDescent="0.2">
      <c r="A814">
        <v>5</v>
      </c>
      <c r="B814" t="s">
        <v>202</v>
      </c>
      <c r="C814" t="s">
        <v>202</v>
      </c>
      <c r="J814" s="5" t="s">
        <v>617</v>
      </c>
      <c r="K814" t="s">
        <v>204</v>
      </c>
      <c r="L814" t="s">
        <v>238</v>
      </c>
      <c r="M814" t="s">
        <v>202</v>
      </c>
    </row>
    <row r="815" spans="1:14" ht="45" customHeight="1" x14ac:dyDescent="0.2">
      <c r="A815">
        <v>5</v>
      </c>
      <c r="B815" t="s">
        <v>202</v>
      </c>
      <c r="C815" t="s">
        <v>202</v>
      </c>
      <c r="J815" s="5" t="s">
        <v>637</v>
      </c>
      <c r="K815" t="s">
        <v>204</v>
      </c>
      <c r="L815" t="s">
        <v>202</v>
      </c>
      <c r="M815" t="s">
        <v>202</v>
      </c>
    </row>
    <row r="816" spans="1:14" ht="120" customHeight="1" x14ac:dyDescent="0.2">
      <c r="A816">
        <v>5</v>
      </c>
      <c r="B816" t="s">
        <v>202</v>
      </c>
      <c r="C816" t="s">
        <v>202</v>
      </c>
      <c r="J816" s="5" t="s">
        <v>798</v>
      </c>
      <c r="K816" t="s">
        <v>204</v>
      </c>
      <c r="L816" t="s">
        <v>202</v>
      </c>
      <c r="M816" t="s">
        <v>202</v>
      </c>
    </row>
    <row r="817" spans="1:13" ht="60" customHeight="1" x14ac:dyDescent="0.2">
      <c r="A817">
        <v>5</v>
      </c>
      <c r="B817" t="s">
        <v>202</v>
      </c>
      <c r="C817" t="s">
        <v>202</v>
      </c>
      <c r="J817" s="5" t="s">
        <v>911</v>
      </c>
      <c r="K817" t="s">
        <v>204</v>
      </c>
      <c r="L817" t="s">
        <v>202</v>
      </c>
      <c r="M817" t="s">
        <v>202</v>
      </c>
    </row>
    <row r="818" spans="1:13" ht="60" customHeight="1" x14ac:dyDescent="0.2">
      <c r="A818">
        <v>5</v>
      </c>
      <c r="B818" t="s">
        <v>202</v>
      </c>
      <c r="C818" t="s">
        <v>202</v>
      </c>
      <c r="J818" s="5" t="s">
        <v>914</v>
      </c>
      <c r="K818" t="s">
        <v>204</v>
      </c>
      <c r="L818" t="s">
        <v>202</v>
      </c>
      <c r="M818" t="s">
        <v>202</v>
      </c>
    </row>
    <row r="819" spans="1:13" ht="135" customHeight="1" x14ac:dyDescent="0.2">
      <c r="A819">
        <v>5</v>
      </c>
      <c r="B819" t="s">
        <v>202</v>
      </c>
      <c r="C819" t="s">
        <v>202</v>
      </c>
      <c r="J819" s="5" t="s">
        <v>948</v>
      </c>
      <c r="K819" t="s">
        <v>204</v>
      </c>
      <c r="L819" t="s">
        <v>202</v>
      </c>
      <c r="M819" t="s">
        <v>202</v>
      </c>
    </row>
    <row r="820" spans="1:13" ht="30" customHeight="1" x14ac:dyDescent="0.2">
      <c r="A820">
        <v>5</v>
      </c>
      <c r="B820" t="s">
        <v>202</v>
      </c>
      <c r="C820" t="s">
        <v>202</v>
      </c>
      <c r="J820" s="5" t="s">
        <v>961</v>
      </c>
      <c r="K820" t="s">
        <v>204</v>
      </c>
      <c r="L820" t="s">
        <v>202</v>
      </c>
      <c r="M820" t="s">
        <v>202</v>
      </c>
    </row>
    <row r="821" spans="1:13" ht="30" customHeight="1" x14ac:dyDescent="0.2">
      <c r="A821">
        <v>5</v>
      </c>
      <c r="B821" t="s">
        <v>202</v>
      </c>
      <c r="C821" t="s">
        <v>202</v>
      </c>
      <c r="J821" s="5" t="s">
        <v>1016</v>
      </c>
      <c r="K821" t="s">
        <v>204</v>
      </c>
      <c r="L821" t="s">
        <v>238</v>
      </c>
      <c r="M821" t="s">
        <v>202</v>
      </c>
    </row>
    <row r="822" spans="1:13" ht="90" customHeight="1" x14ac:dyDescent="0.2">
      <c r="A822">
        <v>5</v>
      </c>
      <c r="B822" t="s">
        <v>202</v>
      </c>
      <c r="C822" t="s">
        <v>202</v>
      </c>
      <c r="J822" s="5" t="s">
        <v>1031</v>
      </c>
      <c r="K822" t="s">
        <v>204</v>
      </c>
      <c r="L822" t="s">
        <v>238</v>
      </c>
      <c r="M822" t="s">
        <v>202</v>
      </c>
    </row>
    <row r="823" spans="1:13" ht="60" customHeight="1" x14ac:dyDescent="0.2">
      <c r="A823">
        <v>5</v>
      </c>
      <c r="B823" t="s">
        <v>202</v>
      </c>
      <c r="C823" t="s">
        <v>202</v>
      </c>
      <c r="J823" s="5" t="s">
        <v>1081</v>
      </c>
      <c r="K823" t="s">
        <v>204</v>
      </c>
      <c r="L823" t="s">
        <v>202</v>
      </c>
      <c r="M823" t="s">
        <v>202</v>
      </c>
    </row>
    <row r="824" spans="1:13" ht="30" customHeight="1" x14ac:dyDescent="0.2">
      <c r="A824">
        <v>5</v>
      </c>
      <c r="B824" t="s">
        <v>202</v>
      </c>
      <c r="C824" t="s">
        <v>202</v>
      </c>
      <c r="J824" s="5" t="s">
        <v>1224</v>
      </c>
      <c r="K824" t="s">
        <v>204</v>
      </c>
      <c r="L824" t="s">
        <v>202</v>
      </c>
      <c r="M824" t="s">
        <v>202</v>
      </c>
    </row>
    <row r="825" spans="1:13" ht="135" customHeight="1" x14ac:dyDescent="0.2">
      <c r="A825">
        <v>5</v>
      </c>
      <c r="B825" t="s">
        <v>202</v>
      </c>
      <c r="C825" t="s">
        <v>202</v>
      </c>
      <c r="J825" s="5" t="s">
        <v>1234</v>
      </c>
      <c r="K825" t="s">
        <v>204</v>
      </c>
      <c r="L825" t="s">
        <v>202</v>
      </c>
      <c r="M825" t="s">
        <v>202</v>
      </c>
    </row>
    <row r="826" spans="1:13" ht="105" customHeight="1" x14ac:dyDescent="0.2">
      <c r="A826">
        <v>5</v>
      </c>
      <c r="B826" t="s">
        <v>202</v>
      </c>
      <c r="C826" t="s">
        <v>202</v>
      </c>
      <c r="J826" s="5" t="s">
        <v>1259</v>
      </c>
      <c r="K826" t="s">
        <v>204</v>
      </c>
      <c r="L826" t="s">
        <v>238</v>
      </c>
      <c r="M826" t="s">
        <v>202</v>
      </c>
    </row>
    <row r="827" spans="1:13" ht="30" customHeight="1" x14ac:dyDescent="0.2">
      <c r="A827">
        <v>5</v>
      </c>
      <c r="B827" t="s">
        <v>202</v>
      </c>
      <c r="C827" t="s">
        <v>202</v>
      </c>
      <c r="J827" s="5" t="s">
        <v>1303</v>
      </c>
      <c r="K827" t="s">
        <v>204</v>
      </c>
      <c r="L827" t="s">
        <v>202</v>
      </c>
      <c r="M827" t="s">
        <v>202</v>
      </c>
    </row>
    <row r="828" spans="1:13" ht="30" customHeight="1" x14ac:dyDescent="0.2">
      <c r="A828">
        <v>5</v>
      </c>
      <c r="B828" t="s">
        <v>202</v>
      </c>
      <c r="C828" t="s">
        <v>202</v>
      </c>
      <c r="J828" s="5" t="s">
        <v>1313</v>
      </c>
      <c r="K828" t="s">
        <v>204</v>
      </c>
      <c r="L828" t="s">
        <v>202</v>
      </c>
      <c r="M828" t="s">
        <v>202</v>
      </c>
    </row>
    <row r="829" spans="1:13" ht="75" customHeight="1" x14ac:dyDescent="0.2">
      <c r="A829">
        <v>5</v>
      </c>
      <c r="B829" t="s">
        <v>202</v>
      </c>
      <c r="C829" t="s">
        <v>202</v>
      </c>
      <c r="J829" s="5" t="s">
        <v>1373</v>
      </c>
      <c r="K829" t="s">
        <v>204</v>
      </c>
      <c r="L829" t="s">
        <v>202</v>
      </c>
      <c r="M829" t="s">
        <v>202</v>
      </c>
    </row>
    <row r="830" spans="1:13" ht="150" customHeight="1" x14ac:dyDescent="0.2">
      <c r="A830">
        <v>5</v>
      </c>
      <c r="B830" t="s">
        <v>202</v>
      </c>
      <c r="C830" t="s">
        <v>202</v>
      </c>
      <c r="J830" s="5" t="s">
        <v>1402</v>
      </c>
      <c r="K830" t="s">
        <v>204</v>
      </c>
      <c r="L830" t="s">
        <v>202</v>
      </c>
      <c r="M830" t="s">
        <v>202</v>
      </c>
    </row>
    <row r="831" spans="1:13" ht="45" customHeight="1" x14ac:dyDescent="0.2">
      <c r="A831">
        <v>5</v>
      </c>
      <c r="B831" t="s">
        <v>202</v>
      </c>
      <c r="C831" t="s">
        <v>202</v>
      </c>
      <c r="J831" s="5" t="s">
        <v>1458</v>
      </c>
      <c r="K831" t="s">
        <v>204</v>
      </c>
      <c r="L831" t="s">
        <v>238</v>
      </c>
      <c r="M831" t="s">
        <v>202</v>
      </c>
    </row>
    <row r="832" spans="1:13" ht="30" customHeight="1" x14ac:dyDescent="0.2">
      <c r="A832">
        <v>5</v>
      </c>
      <c r="B832" t="s">
        <v>202</v>
      </c>
      <c r="C832" t="s">
        <v>202</v>
      </c>
      <c r="J832" s="5" t="s">
        <v>1467</v>
      </c>
      <c r="K832" t="s">
        <v>204</v>
      </c>
      <c r="L832" t="s">
        <v>202</v>
      </c>
      <c r="M832" t="s">
        <v>202</v>
      </c>
    </row>
    <row r="833" spans="1:14" ht="60" customHeight="1" x14ac:dyDescent="0.2">
      <c r="A833">
        <v>5</v>
      </c>
      <c r="B833" t="s">
        <v>202</v>
      </c>
      <c r="C833" t="s">
        <v>202</v>
      </c>
      <c r="J833" s="5" t="s">
        <v>1495</v>
      </c>
      <c r="K833" t="s">
        <v>204</v>
      </c>
      <c r="L833" t="s">
        <v>202</v>
      </c>
      <c r="M833" t="s">
        <v>202</v>
      </c>
    </row>
    <row r="834" spans="1:14" ht="45" customHeight="1" x14ac:dyDescent="0.2">
      <c r="A834">
        <v>5</v>
      </c>
      <c r="B834" t="s">
        <v>202</v>
      </c>
      <c r="C834" t="s">
        <v>202</v>
      </c>
      <c r="J834" s="5" t="s">
        <v>1748</v>
      </c>
      <c r="K834" t="s">
        <v>204</v>
      </c>
      <c r="L834" t="s">
        <v>202</v>
      </c>
      <c r="M834" t="s">
        <v>202</v>
      </c>
    </row>
    <row r="835" spans="1:14" ht="45" customHeight="1" x14ac:dyDescent="0.2">
      <c r="A835">
        <v>5</v>
      </c>
      <c r="B835" t="s">
        <v>202</v>
      </c>
      <c r="C835" t="s">
        <v>202</v>
      </c>
      <c r="J835" s="5" t="s">
        <v>1844</v>
      </c>
      <c r="K835" t="s">
        <v>204</v>
      </c>
      <c r="L835" t="s">
        <v>238</v>
      </c>
      <c r="M835" t="s">
        <v>238</v>
      </c>
      <c r="N835" t="s">
        <v>1845</v>
      </c>
    </row>
    <row r="836" spans="1:14" ht="60" customHeight="1" x14ac:dyDescent="0.2">
      <c r="A836">
        <v>5</v>
      </c>
      <c r="B836" t="s">
        <v>202</v>
      </c>
      <c r="C836" t="s">
        <v>202</v>
      </c>
      <c r="J836" s="5" t="s">
        <v>1877</v>
      </c>
      <c r="K836" t="s">
        <v>204</v>
      </c>
      <c r="L836" t="s">
        <v>202</v>
      </c>
      <c r="M836" t="s">
        <v>202</v>
      </c>
    </row>
    <row r="837" spans="1:14" ht="105" customHeight="1" x14ac:dyDescent="0.2">
      <c r="A837">
        <v>5</v>
      </c>
      <c r="B837" t="s">
        <v>202</v>
      </c>
      <c r="C837" t="s">
        <v>202</v>
      </c>
      <c r="J837" s="5" t="s">
        <v>1896</v>
      </c>
      <c r="K837" t="s">
        <v>204</v>
      </c>
      <c r="L837" t="s">
        <v>238</v>
      </c>
      <c r="M837" t="s">
        <v>202</v>
      </c>
    </row>
    <row r="838" spans="1:14" ht="45" customHeight="1" x14ac:dyDescent="0.2">
      <c r="A838">
        <v>5</v>
      </c>
      <c r="B838" t="s">
        <v>202</v>
      </c>
      <c r="C838" t="s">
        <v>202</v>
      </c>
      <c r="J838" s="5" t="s">
        <v>2001</v>
      </c>
      <c r="K838" t="s">
        <v>204</v>
      </c>
      <c r="L838" t="s">
        <v>202</v>
      </c>
      <c r="M838" t="s">
        <v>202</v>
      </c>
    </row>
    <row r="839" spans="1:14" ht="75" customHeight="1" x14ac:dyDescent="0.2">
      <c r="A839">
        <v>5</v>
      </c>
      <c r="B839" t="s">
        <v>202</v>
      </c>
      <c r="C839" t="s">
        <v>202</v>
      </c>
      <c r="J839" s="5" t="s">
        <v>2052</v>
      </c>
      <c r="K839" t="s">
        <v>204</v>
      </c>
      <c r="L839" t="s">
        <v>238</v>
      </c>
      <c r="M839" t="s">
        <v>202</v>
      </c>
    </row>
    <row r="840" spans="1:14" ht="90" customHeight="1" x14ac:dyDescent="0.2">
      <c r="A840">
        <v>5</v>
      </c>
      <c r="B840" t="s">
        <v>202</v>
      </c>
      <c r="C840" t="s">
        <v>202</v>
      </c>
      <c r="J840" s="5" t="s">
        <v>2093</v>
      </c>
      <c r="K840" t="s">
        <v>204</v>
      </c>
      <c r="L840" t="s">
        <v>202</v>
      </c>
      <c r="M840" t="s">
        <v>202</v>
      </c>
    </row>
    <row r="841" spans="1:14" ht="75" customHeight="1" x14ac:dyDescent="0.2">
      <c r="A841">
        <v>5</v>
      </c>
      <c r="B841" t="s">
        <v>202</v>
      </c>
      <c r="C841" t="s">
        <v>202</v>
      </c>
      <c r="J841" s="5" t="s">
        <v>2096</v>
      </c>
      <c r="K841" t="s">
        <v>204</v>
      </c>
      <c r="L841" t="s">
        <v>202</v>
      </c>
      <c r="M841" t="s">
        <v>202</v>
      </c>
    </row>
    <row r="842" spans="1:14" ht="90" customHeight="1" x14ac:dyDescent="0.2">
      <c r="A842">
        <v>5</v>
      </c>
      <c r="B842" t="s">
        <v>202</v>
      </c>
      <c r="C842" t="s">
        <v>202</v>
      </c>
      <c r="J842" s="5" t="s">
        <v>2122</v>
      </c>
      <c r="K842" t="s">
        <v>204</v>
      </c>
      <c r="L842" t="s">
        <v>202</v>
      </c>
      <c r="M842" t="s">
        <v>202</v>
      </c>
    </row>
    <row r="843" spans="1:14" ht="60" customHeight="1" x14ac:dyDescent="0.2">
      <c r="A843">
        <v>5</v>
      </c>
      <c r="B843" t="s">
        <v>202</v>
      </c>
      <c r="C843" t="s">
        <v>202</v>
      </c>
      <c r="J843" s="5" t="s">
        <v>2214</v>
      </c>
      <c r="K843" t="s">
        <v>204</v>
      </c>
      <c r="L843" t="s">
        <v>202</v>
      </c>
      <c r="M843" t="s">
        <v>202</v>
      </c>
    </row>
    <row r="844" spans="1:14" ht="60" customHeight="1" x14ac:dyDescent="0.2">
      <c r="A844">
        <v>5</v>
      </c>
      <c r="B844" t="s">
        <v>202</v>
      </c>
      <c r="C844" t="s">
        <v>202</v>
      </c>
      <c r="J844" s="5" t="s">
        <v>2273</v>
      </c>
      <c r="K844" t="s">
        <v>204</v>
      </c>
      <c r="L844" t="s">
        <v>202</v>
      </c>
      <c r="M844" t="s">
        <v>202</v>
      </c>
    </row>
    <row r="845" spans="1:14" ht="45" customHeight="1" x14ac:dyDescent="0.2">
      <c r="A845">
        <v>5</v>
      </c>
      <c r="B845" t="s">
        <v>202</v>
      </c>
      <c r="C845" t="s">
        <v>202</v>
      </c>
      <c r="J845" s="5" t="s">
        <v>2309</v>
      </c>
      <c r="K845" t="s">
        <v>204</v>
      </c>
      <c r="L845" t="s">
        <v>202</v>
      </c>
      <c r="M845" t="s">
        <v>202</v>
      </c>
    </row>
    <row r="846" spans="1:14" ht="165" customHeight="1" x14ac:dyDescent="0.2">
      <c r="A846">
        <v>5</v>
      </c>
      <c r="B846" t="s">
        <v>202</v>
      </c>
      <c r="C846" t="s">
        <v>202</v>
      </c>
      <c r="J846" s="5" t="s">
        <v>2321</v>
      </c>
      <c r="K846" t="s">
        <v>204</v>
      </c>
      <c r="L846" t="s">
        <v>238</v>
      </c>
      <c r="M846" t="s">
        <v>202</v>
      </c>
    </row>
    <row r="847" spans="1:14" x14ac:dyDescent="0.2">
      <c r="A847">
        <v>5</v>
      </c>
      <c r="B847" t="s">
        <v>202</v>
      </c>
      <c r="C847" t="s">
        <v>202</v>
      </c>
      <c r="J847" s="5" t="s">
        <v>2358</v>
      </c>
      <c r="K847" t="s">
        <v>204</v>
      </c>
      <c r="L847" t="s">
        <v>202</v>
      </c>
      <c r="M847" t="s">
        <v>202</v>
      </c>
    </row>
    <row r="848" spans="1:14" ht="45" customHeight="1" x14ac:dyDescent="0.2">
      <c r="A848">
        <v>5</v>
      </c>
      <c r="B848" t="s">
        <v>202</v>
      </c>
      <c r="C848" t="s">
        <v>202</v>
      </c>
      <c r="J848" s="5" t="s">
        <v>2373</v>
      </c>
      <c r="K848" t="s">
        <v>204</v>
      </c>
      <c r="L848" t="s">
        <v>202</v>
      </c>
      <c r="M848" t="s">
        <v>202</v>
      </c>
    </row>
    <row r="849" spans="1:13" ht="75" customHeight="1" x14ac:dyDescent="0.2">
      <c r="A849">
        <v>5</v>
      </c>
      <c r="B849" t="s">
        <v>202</v>
      </c>
      <c r="C849" t="s">
        <v>202</v>
      </c>
      <c r="J849" s="5" t="s">
        <v>2427</v>
      </c>
      <c r="K849" t="s">
        <v>204</v>
      </c>
      <c r="L849" t="s">
        <v>238</v>
      </c>
      <c r="M849" t="s">
        <v>202</v>
      </c>
    </row>
    <row r="850" spans="1:13" ht="30" customHeight="1" x14ac:dyDescent="0.2">
      <c r="A850">
        <v>5</v>
      </c>
      <c r="B850" t="s">
        <v>202</v>
      </c>
      <c r="C850" t="s">
        <v>202</v>
      </c>
      <c r="J850" s="5" t="s">
        <v>2452</v>
      </c>
      <c r="L850" t="s">
        <v>202</v>
      </c>
      <c r="M850" t="s">
        <v>202</v>
      </c>
    </row>
    <row r="851" spans="1:13" ht="30" customHeight="1" x14ac:dyDescent="0.2">
      <c r="A851">
        <v>5</v>
      </c>
      <c r="B851" t="s">
        <v>202</v>
      </c>
      <c r="C851" t="s">
        <v>202</v>
      </c>
      <c r="J851" s="5" t="s">
        <v>2464</v>
      </c>
      <c r="K851" t="s">
        <v>204</v>
      </c>
      <c r="L851" t="s">
        <v>238</v>
      </c>
      <c r="M851" t="s">
        <v>202</v>
      </c>
    </row>
    <row r="852" spans="1:13" ht="75" customHeight="1" x14ac:dyDescent="0.2">
      <c r="A852">
        <v>5</v>
      </c>
      <c r="B852" t="s">
        <v>202</v>
      </c>
      <c r="C852" t="s">
        <v>202</v>
      </c>
      <c r="J852" s="5" t="s">
        <v>2481</v>
      </c>
      <c r="K852" t="s">
        <v>204</v>
      </c>
      <c r="L852" t="s">
        <v>202</v>
      </c>
      <c r="M852" t="s">
        <v>202</v>
      </c>
    </row>
    <row r="853" spans="1:13" ht="30" customHeight="1" x14ac:dyDescent="0.2">
      <c r="A853">
        <v>5</v>
      </c>
      <c r="B853" t="s">
        <v>202</v>
      </c>
      <c r="C853" t="s">
        <v>202</v>
      </c>
      <c r="J853" s="5" t="s">
        <v>2517</v>
      </c>
      <c r="K853" t="s">
        <v>204</v>
      </c>
      <c r="L853" t="s">
        <v>202</v>
      </c>
      <c r="M853" t="s">
        <v>202</v>
      </c>
    </row>
    <row r="854" spans="1:13" ht="75" customHeight="1" x14ac:dyDescent="0.2">
      <c r="A854">
        <v>5</v>
      </c>
      <c r="B854" t="s">
        <v>202</v>
      </c>
      <c r="C854" t="s">
        <v>202</v>
      </c>
      <c r="J854" s="5" t="s">
        <v>2608</v>
      </c>
      <c r="L854" t="s">
        <v>238</v>
      </c>
      <c r="M854" t="s">
        <v>202</v>
      </c>
    </row>
    <row r="855" spans="1:13" ht="30" customHeight="1" x14ac:dyDescent="0.2">
      <c r="A855">
        <v>5</v>
      </c>
      <c r="B855" t="s">
        <v>202</v>
      </c>
      <c r="C855" t="s">
        <v>202</v>
      </c>
      <c r="J855" s="5" t="s">
        <v>2613</v>
      </c>
      <c r="K855" t="s">
        <v>204</v>
      </c>
      <c r="L855" t="s">
        <v>238</v>
      </c>
      <c r="M855" t="s">
        <v>202</v>
      </c>
    </row>
    <row r="856" spans="1:13" ht="45" customHeight="1" x14ac:dyDescent="0.2">
      <c r="A856">
        <v>5</v>
      </c>
      <c r="B856" t="s">
        <v>202</v>
      </c>
      <c r="C856" t="s">
        <v>202</v>
      </c>
      <c r="J856" s="5" t="s">
        <v>2632</v>
      </c>
      <c r="K856" t="s">
        <v>204</v>
      </c>
      <c r="L856" t="s">
        <v>238</v>
      </c>
      <c r="M856" t="s">
        <v>202</v>
      </c>
    </row>
    <row r="857" spans="1:13" ht="180" customHeight="1" x14ac:dyDescent="0.2">
      <c r="A857">
        <v>5</v>
      </c>
      <c r="B857" t="s">
        <v>202</v>
      </c>
      <c r="C857" t="s">
        <v>202</v>
      </c>
      <c r="J857" s="5" t="s">
        <v>2642</v>
      </c>
      <c r="L857" t="s">
        <v>202</v>
      </c>
      <c r="M857" t="s">
        <v>202</v>
      </c>
    </row>
    <row r="858" spans="1:13" ht="60" customHeight="1" x14ac:dyDescent="0.2">
      <c r="A858">
        <v>5</v>
      </c>
      <c r="B858" t="s">
        <v>202</v>
      </c>
      <c r="C858" t="s">
        <v>202</v>
      </c>
      <c r="J858" s="5" t="s">
        <v>2736</v>
      </c>
      <c r="K858" t="s">
        <v>204</v>
      </c>
      <c r="L858" t="s">
        <v>202</v>
      </c>
      <c r="M858" t="s">
        <v>202</v>
      </c>
    </row>
    <row r="859" spans="1:13" ht="90" customHeight="1" x14ac:dyDescent="0.2">
      <c r="A859">
        <v>5</v>
      </c>
      <c r="B859" t="s">
        <v>202</v>
      </c>
      <c r="C859" t="s">
        <v>202</v>
      </c>
      <c r="J859" s="5" t="s">
        <v>2774</v>
      </c>
      <c r="K859" t="s">
        <v>204</v>
      </c>
      <c r="L859" t="s">
        <v>202</v>
      </c>
      <c r="M859" t="s">
        <v>202</v>
      </c>
    </row>
    <row r="860" spans="1:13" ht="30" customHeight="1" x14ac:dyDescent="0.2">
      <c r="A860">
        <v>5</v>
      </c>
      <c r="B860" t="s">
        <v>202</v>
      </c>
      <c r="C860" t="s">
        <v>202</v>
      </c>
      <c r="J860" s="5" t="s">
        <v>2812</v>
      </c>
      <c r="K860" t="s">
        <v>204</v>
      </c>
      <c r="L860" t="s">
        <v>238</v>
      </c>
      <c r="M860" t="s">
        <v>202</v>
      </c>
    </row>
    <row r="861" spans="1:13" ht="30" customHeight="1" x14ac:dyDescent="0.2">
      <c r="A861">
        <v>5</v>
      </c>
      <c r="B861" t="s">
        <v>202</v>
      </c>
      <c r="C861" t="s">
        <v>202</v>
      </c>
      <c r="J861" s="5" t="s">
        <v>2831</v>
      </c>
      <c r="K861" t="s">
        <v>204</v>
      </c>
      <c r="L861" t="s">
        <v>202</v>
      </c>
      <c r="M861" t="s">
        <v>202</v>
      </c>
    </row>
    <row r="862" spans="1:13" ht="75" customHeight="1" x14ac:dyDescent="0.2">
      <c r="A862">
        <v>5</v>
      </c>
      <c r="B862" t="s">
        <v>202</v>
      </c>
      <c r="C862" t="s">
        <v>202</v>
      </c>
      <c r="J862" s="5" t="s">
        <v>2866</v>
      </c>
      <c r="K862" t="s">
        <v>204</v>
      </c>
      <c r="L862" t="s">
        <v>202</v>
      </c>
      <c r="M862" t="s">
        <v>202</v>
      </c>
    </row>
    <row r="863" spans="1:13" ht="90" customHeight="1" x14ac:dyDescent="0.2">
      <c r="A863">
        <v>5</v>
      </c>
      <c r="B863" t="s">
        <v>202</v>
      </c>
      <c r="C863" t="s">
        <v>202</v>
      </c>
      <c r="J863" s="5" t="s">
        <v>2881</v>
      </c>
      <c r="K863" t="s">
        <v>204</v>
      </c>
      <c r="L863" t="s">
        <v>238</v>
      </c>
      <c r="M863" t="s">
        <v>202</v>
      </c>
    </row>
    <row r="864" spans="1:13" ht="75" customHeight="1" x14ac:dyDescent="0.2">
      <c r="A864">
        <v>5</v>
      </c>
      <c r="B864" t="s">
        <v>202</v>
      </c>
      <c r="C864" t="s">
        <v>202</v>
      </c>
      <c r="J864" s="5" t="s">
        <v>2958</v>
      </c>
      <c r="K864" t="s">
        <v>204</v>
      </c>
      <c r="L864" t="s">
        <v>202</v>
      </c>
      <c r="M864" t="s">
        <v>202</v>
      </c>
    </row>
    <row r="865" spans="1:14" ht="60" customHeight="1" x14ac:dyDescent="0.2">
      <c r="A865">
        <v>5</v>
      </c>
      <c r="B865" t="s">
        <v>202</v>
      </c>
      <c r="C865" t="s">
        <v>202</v>
      </c>
      <c r="J865" s="5" t="s">
        <v>2964</v>
      </c>
      <c r="L865" t="s">
        <v>202</v>
      </c>
      <c r="M865" t="s">
        <v>202</v>
      </c>
    </row>
    <row r="866" spans="1:14" ht="30" customHeight="1" x14ac:dyDescent="0.2">
      <c r="A866">
        <v>5</v>
      </c>
      <c r="B866" t="s">
        <v>202</v>
      </c>
      <c r="C866" t="s">
        <v>202</v>
      </c>
      <c r="J866" s="5" t="s">
        <v>2978</v>
      </c>
      <c r="K866" t="s">
        <v>204</v>
      </c>
      <c r="L866" t="s">
        <v>202</v>
      </c>
      <c r="M866" t="s">
        <v>202</v>
      </c>
    </row>
    <row r="867" spans="1:14" ht="75" customHeight="1" x14ac:dyDescent="0.2">
      <c r="A867">
        <v>5</v>
      </c>
      <c r="B867" t="s">
        <v>202</v>
      </c>
      <c r="C867" t="s">
        <v>202</v>
      </c>
      <c r="J867" s="5" t="s">
        <v>2992</v>
      </c>
      <c r="K867" t="s">
        <v>204</v>
      </c>
      <c r="L867" t="s">
        <v>202</v>
      </c>
      <c r="M867" t="s">
        <v>202</v>
      </c>
    </row>
    <row r="868" spans="1:14" ht="60" customHeight="1" x14ac:dyDescent="0.2">
      <c r="A868">
        <v>5</v>
      </c>
      <c r="B868" t="s">
        <v>202</v>
      </c>
      <c r="C868" t="s">
        <v>202</v>
      </c>
      <c r="J868" s="5" t="s">
        <v>3107</v>
      </c>
      <c r="K868" t="s">
        <v>204</v>
      </c>
      <c r="L868" t="s">
        <v>238</v>
      </c>
      <c r="M868" t="s">
        <v>202</v>
      </c>
    </row>
    <row r="869" spans="1:14" ht="45" customHeight="1" x14ac:dyDescent="0.2">
      <c r="A869">
        <v>5</v>
      </c>
      <c r="B869" t="s">
        <v>202</v>
      </c>
      <c r="C869" t="s">
        <v>202</v>
      </c>
      <c r="J869" s="5" t="s">
        <v>3247</v>
      </c>
      <c r="K869" t="s">
        <v>204</v>
      </c>
      <c r="L869" t="s">
        <v>202</v>
      </c>
      <c r="M869" t="s">
        <v>202</v>
      </c>
    </row>
    <row r="870" spans="1:14" ht="30" customHeight="1" x14ac:dyDescent="0.2">
      <c r="A870">
        <v>5</v>
      </c>
      <c r="B870" t="s">
        <v>202</v>
      </c>
      <c r="C870" t="s">
        <v>202</v>
      </c>
      <c r="J870" s="5" t="s">
        <v>3403</v>
      </c>
      <c r="K870" t="s">
        <v>204</v>
      </c>
      <c r="L870" t="s">
        <v>202</v>
      </c>
      <c r="M870" t="s">
        <v>202</v>
      </c>
    </row>
    <row r="871" spans="1:14" ht="60" customHeight="1" x14ac:dyDescent="0.2">
      <c r="A871">
        <v>5</v>
      </c>
      <c r="B871" t="s">
        <v>202</v>
      </c>
      <c r="C871" t="s">
        <v>202</v>
      </c>
      <c r="J871" s="5" t="s">
        <v>3423</v>
      </c>
      <c r="K871" t="s">
        <v>225</v>
      </c>
      <c r="L871" t="s">
        <v>238</v>
      </c>
      <c r="M871" t="s">
        <v>202</v>
      </c>
    </row>
    <row r="872" spans="1:14" ht="45" customHeight="1" x14ac:dyDescent="0.2">
      <c r="A872">
        <v>5</v>
      </c>
      <c r="B872" t="s">
        <v>202</v>
      </c>
      <c r="C872" t="s">
        <v>202</v>
      </c>
      <c r="J872" s="5" t="s">
        <v>3450</v>
      </c>
      <c r="K872" t="s">
        <v>204</v>
      </c>
      <c r="L872" t="s">
        <v>202</v>
      </c>
      <c r="M872" t="s">
        <v>202</v>
      </c>
    </row>
    <row r="873" spans="1:14" ht="60" customHeight="1" x14ac:dyDescent="0.2">
      <c r="A873">
        <v>5</v>
      </c>
      <c r="B873" t="s">
        <v>202</v>
      </c>
      <c r="C873" t="s">
        <v>202</v>
      </c>
      <c r="J873" s="5" t="s">
        <v>3461</v>
      </c>
      <c r="K873" t="s">
        <v>204</v>
      </c>
      <c r="L873" t="s">
        <v>238</v>
      </c>
      <c r="M873" t="s">
        <v>202</v>
      </c>
    </row>
    <row r="874" spans="1:14" ht="120" customHeight="1" x14ac:dyDescent="0.2">
      <c r="A874">
        <v>5</v>
      </c>
      <c r="B874" t="s">
        <v>202</v>
      </c>
      <c r="C874" t="s">
        <v>202</v>
      </c>
      <c r="J874" s="5" t="s">
        <v>3522</v>
      </c>
      <c r="K874" t="s">
        <v>204</v>
      </c>
      <c r="L874" t="s">
        <v>202</v>
      </c>
      <c r="M874" t="s">
        <v>202</v>
      </c>
    </row>
    <row r="875" spans="1:14" ht="75" customHeight="1" x14ac:dyDescent="0.2">
      <c r="A875">
        <v>5</v>
      </c>
      <c r="B875" t="s">
        <v>202</v>
      </c>
      <c r="C875" t="s">
        <v>202</v>
      </c>
      <c r="J875" s="5" t="s">
        <v>3539</v>
      </c>
      <c r="K875" t="s">
        <v>204</v>
      </c>
      <c r="L875" t="s">
        <v>238</v>
      </c>
      <c r="M875" t="s">
        <v>202</v>
      </c>
    </row>
    <row r="876" spans="1:14" ht="60" customHeight="1" x14ac:dyDescent="0.2">
      <c r="A876">
        <v>5</v>
      </c>
      <c r="B876" t="s">
        <v>202</v>
      </c>
      <c r="C876" t="s">
        <v>202</v>
      </c>
      <c r="J876" s="5" t="s">
        <v>3564</v>
      </c>
      <c r="K876" t="s">
        <v>204</v>
      </c>
      <c r="L876" t="s">
        <v>202</v>
      </c>
      <c r="M876" t="s">
        <v>202</v>
      </c>
    </row>
    <row r="877" spans="1:14" ht="75" customHeight="1" x14ac:dyDescent="0.2">
      <c r="A877">
        <v>5</v>
      </c>
      <c r="B877" t="s">
        <v>202</v>
      </c>
      <c r="C877" t="s">
        <v>202</v>
      </c>
      <c r="J877" s="5" t="s">
        <v>3588</v>
      </c>
      <c r="K877" t="s">
        <v>204</v>
      </c>
      <c r="L877" t="s">
        <v>202</v>
      </c>
      <c r="M877" t="s">
        <v>202</v>
      </c>
    </row>
    <row r="878" spans="1:14" x14ac:dyDescent="0.2">
      <c r="A878">
        <v>5</v>
      </c>
      <c r="B878" t="s">
        <v>202</v>
      </c>
      <c r="C878" t="s">
        <v>238</v>
      </c>
      <c r="J878" s="5" t="s">
        <v>788</v>
      </c>
      <c r="K878" t="s">
        <v>204</v>
      </c>
      <c r="L878" t="s">
        <v>238</v>
      </c>
      <c r="M878" t="s">
        <v>202</v>
      </c>
    </row>
    <row r="879" spans="1:14" ht="105" customHeight="1" x14ac:dyDescent="0.2">
      <c r="A879">
        <v>5</v>
      </c>
      <c r="B879" t="s">
        <v>202</v>
      </c>
      <c r="C879" t="s">
        <v>238</v>
      </c>
      <c r="J879" s="5" t="s">
        <v>1041</v>
      </c>
      <c r="L879" t="s">
        <v>202</v>
      </c>
      <c r="M879" t="s">
        <v>202</v>
      </c>
    </row>
    <row r="880" spans="1:14" ht="105" customHeight="1" x14ac:dyDescent="0.2">
      <c r="A880">
        <v>5</v>
      </c>
      <c r="B880" t="s">
        <v>202</v>
      </c>
      <c r="C880" t="s">
        <v>238</v>
      </c>
      <c r="J880" s="5" t="s">
        <v>2714</v>
      </c>
      <c r="K880" t="s">
        <v>204</v>
      </c>
      <c r="L880" t="s">
        <v>238</v>
      </c>
      <c r="M880" t="s">
        <v>238</v>
      </c>
      <c r="N880" t="s">
        <v>2715</v>
      </c>
    </row>
    <row r="881" spans="1:13" ht="60" customHeight="1" x14ac:dyDescent="0.2">
      <c r="A881">
        <v>5</v>
      </c>
      <c r="B881" t="s">
        <v>202</v>
      </c>
      <c r="C881" t="s">
        <v>238</v>
      </c>
      <c r="J881" s="5" t="s">
        <v>3352</v>
      </c>
      <c r="K881" t="s">
        <v>204</v>
      </c>
      <c r="L881" t="s">
        <v>238</v>
      </c>
      <c r="M881" t="s">
        <v>202</v>
      </c>
    </row>
    <row r="882" spans="1:13" ht="30" customHeight="1" x14ac:dyDescent="0.2">
      <c r="A882">
        <v>5</v>
      </c>
      <c r="B882" t="s">
        <v>238</v>
      </c>
      <c r="C882" t="s">
        <v>202</v>
      </c>
      <c r="J882" s="5" t="s">
        <v>821</v>
      </c>
      <c r="K882" t="s">
        <v>204</v>
      </c>
      <c r="L882" t="s">
        <v>202</v>
      </c>
      <c r="M882" t="s">
        <v>202</v>
      </c>
    </row>
    <row r="883" spans="1:13" ht="60" customHeight="1" x14ac:dyDescent="0.2">
      <c r="A883">
        <v>5</v>
      </c>
      <c r="B883" t="s">
        <v>238</v>
      </c>
      <c r="C883" t="s">
        <v>202</v>
      </c>
      <c r="J883" s="5" t="s">
        <v>1349</v>
      </c>
      <c r="K883" t="s">
        <v>204</v>
      </c>
      <c r="L883" t="s">
        <v>202</v>
      </c>
      <c r="M883" t="s">
        <v>202</v>
      </c>
    </row>
    <row r="884" spans="1:13" ht="60" customHeight="1" x14ac:dyDescent="0.2">
      <c r="A884">
        <v>5</v>
      </c>
      <c r="B884" t="s">
        <v>238</v>
      </c>
      <c r="C884" t="s">
        <v>202</v>
      </c>
      <c r="J884" s="5" t="s">
        <v>1480</v>
      </c>
      <c r="K884" t="s">
        <v>225</v>
      </c>
      <c r="L884" t="s">
        <v>202</v>
      </c>
      <c r="M884" t="s">
        <v>202</v>
      </c>
    </row>
    <row r="885" spans="1:13" ht="45" customHeight="1" x14ac:dyDescent="0.2">
      <c r="A885">
        <v>5</v>
      </c>
      <c r="B885" t="s">
        <v>238</v>
      </c>
      <c r="C885" t="s">
        <v>202</v>
      </c>
      <c r="J885" s="5" t="s">
        <v>1890</v>
      </c>
      <c r="K885" t="s">
        <v>204</v>
      </c>
      <c r="L885" t="s">
        <v>238</v>
      </c>
      <c r="M885" t="s">
        <v>202</v>
      </c>
    </row>
    <row r="886" spans="1:13" ht="45" customHeight="1" x14ac:dyDescent="0.2">
      <c r="A886">
        <v>5</v>
      </c>
      <c r="B886" t="s">
        <v>238</v>
      </c>
      <c r="C886" t="s">
        <v>202</v>
      </c>
      <c r="J886" s="5" t="s">
        <v>2056</v>
      </c>
      <c r="K886" t="s">
        <v>204</v>
      </c>
      <c r="L886" t="s">
        <v>238</v>
      </c>
      <c r="M886" t="s">
        <v>202</v>
      </c>
    </row>
    <row r="887" spans="1:13" ht="75" customHeight="1" x14ac:dyDescent="0.2">
      <c r="A887">
        <v>5</v>
      </c>
      <c r="B887" t="s">
        <v>238</v>
      </c>
      <c r="C887" t="s">
        <v>202</v>
      </c>
      <c r="J887" s="5" t="s">
        <v>2152</v>
      </c>
      <c r="K887" t="s">
        <v>225</v>
      </c>
      <c r="L887" t="s">
        <v>238</v>
      </c>
      <c r="M887" t="s">
        <v>202</v>
      </c>
    </row>
    <row r="888" spans="1:13" ht="90" customHeight="1" x14ac:dyDescent="0.2">
      <c r="A888">
        <v>5</v>
      </c>
      <c r="B888" t="s">
        <v>238</v>
      </c>
      <c r="C888" t="s">
        <v>202</v>
      </c>
      <c r="J888" s="5" t="s">
        <v>2315</v>
      </c>
      <c r="K888" t="s">
        <v>225</v>
      </c>
      <c r="L888" t="s">
        <v>238</v>
      </c>
      <c r="M888" t="s">
        <v>202</v>
      </c>
    </row>
    <row r="889" spans="1:13" ht="90" customHeight="1" x14ac:dyDescent="0.2">
      <c r="A889">
        <v>5</v>
      </c>
      <c r="B889" t="s">
        <v>238</v>
      </c>
      <c r="C889" t="s">
        <v>202</v>
      </c>
      <c r="J889" s="5" t="s">
        <v>2370</v>
      </c>
      <c r="K889" t="s">
        <v>204</v>
      </c>
      <c r="L889" t="s">
        <v>202</v>
      </c>
      <c r="M889" t="s">
        <v>202</v>
      </c>
    </row>
    <row r="890" spans="1:13" ht="60" customHeight="1" x14ac:dyDescent="0.2">
      <c r="A890">
        <v>5</v>
      </c>
      <c r="B890" t="s">
        <v>238</v>
      </c>
      <c r="C890" t="s">
        <v>202</v>
      </c>
      <c r="J890" s="5" t="s">
        <v>2982</v>
      </c>
      <c r="K890" t="s">
        <v>204</v>
      </c>
      <c r="L890" t="s">
        <v>238</v>
      </c>
      <c r="M890" t="s">
        <v>202</v>
      </c>
    </row>
    <row r="891" spans="1:13" ht="75" customHeight="1" x14ac:dyDescent="0.2">
      <c r="A891">
        <v>5</v>
      </c>
      <c r="B891" t="s">
        <v>238</v>
      </c>
      <c r="C891" t="s">
        <v>202</v>
      </c>
      <c r="J891" s="5" t="s">
        <v>3214</v>
      </c>
      <c r="K891" t="s">
        <v>204</v>
      </c>
      <c r="L891" t="s">
        <v>238</v>
      </c>
      <c r="M891" t="s">
        <v>202</v>
      </c>
    </row>
    <row r="892" spans="1:13" ht="45" customHeight="1" x14ac:dyDescent="0.2">
      <c r="A892">
        <v>5</v>
      </c>
      <c r="B892" t="s">
        <v>238</v>
      </c>
      <c r="C892" t="s">
        <v>238</v>
      </c>
      <c r="D892">
        <v>160000</v>
      </c>
      <c r="E892" t="s">
        <v>277</v>
      </c>
      <c r="F892" t="s">
        <v>202</v>
      </c>
      <c r="G892" t="s">
        <v>202</v>
      </c>
      <c r="J892" s="5" t="s">
        <v>278</v>
      </c>
      <c r="K892" t="s">
        <v>204</v>
      </c>
      <c r="L892" t="s">
        <v>202</v>
      </c>
      <c r="M892" t="s">
        <v>202</v>
      </c>
    </row>
    <row r="893" spans="1:13" ht="180" customHeight="1" x14ac:dyDescent="0.2">
      <c r="A893">
        <v>5</v>
      </c>
      <c r="B893" t="s">
        <v>238</v>
      </c>
      <c r="C893" t="s">
        <v>238</v>
      </c>
      <c r="D893">
        <v>280000</v>
      </c>
      <c r="E893" t="s">
        <v>310</v>
      </c>
      <c r="F893" t="s">
        <v>202</v>
      </c>
      <c r="G893" t="s">
        <v>202</v>
      </c>
      <c r="J893" s="5" t="s">
        <v>311</v>
      </c>
      <c r="K893" t="s">
        <v>204</v>
      </c>
      <c r="L893" t="s">
        <v>202</v>
      </c>
      <c r="M893" t="s">
        <v>202</v>
      </c>
    </row>
    <row r="894" spans="1:13" ht="60" customHeight="1" x14ac:dyDescent="0.2">
      <c r="A894">
        <v>5</v>
      </c>
      <c r="B894" t="s">
        <v>238</v>
      </c>
      <c r="C894" t="s">
        <v>238</v>
      </c>
      <c r="D894">
        <v>100000</v>
      </c>
      <c r="E894" t="s">
        <v>351</v>
      </c>
      <c r="F894" t="s">
        <v>202</v>
      </c>
      <c r="G894" t="s">
        <v>202</v>
      </c>
      <c r="J894" s="5" t="s">
        <v>352</v>
      </c>
      <c r="K894" t="s">
        <v>225</v>
      </c>
      <c r="L894" t="s">
        <v>202</v>
      </c>
      <c r="M894" t="s">
        <v>202</v>
      </c>
    </row>
    <row r="895" spans="1:13" ht="90" customHeight="1" x14ac:dyDescent="0.2">
      <c r="A895">
        <v>5</v>
      </c>
      <c r="B895" t="s">
        <v>238</v>
      </c>
      <c r="C895" t="s">
        <v>238</v>
      </c>
      <c r="D895">
        <v>180000</v>
      </c>
      <c r="E895" t="s">
        <v>361</v>
      </c>
      <c r="F895" t="s">
        <v>238</v>
      </c>
      <c r="G895" t="s">
        <v>202</v>
      </c>
      <c r="J895" s="5" t="s">
        <v>362</v>
      </c>
      <c r="K895" t="s">
        <v>225</v>
      </c>
      <c r="L895" t="s">
        <v>238</v>
      </c>
      <c r="M895" t="s">
        <v>202</v>
      </c>
    </row>
    <row r="896" spans="1:13" ht="60" customHeight="1" x14ac:dyDescent="0.2">
      <c r="A896">
        <v>5</v>
      </c>
      <c r="B896" t="s">
        <v>238</v>
      </c>
      <c r="C896" t="s">
        <v>238</v>
      </c>
      <c r="D896">
        <v>280000</v>
      </c>
      <c r="E896" t="s">
        <v>381</v>
      </c>
      <c r="F896" t="s">
        <v>202</v>
      </c>
      <c r="G896" t="s">
        <v>202</v>
      </c>
      <c r="J896" s="5" t="s">
        <v>382</v>
      </c>
      <c r="K896" t="s">
        <v>204</v>
      </c>
      <c r="L896" t="s">
        <v>202</v>
      </c>
      <c r="M896" t="s">
        <v>202</v>
      </c>
    </row>
    <row r="897" spans="1:13" ht="75" customHeight="1" x14ac:dyDescent="0.2">
      <c r="A897">
        <v>5</v>
      </c>
      <c r="B897" t="s">
        <v>238</v>
      </c>
      <c r="C897" t="s">
        <v>238</v>
      </c>
      <c r="D897">
        <v>280000</v>
      </c>
      <c r="E897" t="s">
        <v>310</v>
      </c>
      <c r="F897" t="s">
        <v>202</v>
      </c>
      <c r="G897" t="s">
        <v>202</v>
      </c>
      <c r="J897" s="5" t="s">
        <v>394</v>
      </c>
      <c r="K897" t="s">
        <v>225</v>
      </c>
      <c r="L897" t="s">
        <v>238</v>
      </c>
      <c r="M897" t="s">
        <v>202</v>
      </c>
    </row>
    <row r="898" spans="1:13" ht="60" customHeight="1" x14ac:dyDescent="0.2">
      <c r="A898">
        <v>5</v>
      </c>
      <c r="B898" t="s">
        <v>238</v>
      </c>
      <c r="C898" t="s">
        <v>238</v>
      </c>
      <c r="D898">
        <v>280000</v>
      </c>
      <c r="E898" t="s">
        <v>406</v>
      </c>
      <c r="F898" t="s">
        <v>202</v>
      </c>
      <c r="G898" t="s">
        <v>202</v>
      </c>
      <c r="J898" s="5" t="s">
        <v>407</v>
      </c>
      <c r="K898" t="s">
        <v>204</v>
      </c>
      <c r="L898" t="s">
        <v>238</v>
      </c>
      <c r="M898" t="s">
        <v>202</v>
      </c>
    </row>
    <row r="899" spans="1:13" ht="90" customHeight="1" x14ac:dyDescent="0.2">
      <c r="A899">
        <v>5</v>
      </c>
      <c r="B899" t="s">
        <v>238</v>
      </c>
      <c r="C899" t="s">
        <v>238</v>
      </c>
      <c r="E899" t="s">
        <v>410</v>
      </c>
      <c r="F899" t="s">
        <v>202</v>
      </c>
      <c r="G899" t="s">
        <v>202</v>
      </c>
      <c r="J899" s="5" t="s">
        <v>411</v>
      </c>
      <c r="K899" t="s">
        <v>204</v>
      </c>
      <c r="L899" t="s">
        <v>202</v>
      </c>
      <c r="M899" t="s">
        <v>202</v>
      </c>
    </row>
    <row r="900" spans="1:13" ht="90" customHeight="1" x14ac:dyDescent="0.2">
      <c r="A900">
        <v>5</v>
      </c>
      <c r="B900" t="s">
        <v>238</v>
      </c>
      <c r="C900" t="s">
        <v>238</v>
      </c>
      <c r="D900">
        <v>50000</v>
      </c>
      <c r="E900" t="s">
        <v>438</v>
      </c>
      <c r="F900" t="s">
        <v>238</v>
      </c>
      <c r="G900" t="s">
        <v>238</v>
      </c>
      <c r="H900">
        <v>51</v>
      </c>
      <c r="I900">
        <v>49</v>
      </c>
      <c r="J900" s="5" t="s">
        <v>439</v>
      </c>
      <c r="L900" t="s">
        <v>202</v>
      </c>
      <c r="M900" t="s">
        <v>202</v>
      </c>
    </row>
    <row r="901" spans="1:13" ht="75" customHeight="1" x14ac:dyDescent="0.2">
      <c r="A901">
        <v>5</v>
      </c>
      <c r="B901" t="s">
        <v>238</v>
      </c>
      <c r="C901" t="s">
        <v>238</v>
      </c>
      <c r="D901">
        <v>150000</v>
      </c>
      <c r="E901" t="s">
        <v>449</v>
      </c>
      <c r="F901" t="s">
        <v>202</v>
      </c>
      <c r="G901" t="s">
        <v>202</v>
      </c>
      <c r="J901" s="5" t="s">
        <v>450</v>
      </c>
      <c r="K901" t="s">
        <v>204</v>
      </c>
      <c r="L901" t="s">
        <v>202</v>
      </c>
      <c r="M901" t="s">
        <v>202</v>
      </c>
    </row>
    <row r="902" spans="1:13" ht="30" customHeight="1" x14ac:dyDescent="0.2">
      <c r="A902">
        <v>5</v>
      </c>
      <c r="B902" t="s">
        <v>238</v>
      </c>
      <c r="C902" t="s">
        <v>238</v>
      </c>
      <c r="D902">
        <v>100000</v>
      </c>
      <c r="E902" t="s">
        <v>484</v>
      </c>
      <c r="F902" t="s">
        <v>238</v>
      </c>
      <c r="G902" t="s">
        <v>238</v>
      </c>
      <c r="H902">
        <v>50</v>
      </c>
      <c r="I902">
        <v>50</v>
      </c>
      <c r="J902" s="5" t="s">
        <v>493</v>
      </c>
      <c r="K902" t="s">
        <v>204</v>
      </c>
      <c r="L902" t="s">
        <v>202</v>
      </c>
      <c r="M902" t="s">
        <v>202</v>
      </c>
    </row>
    <row r="903" spans="1:13" ht="60" customHeight="1" x14ac:dyDescent="0.2">
      <c r="A903">
        <v>5</v>
      </c>
      <c r="B903" t="s">
        <v>238</v>
      </c>
      <c r="C903" t="s">
        <v>238</v>
      </c>
      <c r="D903">
        <v>280000</v>
      </c>
      <c r="E903" t="s">
        <v>406</v>
      </c>
      <c r="F903" t="s">
        <v>202</v>
      </c>
      <c r="G903" t="s">
        <v>202</v>
      </c>
      <c r="J903" s="5" t="s">
        <v>506</v>
      </c>
      <c r="K903" t="s">
        <v>204</v>
      </c>
      <c r="L903" t="s">
        <v>202</v>
      </c>
      <c r="M903" t="s">
        <v>202</v>
      </c>
    </row>
    <row r="904" spans="1:13" ht="30" customHeight="1" x14ac:dyDescent="0.2">
      <c r="A904">
        <v>5</v>
      </c>
      <c r="B904" t="s">
        <v>238</v>
      </c>
      <c r="C904" t="s">
        <v>238</v>
      </c>
      <c r="D904">
        <v>280000</v>
      </c>
      <c r="E904" t="s">
        <v>310</v>
      </c>
      <c r="F904" t="s">
        <v>202</v>
      </c>
      <c r="G904" t="s">
        <v>202</v>
      </c>
      <c r="J904" s="5" t="s">
        <v>524</v>
      </c>
      <c r="K904" t="s">
        <v>204</v>
      </c>
      <c r="L904" t="s">
        <v>202</v>
      </c>
      <c r="M904" t="s">
        <v>202</v>
      </c>
    </row>
    <row r="905" spans="1:13" ht="45" customHeight="1" x14ac:dyDescent="0.2">
      <c r="A905">
        <v>5</v>
      </c>
      <c r="B905" t="s">
        <v>238</v>
      </c>
      <c r="C905" t="s">
        <v>238</v>
      </c>
      <c r="D905">
        <v>100000</v>
      </c>
      <c r="E905" t="s">
        <v>532</v>
      </c>
      <c r="F905" t="s">
        <v>202</v>
      </c>
      <c r="G905" t="s">
        <v>202</v>
      </c>
      <c r="J905" s="5" t="s">
        <v>533</v>
      </c>
      <c r="K905" t="s">
        <v>225</v>
      </c>
      <c r="L905" t="s">
        <v>202</v>
      </c>
      <c r="M905" t="s">
        <v>202</v>
      </c>
    </row>
    <row r="906" spans="1:13" ht="30" customHeight="1" x14ac:dyDescent="0.2">
      <c r="A906">
        <v>5</v>
      </c>
      <c r="B906" t="s">
        <v>238</v>
      </c>
      <c r="C906" t="s">
        <v>238</v>
      </c>
      <c r="D906">
        <v>250000</v>
      </c>
      <c r="E906" t="s">
        <v>561</v>
      </c>
      <c r="F906" t="s">
        <v>202</v>
      </c>
      <c r="G906" t="s">
        <v>202</v>
      </c>
      <c r="J906" s="5" t="s">
        <v>562</v>
      </c>
      <c r="K906" t="s">
        <v>225</v>
      </c>
      <c r="L906" t="s">
        <v>238</v>
      </c>
      <c r="M906" t="s">
        <v>202</v>
      </c>
    </row>
    <row r="907" spans="1:13" ht="105" customHeight="1" x14ac:dyDescent="0.2">
      <c r="A907">
        <v>5</v>
      </c>
      <c r="B907" t="s">
        <v>238</v>
      </c>
      <c r="C907" t="s">
        <v>238</v>
      </c>
      <c r="D907">
        <v>80000</v>
      </c>
      <c r="E907" t="s">
        <v>372</v>
      </c>
      <c r="F907" t="s">
        <v>238</v>
      </c>
      <c r="G907" t="s">
        <v>238</v>
      </c>
      <c r="H907">
        <v>90</v>
      </c>
      <c r="I907">
        <v>10</v>
      </c>
      <c r="J907" s="5" t="s">
        <v>575</v>
      </c>
      <c r="K907" t="s">
        <v>204</v>
      </c>
      <c r="L907" t="s">
        <v>202</v>
      </c>
      <c r="M907" t="s">
        <v>202</v>
      </c>
    </row>
    <row r="908" spans="1:13" ht="30" customHeight="1" x14ac:dyDescent="0.2">
      <c r="A908">
        <v>5</v>
      </c>
      <c r="B908" t="s">
        <v>238</v>
      </c>
      <c r="C908" t="s">
        <v>238</v>
      </c>
      <c r="D908">
        <v>200000</v>
      </c>
      <c r="E908" t="s">
        <v>620</v>
      </c>
      <c r="F908" t="s">
        <v>202</v>
      </c>
      <c r="G908" t="s">
        <v>202</v>
      </c>
      <c r="J908" s="5" t="s">
        <v>621</v>
      </c>
      <c r="K908" t="s">
        <v>204</v>
      </c>
      <c r="L908" t="s">
        <v>202</v>
      </c>
      <c r="M908" t="s">
        <v>202</v>
      </c>
    </row>
    <row r="909" spans="1:13" ht="30" customHeight="1" x14ac:dyDescent="0.2">
      <c r="A909">
        <v>5</v>
      </c>
      <c r="B909" t="s">
        <v>238</v>
      </c>
      <c r="C909" t="s">
        <v>238</v>
      </c>
      <c r="D909">
        <v>150000</v>
      </c>
      <c r="E909" t="s">
        <v>449</v>
      </c>
      <c r="F909" t="s">
        <v>202</v>
      </c>
      <c r="G909" t="s">
        <v>202</v>
      </c>
      <c r="J909" s="5" t="s">
        <v>655</v>
      </c>
      <c r="K909" t="s">
        <v>204</v>
      </c>
      <c r="L909" t="s">
        <v>202</v>
      </c>
      <c r="M909" t="s">
        <v>202</v>
      </c>
    </row>
    <row r="910" spans="1:13" ht="30" customHeight="1" x14ac:dyDescent="0.2">
      <c r="A910">
        <v>5</v>
      </c>
      <c r="B910" t="s">
        <v>238</v>
      </c>
      <c r="C910" t="s">
        <v>238</v>
      </c>
      <c r="D910">
        <v>180000</v>
      </c>
      <c r="E910" t="s">
        <v>691</v>
      </c>
      <c r="F910" t="s">
        <v>202</v>
      </c>
      <c r="G910" t="s">
        <v>202</v>
      </c>
      <c r="J910" s="5" t="s">
        <v>692</v>
      </c>
      <c r="K910" t="s">
        <v>204</v>
      </c>
      <c r="L910" t="s">
        <v>202</v>
      </c>
      <c r="M910" t="s">
        <v>202</v>
      </c>
    </row>
    <row r="911" spans="1:13" ht="30" customHeight="1" x14ac:dyDescent="0.2">
      <c r="A911">
        <v>5</v>
      </c>
      <c r="B911" t="s">
        <v>238</v>
      </c>
      <c r="C911" t="s">
        <v>238</v>
      </c>
      <c r="D911">
        <v>180000</v>
      </c>
      <c r="E911" t="s">
        <v>343</v>
      </c>
      <c r="F911" t="s">
        <v>202</v>
      </c>
      <c r="G911" t="s">
        <v>202</v>
      </c>
      <c r="J911" s="5" t="s">
        <v>710</v>
      </c>
      <c r="K911" t="s">
        <v>204</v>
      </c>
      <c r="L911" t="s">
        <v>202</v>
      </c>
      <c r="M911" t="s">
        <v>202</v>
      </c>
    </row>
    <row r="912" spans="1:13" ht="30" customHeight="1" x14ac:dyDescent="0.2">
      <c r="A912">
        <v>5</v>
      </c>
      <c r="B912" t="s">
        <v>238</v>
      </c>
      <c r="C912" t="s">
        <v>238</v>
      </c>
      <c r="D912">
        <v>130000</v>
      </c>
      <c r="E912" t="s">
        <v>713</v>
      </c>
      <c r="F912" t="s">
        <v>202</v>
      </c>
      <c r="G912" t="s">
        <v>202</v>
      </c>
      <c r="J912" s="5" t="s">
        <v>714</v>
      </c>
      <c r="K912" t="s">
        <v>204</v>
      </c>
      <c r="L912" t="s">
        <v>202</v>
      </c>
      <c r="M912" t="s">
        <v>202</v>
      </c>
    </row>
    <row r="913" spans="1:14" ht="60" customHeight="1" x14ac:dyDescent="0.2">
      <c r="A913">
        <v>5</v>
      </c>
      <c r="B913" t="s">
        <v>238</v>
      </c>
      <c r="C913" t="s">
        <v>238</v>
      </c>
      <c r="D913">
        <v>130000</v>
      </c>
      <c r="E913" t="s">
        <v>742</v>
      </c>
      <c r="F913" t="s">
        <v>238</v>
      </c>
      <c r="G913" t="s">
        <v>202</v>
      </c>
      <c r="J913" s="5" t="s">
        <v>743</v>
      </c>
      <c r="K913" t="s">
        <v>204</v>
      </c>
      <c r="L913" t="s">
        <v>202</v>
      </c>
      <c r="M913" t="s">
        <v>202</v>
      </c>
    </row>
    <row r="914" spans="1:14" ht="30" customHeight="1" x14ac:dyDescent="0.2">
      <c r="A914">
        <v>5</v>
      </c>
      <c r="B914" t="s">
        <v>238</v>
      </c>
      <c r="C914" t="s">
        <v>238</v>
      </c>
      <c r="D914">
        <v>150000</v>
      </c>
      <c r="E914" t="s">
        <v>753</v>
      </c>
      <c r="F914" t="s">
        <v>238</v>
      </c>
      <c r="G914" t="s">
        <v>202</v>
      </c>
      <c r="J914" s="5" t="s">
        <v>754</v>
      </c>
      <c r="L914" t="s">
        <v>202</v>
      </c>
      <c r="M914" t="s">
        <v>202</v>
      </c>
    </row>
    <row r="915" spans="1:14" ht="30" customHeight="1" x14ac:dyDescent="0.2">
      <c r="A915">
        <v>5</v>
      </c>
      <c r="B915" t="s">
        <v>238</v>
      </c>
      <c r="C915" t="s">
        <v>238</v>
      </c>
      <c r="D915">
        <v>200000</v>
      </c>
      <c r="E915" t="s">
        <v>769</v>
      </c>
      <c r="F915" t="s">
        <v>202</v>
      </c>
      <c r="G915" t="s">
        <v>202</v>
      </c>
      <c r="J915" s="5" t="s">
        <v>770</v>
      </c>
      <c r="L915" t="s">
        <v>202</v>
      </c>
      <c r="M915" t="s">
        <v>202</v>
      </c>
    </row>
    <row r="916" spans="1:14" ht="60" customHeight="1" x14ac:dyDescent="0.2">
      <c r="A916">
        <v>5</v>
      </c>
      <c r="B916" t="s">
        <v>238</v>
      </c>
      <c r="C916" t="s">
        <v>238</v>
      </c>
      <c r="D916">
        <v>280000</v>
      </c>
      <c r="E916" t="s">
        <v>832</v>
      </c>
      <c r="F916" t="s">
        <v>202</v>
      </c>
      <c r="G916" t="s">
        <v>202</v>
      </c>
      <c r="J916" s="5" t="s">
        <v>833</v>
      </c>
      <c r="K916" t="s">
        <v>225</v>
      </c>
      <c r="L916" t="s">
        <v>238</v>
      </c>
      <c r="M916" t="s">
        <v>202</v>
      </c>
    </row>
    <row r="917" spans="1:14" ht="45" customHeight="1" x14ac:dyDescent="0.2">
      <c r="A917">
        <v>5</v>
      </c>
      <c r="B917" t="s">
        <v>238</v>
      </c>
      <c r="C917" t="s">
        <v>238</v>
      </c>
      <c r="D917">
        <v>200000</v>
      </c>
      <c r="E917" t="s">
        <v>941</v>
      </c>
      <c r="F917" t="s">
        <v>202</v>
      </c>
      <c r="G917" t="s">
        <v>202</v>
      </c>
      <c r="J917" s="5" t="s">
        <v>942</v>
      </c>
      <c r="K917" t="s">
        <v>204</v>
      </c>
      <c r="L917" t="s">
        <v>202</v>
      </c>
      <c r="M917" t="s">
        <v>202</v>
      </c>
    </row>
    <row r="918" spans="1:14" ht="60" customHeight="1" x14ac:dyDescent="0.2">
      <c r="A918">
        <v>5</v>
      </c>
      <c r="B918" t="s">
        <v>238</v>
      </c>
      <c r="C918" t="s">
        <v>238</v>
      </c>
      <c r="D918">
        <v>250000</v>
      </c>
      <c r="E918" t="s">
        <v>995</v>
      </c>
      <c r="F918" t="s">
        <v>202</v>
      </c>
      <c r="G918" t="s">
        <v>202</v>
      </c>
      <c r="J918" s="5" t="s">
        <v>996</v>
      </c>
      <c r="K918" t="s">
        <v>204</v>
      </c>
      <c r="L918" t="s">
        <v>202</v>
      </c>
      <c r="M918" t="s">
        <v>202</v>
      </c>
    </row>
    <row r="919" spans="1:14" ht="120" customHeight="1" x14ac:dyDescent="0.2">
      <c r="A919">
        <v>5</v>
      </c>
      <c r="B919" t="s">
        <v>238</v>
      </c>
      <c r="C919" t="s">
        <v>238</v>
      </c>
      <c r="D919">
        <v>110000</v>
      </c>
      <c r="E919" t="s">
        <v>779</v>
      </c>
      <c r="F919" t="s">
        <v>202</v>
      </c>
      <c r="G919" t="s">
        <v>202</v>
      </c>
      <c r="J919" s="5" t="s">
        <v>1065</v>
      </c>
      <c r="K919" t="s">
        <v>204</v>
      </c>
      <c r="L919" t="s">
        <v>202</v>
      </c>
      <c r="M919" t="s">
        <v>202</v>
      </c>
    </row>
    <row r="920" spans="1:14" ht="30" customHeight="1" x14ac:dyDescent="0.2">
      <c r="A920">
        <v>5</v>
      </c>
      <c r="B920" t="s">
        <v>238</v>
      </c>
      <c r="C920" t="s">
        <v>238</v>
      </c>
      <c r="D920">
        <v>280000</v>
      </c>
      <c r="E920" t="s">
        <v>406</v>
      </c>
      <c r="F920" t="s">
        <v>202</v>
      </c>
      <c r="G920" t="s">
        <v>202</v>
      </c>
      <c r="J920" s="5" t="s">
        <v>1104</v>
      </c>
      <c r="K920" t="s">
        <v>204</v>
      </c>
      <c r="L920" t="s">
        <v>202</v>
      </c>
      <c r="M920" t="s">
        <v>202</v>
      </c>
    </row>
    <row r="921" spans="1:14" ht="75" customHeight="1" x14ac:dyDescent="0.2">
      <c r="A921">
        <v>5</v>
      </c>
      <c r="B921" t="s">
        <v>238</v>
      </c>
      <c r="C921" t="s">
        <v>238</v>
      </c>
      <c r="D921">
        <v>150000</v>
      </c>
      <c r="E921" t="s">
        <v>1116</v>
      </c>
      <c r="F921" t="s">
        <v>202</v>
      </c>
      <c r="G921" t="s">
        <v>202</v>
      </c>
      <c r="J921" s="5" t="s">
        <v>1117</v>
      </c>
      <c r="L921" t="s">
        <v>202</v>
      </c>
      <c r="M921" t="s">
        <v>202</v>
      </c>
    </row>
    <row r="922" spans="1:14" ht="225" customHeight="1" x14ac:dyDescent="0.2">
      <c r="A922">
        <v>5</v>
      </c>
      <c r="B922" t="s">
        <v>238</v>
      </c>
      <c r="C922" t="s">
        <v>238</v>
      </c>
      <c r="D922">
        <v>180000</v>
      </c>
      <c r="E922" t="s">
        <v>557</v>
      </c>
      <c r="F922" t="s">
        <v>202</v>
      </c>
      <c r="G922" t="s">
        <v>202</v>
      </c>
      <c r="J922" s="5" t="s">
        <v>1133</v>
      </c>
      <c r="K922" t="s">
        <v>204</v>
      </c>
      <c r="L922" t="s">
        <v>202</v>
      </c>
      <c r="M922" t="s">
        <v>202</v>
      </c>
    </row>
    <row r="923" spans="1:14" ht="75" customHeight="1" x14ac:dyDescent="0.2">
      <c r="A923">
        <v>5</v>
      </c>
      <c r="B923" t="s">
        <v>238</v>
      </c>
      <c r="C923" t="s">
        <v>238</v>
      </c>
      <c r="D923">
        <v>100000</v>
      </c>
      <c r="E923" t="s">
        <v>687</v>
      </c>
      <c r="F923" t="s">
        <v>238</v>
      </c>
      <c r="G923" t="s">
        <v>238</v>
      </c>
      <c r="H923">
        <v>75</v>
      </c>
      <c r="I923">
        <v>25</v>
      </c>
      <c r="J923" s="5" t="s">
        <v>1159</v>
      </c>
      <c r="K923" t="s">
        <v>204</v>
      </c>
      <c r="L923" t="s">
        <v>202</v>
      </c>
      <c r="M923" t="s">
        <v>202</v>
      </c>
    </row>
    <row r="924" spans="1:14" ht="75" customHeight="1" x14ac:dyDescent="0.2">
      <c r="A924">
        <v>5</v>
      </c>
      <c r="B924" t="s">
        <v>238</v>
      </c>
      <c r="C924" t="s">
        <v>238</v>
      </c>
      <c r="D924">
        <v>280000</v>
      </c>
      <c r="E924" t="s">
        <v>624</v>
      </c>
      <c r="F924" t="s">
        <v>202</v>
      </c>
      <c r="G924" t="s">
        <v>202</v>
      </c>
      <c r="J924" s="5" t="s">
        <v>1172</v>
      </c>
      <c r="K924" t="s">
        <v>204</v>
      </c>
      <c r="L924" t="s">
        <v>202</v>
      </c>
      <c r="M924" t="s">
        <v>202</v>
      </c>
    </row>
    <row r="925" spans="1:14" ht="45" customHeight="1" x14ac:dyDescent="0.2">
      <c r="A925">
        <v>5</v>
      </c>
      <c r="B925" t="s">
        <v>238</v>
      </c>
      <c r="C925" t="s">
        <v>238</v>
      </c>
      <c r="D925">
        <v>100000</v>
      </c>
      <c r="E925" t="s">
        <v>1190</v>
      </c>
      <c r="F925" t="s">
        <v>202</v>
      </c>
      <c r="G925" t="s">
        <v>202</v>
      </c>
      <c r="J925" s="5" t="s">
        <v>1191</v>
      </c>
      <c r="K925" t="s">
        <v>204</v>
      </c>
      <c r="L925" t="s">
        <v>202</v>
      </c>
      <c r="M925" t="s">
        <v>202</v>
      </c>
    </row>
    <row r="926" spans="1:14" ht="75" customHeight="1" x14ac:dyDescent="0.2">
      <c r="A926">
        <v>5</v>
      </c>
      <c r="B926" t="s">
        <v>238</v>
      </c>
      <c r="C926" t="s">
        <v>238</v>
      </c>
      <c r="D926">
        <v>130000</v>
      </c>
      <c r="E926" t="s">
        <v>1204</v>
      </c>
      <c r="F926" t="s">
        <v>202</v>
      </c>
      <c r="G926" t="s">
        <v>202</v>
      </c>
      <c r="J926" s="5" t="s">
        <v>1205</v>
      </c>
      <c r="K926" t="s">
        <v>204</v>
      </c>
      <c r="L926" t="s">
        <v>202</v>
      </c>
      <c r="M926" t="s">
        <v>202</v>
      </c>
    </row>
    <row r="927" spans="1:14" ht="120" customHeight="1" x14ac:dyDescent="0.2">
      <c r="A927">
        <v>5</v>
      </c>
      <c r="B927" t="s">
        <v>238</v>
      </c>
      <c r="C927" t="s">
        <v>238</v>
      </c>
      <c r="D927">
        <v>100000</v>
      </c>
      <c r="E927" t="s">
        <v>871</v>
      </c>
      <c r="F927" t="s">
        <v>202</v>
      </c>
      <c r="G927" t="s">
        <v>202</v>
      </c>
      <c r="J927" s="5" t="s">
        <v>1262</v>
      </c>
      <c r="K927" t="s">
        <v>204</v>
      </c>
      <c r="L927" t="s">
        <v>202</v>
      </c>
      <c r="M927" t="s">
        <v>238</v>
      </c>
      <c r="N927" t="s">
        <v>1263</v>
      </c>
    </row>
    <row r="928" spans="1:14" ht="60" customHeight="1" x14ac:dyDescent="0.2">
      <c r="A928">
        <v>5</v>
      </c>
      <c r="B928" t="s">
        <v>238</v>
      </c>
      <c r="C928" t="s">
        <v>238</v>
      </c>
      <c r="D928">
        <v>100000</v>
      </c>
      <c r="E928" t="s">
        <v>532</v>
      </c>
      <c r="F928" t="s">
        <v>202</v>
      </c>
      <c r="G928" t="s">
        <v>202</v>
      </c>
      <c r="J928" s="5" t="s">
        <v>1294</v>
      </c>
      <c r="K928" t="s">
        <v>225</v>
      </c>
      <c r="L928" t="s">
        <v>238</v>
      </c>
      <c r="M928" t="s">
        <v>202</v>
      </c>
    </row>
    <row r="929" spans="1:14" ht="30" customHeight="1" x14ac:dyDescent="0.2">
      <c r="A929">
        <v>5</v>
      </c>
      <c r="B929" t="s">
        <v>238</v>
      </c>
      <c r="C929" t="s">
        <v>238</v>
      </c>
      <c r="D929">
        <v>180000</v>
      </c>
      <c r="E929" t="s">
        <v>315</v>
      </c>
      <c r="F929" t="s">
        <v>202</v>
      </c>
      <c r="G929" t="s">
        <v>202</v>
      </c>
      <c r="J929" s="5" t="s">
        <v>1340</v>
      </c>
      <c r="K929" t="s">
        <v>204</v>
      </c>
      <c r="L929" t="s">
        <v>238</v>
      </c>
      <c r="M929" t="s">
        <v>202</v>
      </c>
    </row>
    <row r="930" spans="1:14" ht="105" customHeight="1" x14ac:dyDescent="0.2">
      <c r="A930">
        <v>5</v>
      </c>
      <c r="B930" t="s">
        <v>238</v>
      </c>
      <c r="C930" t="s">
        <v>238</v>
      </c>
      <c r="D930">
        <v>125000</v>
      </c>
      <c r="E930" t="s">
        <v>1380</v>
      </c>
      <c r="F930" t="s">
        <v>202</v>
      </c>
      <c r="G930" t="s">
        <v>202</v>
      </c>
      <c r="J930" s="5" t="s">
        <v>1381</v>
      </c>
      <c r="K930" t="s">
        <v>204</v>
      </c>
      <c r="L930" t="s">
        <v>202</v>
      </c>
      <c r="M930" t="s">
        <v>202</v>
      </c>
    </row>
    <row r="931" spans="1:14" ht="60" customHeight="1" x14ac:dyDescent="0.2">
      <c r="A931">
        <v>5</v>
      </c>
      <c r="B931" t="s">
        <v>238</v>
      </c>
      <c r="C931" t="s">
        <v>238</v>
      </c>
      <c r="D931">
        <v>240000</v>
      </c>
      <c r="E931" t="s">
        <v>1416</v>
      </c>
      <c r="F931" t="s">
        <v>202</v>
      </c>
      <c r="G931" t="s">
        <v>202</v>
      </c>
      <c r="J931" s="5" t="s">
        <v>1417</v>
      </c>
      <c r="K931" t="s">
        <v>204</v>
      </c>
      <c r="L931" t="s">
        <v>238</v>
      </c>
      <c r="M931" t="s">
        <v>202</v>
      </c>
    </row>
    <row r="932" spans="1:14" ht="30" customHeight="1" x14ac:dyDescent="0.2">
      <c r="A932">
        <v>5</v>
      </c>
      <c r="B932" t="s">
        <v>238</v>
      </c>
      <c r="C932" t="s">
        <v>238</v>
      </c>
      <c r="D932">
        <v>40000</v>
      </c>
      <c r="E932" t="s">
        <v>1429</v>
      </c>
      <c r="F932" t="s">
        <v>202</v>
      </c>
      <c r="G932" t="s">
        <v>202</v>
      </c>
      <c r="J932" s="5" t="s">
        <v>1430</v>
      </c>
      <c r="K932" t="s">
        <v>225</v>
      </c>
      <c r="L932" t="s">
        <v>202</v>
      </c>
      <c r="M932" t="s">
        <v>202</v>
      </c>
    </row>
    <row r="933" spans="1:14" ht="30" customHeight="1" x14ac:dyDescent="0.2">
      <c r="A933">
        <v>5</v>
      </c>
      <c r="B933" t="s">
        <v>238</v>
      </c>
      <c r="C933" t="s">
        <v>238</v>
      </c>
      <c r="D933">
        <v>280000</v>
      </c>
      <c r="E933" t="s">
        <v>368</v>
      </c>
      <c r="F933" t="s">
        <v>202</v>
      </c>
      <c r="G933" t="s">
        <v>202</v>
      </c>
      <c r="J933" s="5" t="s">
        <v>1444</v>
      </c>
      <c r="K933" t="s">
        <v>204</v>
      </c>
      <c r="L933" t="s">
        <v>238</v>
      </c>
      <c r="M933" t="s">
        <v>238</v>
      </c>
      <c r="N933" t="s">
        <v>1445</v>
      </c>
    </row>
    <row r="934" spans="1:14" ht="60" customHeight="1" x14ac:dyDescent="0.2">
      <c r="A934">
        <v>5</v>
      </c>
      <c r="B934" t="s">
        <v>238</v>
      </c>
      <c r="C934" t="s">
        <v>238</v>
      </c>
      <c r="D934">
        <v>100000</v>
      </c>
      <c r="E934" t="s">
        <v>484</v>
      </c>
      <c r="F934" t="s">
        <v>202</v>
      </c>
      <c r="G934" t="s">
        <v>202</v>
      </c>
      <c r="J934" s="5" t="s">
        <v>1518</v>
      </c>
      <c r="K934" t="s">
        <v>204</v>
      </c>
      <c r="L934" t="s">
        <v>238</v>
      </c>
      <c r="M934" t="s">
        <v>202</v>
      </c>
    </row>
    <row r="935" spans="1:14" ht="75" customHeight="1" x14ac:dyDescent="0.2">
      <c r="A935">
        <v>5</v>
      </c>
      <c r="B935" t="s">
        <v>238</v>
      </c>
      <c r="C935" t="s">
        <v>238</v>
      </c>
      <c r="D935">
        <v>80000</v>
      </c>
      <c r="E935" t="s">
        <v>372</v>
      </c>
      <c r="F935" t="s">
        <v>238</v>
      </c>
      <c r="G935" t="s">
        <v>238</v>
      </c>
      <c r="H935">
        <v>30</v>
      </c>
      <c r="I935">
        <v>70</v>
      </c>
      <c r="J935" s="5" t="s">
        <v>1536</v>
      </c>
      <c r="K935" t="s">
        <v>204</v>
      </c>
      <c r="L935" t="s">
        <v>202</v>
      </c>
      <c r="M935" t="s">
        <v>202</v>
      </c>
    </row>
    <row r="936" spans="1:14" ht="30" customHeight="1" x14ac:dyDescent="0.2">
      <c r="A936">
        <v>5</v>
      </c>
      <c r="B936" t="s">
        <v>238</v>
      </c>
      <c r="C936" t="s">
        <v>238</v>
      </c>
      <c r="D936">
        <v>20000</v>
      </c>
      <c r="E936" t="s">
        <v>1553</v>
      </c>
      <c r="F936" t="s">
        <v>202</v>
      </c>
      <c r="G936" t="s">
        <v>202</v>
      </c>
      <c r="J936" s="5" t="s">
        <v>1554</v>
      </c>
      <c r="K936" t="s">
        <v>204</v>
      </c>
      <c r="L936" t="s">
        <v>202</v>
      </c>
      <c r="M936" t="s">
        <v>202</v>
      </c>
    </row>
    <row r="937" spans="1:14" ht="75" customHeight="1" x14ac:dyDescent="0.2">
      <c r="A937">
        <v>5</v>
      </c>
      <c r="B937" t="s">
        <v>238</v>
      </c>
      <c r="C937" t="s">
        <v>238</v>
      </c>
      <c r="D937">
        <v>250000</v>
      </c>
      <c r="E937" t="s">
        <v>390</v>
      </c>
      <c r="F937" t="s">
        <v>202</v>
      </c>
      <c r="G937" t="s">
        <v>202</v>
      </c>
      <c r="J937" s="5" t="s">
        <v>1601</v>
      </c>
      <c r="K937" t="s">
        <v>204</v>
      </c>
      <c r="L937" t="s">
        <v>202</v>
      </c>
      <c r="M937" t="s">
        <v>202</v>
      </c>
    </row>
    <row r="938" spans="1:14" ht="45" customHeight="1" x14ac:dyDescent="0.2">
      <c r="A938">
        <v>5</v>
      </c>
      <c r="B938" t="s">
        <v>238</v>
      </c>
      <c r="C938" t="s">
        <v>238</v>
      </c>
      <c r="D938">
        <v>400000</v>
      </c>
      <c r="E938" t="s">
        <v>1604</v>
      </c>
      <c r="F938" t="s">
        <v>202</v>
      </c>
      <c r="G938" t="s">
        <v>202</v>
      </c>
      <c r="J938" s="5" t="s">
        <v>1605</v>
      </c>
      <c r="K938" t="s">
        <v>204</v>
      </c>
      <c r="L938" t="s">
        <v>202</v>
      </c>
      <c r="M938" t="s">
        <v>202</v>
      </c>
    </row>
    <row r="939" spans="1:14" ht="45" customHeight="1" x14ac:dyDescent="0.2">
      <c r="A939">
        <v>5</v>
      </c>
      <c r="B939" t="s">
        <v>238</v>
      </c>
      <c r="C939" t="s">
        <v>238</v>
      </c>
      <c r="D939">
        <v>200000</v>
      </c>
      <c r="E939" t="s">
        <v>941</v>
      </c>
      <c r="F939" t="s">
        <v>202</v>
      </c>
      <c r="G939" t="s">
        <v>202</v>
      </c>
      <c r="J939" s="5" t="s">
        <v>1617</v>
      </c>
      <c r="K939" t="s">
        <v>204</v>
      </c>
      <c r="L939" t="s">
        <v>238</v>
      </c>
      <c r="M939" t="s">
        <v>202</v>
      </c>
    </row>
    <row r="940" spans="1:14" ht="60" customHeight="1" x14ac:dyDescent="0.2">
      <c r="A940">
        <v>5</v>
      </c>
      <c r="B940" t="s">
        <v>238</v>
      </c>
      <c r="C940" t="s">
        <v>238</v>
      </c>
      <c r="D940">
        <v>100000</v>
      </c>
      <c r="E940" t="s">
        <v>532</v>
      </c>
      <c r="F940" t="s">
        <v>202</v>
      </c>
      <c r="G940" t="s">
        <v>202</v>
      </c>
      <c r="J940" s="5" t="s">
        <v>1621</v>
      </c>
      <c r="K940" t="s">
        <v>204</v>
      </c>
      <c r="L940" t="s">
        <v>202</v>
      </c>
      <c r="M940" t="s">
        <v>202</v>
      </c>
    </row>
    <row r="941" spans="1:14" ht="45" customHeight="1" x14ac:dyDescent="0.2">
      <c r="A941">
        <v>5</v>
      </c>
      <c r="B941" t="s">
        <v>238</v>
      </c>
      <c r="C941" t="s">
        <v>238</v>
      </c>
      <c r="D941">
        <v>200000</v>
      </c>
      <c r="E941" t="s">
        <v>1245</v>
      </c>
      <c r="F941" t="s">
        <v>202</v>
      </c>
      <c r="G941" t="s">
        <v>202</v>
      </c>
      <c r="J941" s="5" t="s">
        <v>1692</v>
      </c>
      <c r="K941" t="s">
        <v>225</v>
      </c>
      <c r="L941" t="s">
        <v>202</v>
      </c>
      <c r="M941" t="s">
        <v>202</v>
      </c>
    </row>
    <row r="942" spans="1:14" ht="75" customHeight="1" x14ac:dyDescent="0.2">
      <c r="A942">
        <v>5</v>
      </c>
      <c r="B942" t="s">
        <v>238</v>
      </c>
      <c r="C942" t="s">
        <v>238</v>
      </c>
      <c r="D942">
        <v>100000</v>
      </c>
      <c r="E942" t="s">
        <v>1712</v>
      </c>
      <c r="F942" t="s">
        <v>238</v>
      </c>
      <c r="G942" t="s">
        <v>238</v>
      </c>
      <c r="H942">
        <v>70</v>
      </c>
      <c r="I942">
        <v>30</v>
      </c>
      <c r="J942" s="5" t="s">
        <v>1713</v>
      </c>
      <c r="K942" t="s">
        <v>204</v>
      </c>
      <c r="L942" t="s">
        <v>238</v>
      </c>
      <c r="M942" t="s">
        <v>202</v>
      </c>
    </row>
    <row r="943" spans="1:14" ht="30" customHeight="1" x14ac:dyDescent="0.2">
      <c r="A943">
        <v>5</v>
      </c>
      <c r="B943" t="s">
        <v>238</v>
      </c>
      <c r="C943" t="s">
        <v>238</v>
      </c>
      <c r="D943">
        <v>100000</v>
      </c>
      <c r="E943" t="s">
        <v>687</v>
      </c>
      <c r="F943" t="s">
        <v>202</v>
      </c>
      <c r="G943" t="s">
        <v>202</v>
      </c>
      <c r="J943" s="5" t="s">
        <v>1716</v>
      </c>
      <c r="K943" t="s">
        <v>204</v>
      </c>
      <c r="L943" t="s">
        <v>238</v>
      </c>
      <c r="M943" t="s">
        <v>238</v>
      </c>
      <c r="N943" t="s">
        <v>1717</v>
      </c>
    </row>
    <row r="944" spans="1:14" ht="90" customHeight="1" x14ac:dyDescent="0.2">
      <c r="A944">
        <v>5</v>
      </c>
      <c r="B944" t="s">
        <v>238</v>
      </c>
      <c r="C944" t="s">
        <v>238</v>
      </c>
      <c r="D944">
        <v>65000</v>
      </c>
      <c r="E944" t="s">
        <v>1772</v>
      </c>
      <c r="F944" t="s">
        <v>238</v>
      </c>
      <c r="G944" t="s">
        <v>202</v>
      </c>
      <c r="J944" s="5" t="s">
        <v>1773</v>
      </c>
      <c r="K944" t="s">
        <v>225</v>
      </c>
      <c r="L944" t="s">
        <v>202</v>
      </c>
      <c r="M944" t="s">
        <v>202</v>
      </c>
    </row>
    <row r="945" spans="1:13" ht="75" customHeight="1" x14ac:dyDescent="0.2">
      <c r="A945">
        <v>5</v>
      </c>
      <c r="B945" t="s">
        <v>238</v>
      </c>
      <c r="C945" t="s">
        <v>238</v>
      </c>
      <c r="D945">
        <v>100000</v>
      </c>
      <c r="E945" t="s">
        <v>484</v>
      </c>
      <c r="F945" t="s">
        <v>238</v>
      </c>
      <c r="G945" t="s">
        <v>238</v>
      </c>
      <c r="H945">
        <v>20</v>
      </c>
      <c r="I945">
        <v>80</v>
      </c>
      <c r="J945" s="5" t="s">
        <v>1841</v>
      </c>
      <c r="K945" t="s">
        <v>204</v>
      </c>
      <c r="L945" t="s">
        <v>202</v>
      </c>
      <c r="M945" t="s">
        <v>202</v>
      </c>
    </row>
    <row r="946" spans="1:13" ht="60" customHeight="1" x14ac:dyDescent="0.2">
      <c r="A946">
        <v>5</v>
      </c>
      <c r="B946" t="s">
        <v>238</v>
      </c>
      <c r="C946" t="s">
        <v>238</v>
      </c>
      <c r="D946">
        <v>150000</v>
      </c>
      <c r="E946" t="s">
        <v>324</v>
      </c>
      <c r="F946" t="s">
        <v>202</v>
      </c>
      <c r="G946" t="s">
        <v>202</v>
      </c>
      <c r="J946" s="5" t="s">
        <v>1880</v>
      </c>
      <c r="L946" t="s">
        <v>202</v>
      </c>
      <c r="M946" t="s">
        <v>202</v>
      </c>
    </row>
    <row r="947" spans="1:13" ht="75" customHeight="1" x14ac:dyDescent="0.2">
      <c r="A947">
        <v>5</v>
      </c>
      <c r="B947" t="s">
        <v>238</v>
      </c>
      <c r="C947" t="s">
        <v>238</v>
      </c>
      <c r="D947">
        <v>280000</v>
      </c>
      <c r="E947" t="s">
        <v>282</v>
      </c>
      <c r="F947" t="s">
        <v>202</v>
      </c>
      <c r="G947" t="s">
        <v>202</v>
      </c>
      <c r="J947" s="5" t="s">
        <v>1939</v>
      </c>
      <c r="K947" t="s">
        <v>225</v>
      </c>
      <c r="L947" t="s">
        <v>238</v>
      </c>
      <c r="M947" t="s">
        <v>202</v>
      </c>
    </row>
    <row r="948" spans="1:13" ht="75" customHeight="1" x14ac:dyDescent="0.2">
      <c r="A948">
        <v>5</v>
      </c>
      <c r="B948" t="s">
        <v>238</v>
      </c>
      <c r="C948" t="s">
        <v>238</v>
      </c>
      <c r="D948">
        <v>150000</v>
      </c>
      <c r="E948" t="s">
        <v>324</v>
      </c>
      <c r="F948" t="s">
        <v>202</v>
      </c>
      <c r="G948" t="s">
        <v>202</v>
      </c>
      <c r="J948" s="5" t="s">
        <v>1966</v>
      </c>
      <c r="K948" t="s">
        <v>204</v>
      </c>
      <c r="L948" t="s">
        <v>202</v>
      </c>
      <c r="M948" t="s">
        <v>202</v>
      </c>
    </row>
    <row r="949" spans="1:13" ht="90" customHeight="1" x14ac:dyDescent="0.2">
      <c r="A949">
        <v>5</v>
      </c>
      <c r="B949" t="s">
        <v>238</v>
      </c>
      <c r="C949" t="s">
        <v>238</v>
      </c>
      <c r="D949">
        <v>230000</v>
      </c>
      <c r="E949" t="s">
        <v>1975</v>
      </c>
      <c r="F949" t="s">
        <v>202</v>
      </c>
      <c r="G949" t="s">
        <v>202</v>
      </c>
      <c r="J949" s="5" t="s">
        <v>1976</v>
      </c>
      <c r="K949" t="s">
        <v>204</v>
      </c>
      <c r="L949" t="s">
        <v>202</v>
      </c>
      <c r="M949" t="s">
        <v>202</v>
      </c>
    </row>
    <row r="950" spans="1:13" ht="30" customHeight="1" x14ac:dyDescent="0.2">
      <c r="A950">
        <v>5</v>
      </c>
      <c r="B950" t="s">
        <v>238</v>
      </c>
      <c r="C950" t="s">
        <v>238</v>
      </c>
      <c r="D950">
        <v>100000</v>
      </c>
      <c r="E950" t="s">
        <v>532</v>
      </c>
      <c r="F950" t="s">
        <v>202</v>
      </c>
      <c r="G950" t="s">
        <v>202</v>
      </c>
      <c r="J950" s="5" t="s">
        <v>1998</v>
      </c>
      <c r="K950" t="s">
        <v>225</v>
      </c>
      <c r="L950" t="s">
        <v>238</v>
      </c>
      <c r="M950" t="s">
        <v>202</v>
      </c>
    </row>
    <row r="951" spans="1:13" ht="105" customHeight="1" x14ac:dyDescent="0.2">
      <c r="A951">
        <v>5</v>
      </c>
      <c r="B951" t="s">
        <v>238</v>
      </c>
      <c r="C951" t="s">
        <v>238</v>
      </c>
      <c r="D951">
        <v>180000</v>
      </c>
      <c r="E951" t="s">
        <v>477</v>
      </c>
      <c r="F951" t="s">
        <v>202</v>
      </c>
      <c r="G951" t="s">
        <v>202</v>
      </c>
      <c r="J951" s="5" t="s">
        <v>2022</v>
      </c>
      <c r="K951" t="s">
        <v>204</v>
      </c>
      <c r="L951" t="s">
        <v>202</v>
      </c>
      <c r="M951" t="s">
        <v>202</v>
      </c>
    </row>
    <row r="952" spans="1:13" ht="45" customHeight="1" x14ac:dyDescent="0.2">
      <c r="A952">
        <v>5</v>
      </c>
      <c r="B952" t="s">
        <v>238</v>
      </c>
      <c r="C952" t="s">
        <v>238</v>
      </c>
      <c r="D952">
        <v>230000</v>
      </c>
      <c r="E952" t="s">
        <v>2032</v>
      </c>
      <c r="F952" t="s">
        <v>238</v>
      </c>
      <c r="G952" t="s">
        <v>202</v>
      </c>
      <c r="J952" s="5" t="s">
        <v>2033</v>
      </c>
      <c r="L952" t="s">
        <v>202</v>
      </c>
      <c r="M952" t="s">
        <v>202</v>
      </c>
    </row>
    <row r="953" spans="1:13" ht="105" customHeight="1" x14ac:dyDescent="0.2">
      <c r="A953">
        <v>5</v>
      </c>
      <c r="B953" t="s">
        <v>238</v>
      </c>
      <c r="C953" t="s">
        <v>238</v>
      </c>
      <c r="D953">
        <v>120000</v>
      </c>
      <c r="E953" t="s">
        <v>968</v>
      </c>
      <c r="F953" t="s">
        <v>202</v>
      </c>
      <c r="G953" t="s">
        <v>202</v>
      </c>
      <c r="J953" s="5" t="s">
        <v>2065</v>
      </c>
      <c r="K953" t="s">
        <v>225</v>
      </c>
      <c r="L953" t="s">
        <v>238</v>
      </c>
      <c r="M953" t="s">
        <v>202</v>
      </c>
    </row>
    <row r="954" spans="1:13" ht="75" customHeight="1" x14ac:dyDescent="0.2">
      <c r="A954">
        <v>5</v>
      </c>
      <c r="B954" t="s">
        <v>238</v>
      </c>
      <c r="C954" t="s">
        <v>238</v>
      </c>
      <c r="D954">
        <v>80000</v>
      </c>
      <c r="E954" t="s">
        <v>2159</v>
      </c>
      <c r="F954" t="s">
        <v>202</v>
      </c>
      <c r="G954" t="s">
        <v>202</v>
      </c>
      <c r="J954" s="5" t="s">
        <v>2160</v>
      </c>
      <c r="K954" t="s">
        <v>204</v>
      </c>
      <c r="L954" t="s">
        <v>202</v>
      </c>
      <c r="M954" t="s">
        <v>202</v>
      </c>
    </row>
    <row r="955" spans="1:13" ht="30" customHeight="1" x14ac:dyDescent="0.2">
      <c r="A955">
        <v>5</v>
      </c>
      <c r="B955" t="s">
        <v>238</v>
      </c>
      <c r="C955" t="s">
        <v>238</v>
      </c>
      <c r="D955">
        <v>100000</v>
      </c>
      <c r="E955" t="s">
        <v>2174</v>
      </c>
      <c r="F955" t="s">
        <v>202</v>
      </c>
      <c r="G955" t="s">
        <v>202</v>
      </c>
      <c r="J955" s="5" t="s">
        <v>2175</v>
      </c>
      <c r="K955" t="s">
        <v>204</v>
      </c>
      <c r="L955" t="s">
        <v>202</v>
      </c>
      <c r="M955" t="s">
        <v>202</v>
      </c>
    </row>
    <row r="956" spans="1:13" ht="105" customHeight="1" x14ac:dyDescent="0.2">
      <c r="A956">
        <v>5</v>
      </c>
      <c r="B956" t="s">
        <v>238</v>
      </c>
      <c r="C956" t="s">
        <v>238</v>
      </c>
      <c r="D956">
        <v>125000</v>
      </c>
      <c r="E956" t="s">
        <v>2185</v>
      </c>
      <c r="F956" t="s">
        <v>202</v>
      </c>
      <c r="G956" t="s">
        <v>202</v>
      </c>
      <c r="J956" s="5" t="s">
        <v>2186</v>
      </c>
      <c r="K956" t="s">
        <v>204</v>
      </c>
      <c r="L956" t="s">
        <v>202</v>
      </c>
      <c r="M956" t="s">
        <v>202</v>
      </c>
    </row>
    <row r="957" spans="1:13" ht="75" customHeight="1" x14ac:dyDescent="0.2">
      <c r="A957">
        <v>5</v>
      </c>
      <c r="B957" t="s">
        <v>238</v>
      </c>
      <c r="C957" t="s">
        <v>238</v>
      </c>
      <c r="D957">
        <v>80000</v>
      </c>
      <c r="E957" t="s">
        <v>973</v>
      </c>
      <c r="F957" t="s">
        <v>238</v>
      </c>
      <c r="G957" t="s">
        <v>202</v>
      </c>
      <c r="J957" s="5" t="s">
        <v>2199</v>
      </c>
      <c r="K957" t="s">
        <v>225</v>
      </c>
      <c r="L957" t="s">
        <v>202</v>
      </c>
      <c r="M957" t="s">
        <v>202</v>
      </c>
    </row>
    <row r="958" spans="1:13" ht="90" customHeight="1" x14ac:dyDescent="0.2">
      <c r="A958">
        <v>5</v>
      </c>
      <c r="B958" t="s">
        <v>238</v>
      </c>
      <c r="C958" t="s">
        <v>238</v>
      </c>
      <c r="D958">
        <v>120000</v>
      </c>
      <c r="E958" t="s">
        <v>2260</v>
      </c>
      <c r="F958" t="s">
        <v>202</v>
      </c>
      <c r="G958" t="s">
        <v>202</v>
      </c>
      <c r="J958" s="5" t="s">
        <v>2261</v>
      </c>
      <c r="K958" t="s">
        <v>204</v>
      </c>
      <c r="L958" t="s">
        <v>202</v>
      </c>
      <c r="M958" t="s">
        <v>202</v>
      </c>
    </row>
    <row r="959" spans="1:13" ht="60" customHeight="1" x14ac:dyDescent="0.2">
      <c r="A959">
        <v>5</v>
      </c>
      <c r="B959" t="s">
        <v>238</v>
      </c>
      <c r="C959" t="s">
        <v>238</v>
      </c>
      <c r="D959">
        <v>160000</v>
      </c>
      <c r="E959" t="s">
        <v>1670</v>
      </c>
      <c r="F959" t="s">
        <v>202</v>
      </c>
      <c r="G959" t="s">
        <v>202</v>
      </c>
      <c r="J959" s="5" t="s">
        <v>2276</v>
      </c>
      <c r="K959" t="s">
        <v>225</v>
      </c>
      <c r="L959" t="s">
        <v>238</v>
      </c>
      <c r="M959" t="s">
        <v>202</v>
      </c>
    </row>
    <row r="960" spans="1:13" ht="60" customHeight="1" x14ac:dyDescent="0.2">
      <c r="A960">
        <v>5</v>
      </c>
      <c r="B960" t="s">
        <v>238</v>
      </c>
      <c r="C960" t="s">
        <v>238</v>
      </c>
      <c r="D960">
        <v>180000</v>
      </c>
      <c r="E960" t="s">
        <v>270</v>
      </c>
      <c r="F960" t="s">
        <v>202</v>
      </c>
      <c r="G960" t="s">
        <v>202</v>
      </c>
      <c r="J960" s="5" t="s">
        <v>2299</v>
      </c>
      <c r="K960" t="s">
        <v>204</v>
      </c>
      <c r="L960" t="s">
        <v>238</v>
      </c>
      <c r="M960" t="s">
        <v>202</v>
      </c>
    </row>
    <row r="961" spans="1:14" ht="75" customHeight="1" x14ac:dyDescent="0.2">
      <c r="A961">
        <v>5</v>
      </c>
      <c r="B961" t="s">
        <v>238</v>
      </c>
      <c r="C961" t="s">
        <v>238</v>
      </c>
      <c r="D961">
        <v>90000</v>
      </c>
      <c r="E961" t="s">
        <v>2324</v>
      </c>
      <c r="F961" t="s">
        <v>202</v>
      </c>
      <c r="G961" t="s">
        <v>202</v>
      </c>
      <c r="J961" s="5" t="s">
        <v>2325</v>
      </c>
      <c r="K961" t="s">
        <v>204</v>
      </c>
      <c r="L961" t="s">
        <v>238</v>
      </c>
      <c r="M961" t="s">
        <v>202</v>
      </c>
    </row>
    <row r="962" spans="1:14" ht="105" customHeight="1" x14ac:dyDescent="0.2">
      <c r="A962">
        <v>5</v>
      </c>
      <c r="B962" t="s">
        <v>238</v>
      </c>
      <c r="C962" t="s">
        <v>238</v>
      </c>
      <c r="D962">
        <v>80000</v>
      </c>
      <c r="E962" t="s">
        <v>842</v>
      </c>
      <c r="F962" t="s">
        <v>202</v>
      </c>
      <c r="G962" t="s">
        <v>202</v>
      </c>
      <c r="J962" s="5" t="s">
        <v>2367</v>
      </c>
      <c r="K962" t="s">
        <v>225</v>
      </c>
      <c r="L962" t="s">
        <v>202</v>
      </c>
      <c r="M962" t="s">
        <v>202</v>
      </c>
    </row>
    <row r="963" spans="1:14" ht="45" customHeight="1" x14ac:dyDescent="0.2">
      <c r="A963">
        <v>5</v>
      </c>
      <c r="B963" t="s">
        <v>238</v>
      </c>
      <c r="C963" t="s">
        <v>238</v>
      </c>
      <c r="D963">
        <v>100000</v>
      </c>
      <c r="E963" t="s">
        <v>351</v>
      </c>
      <c r="F963" t="s">
        <v>202</v>
      </c>
      <c r="G963" t="s">
        <v>202</v>
      </c>
      <c r="J963" s="5" t="s">
        <v>2398</v>
      </c>
      <c r="K963" t="s">
        <v>204</v>
      </c>
      <c r="L963" t="s">
        <v>202</v>
      </c>
      <c r="M963" t="s">
        <v>202</v>
      </c>
    </row>
    <row r="964" spans="1:14" ht="60" customHeight="1" x14ac:dyDescent="0.2">
      <c r="A964">
        <v>5</v>
      </c>
      <c r="B964" t="s">
        <v>238</v>
      </c>
      <c r="C964" t="s">
        <v>238</v>
      </c>
      <c r="D964">
        <v>90000</v>
      </c>
      <c r="E964" t="s">
        <v>1851</v>
      </c>
      <c r="F964" t="s">
        <v>202</v>
      </c>
      <c r="G964" t="s">
        <v>202</v>
      </c>
      <c r="J964" s="5" t="s">
        <v>2413</v>
      </c>
      <c r="K964" t="s">
        <v>204</v>
      </c>
      <c r="L964" t="s">
        <v>238</v>
      </c>
      <c r="M964" t="s">
        <v>202</v>
      </c>
    </row>
    <row r="965" spans="1:14" ht="90" customHeight="1" x14ac:dyDescent="0.2">
      <c r="A965">
        <v>5</v>
      </c>
      <c r="B965" t="s">
        <v>238</v>
      </c>
      <c r="C965" t="s">
        <v>238</v>
      </c>
      <c r="D965">
        <v>180000</v>
      </c>
      <c r="E965" t="s">
        <v>2423</v>
      </c>
      <c r="F965" t="s">
        <v>202</v>
      </c>
      <c r="G965" t="s">
        <v>202</v>
      </c>
      <c r="J965" s="5" t="s">
        <v>2424</v>
      </c>
      <c r="K965" t="s">
        <v>225</v>
      </c>
      <c r="L965" t="s">
        <v>238</v>
      </c>
      <c r="M965" t="s">
        <v>202</v>
      </c>
    </row>
    <row r="966" spans="1:14" ht="90" customHeight="1" x14ac:dyDescent="0.2">
      <c r="A966">
        <v>5</v>
      </c>
      <c r="B966" t="s">
        <v>238</v>
      </c>
      <c r="C966" t="s">
        <v>238</v>
      </c>
      <c r="D966">
        <v>95000</v>
      </c>
      <c r="E966" t="s">
        <v>2458</v>
      </c>
      <c r="F966" t="s">
        <v>202</v>
      </c>
      <c r="G966" t="s">
        <v>202</v>
      </c>
      <c r="J966" s="5" t="s">
        <v>2459</v>
      </c>
      <c r="K966" t="s">
        <v>204</v>
      </c>
      <c r="L966" t="s">
        <v>202</v>
      </c>
      <c r="M966" t="s">
        <v>202</v>
      </c>
    </row>
    <row r="967" spans="1:14" ht="30" customHeight="1" x14ac:dyDescent="0.2">
      <c r="A967">
        <v>5</v>
      </c>
      <c r="B967" t="s">
        <v>238</v>
      </c>
      <c r="C967" t="s">
        <v>238</v>
      </c>
      <c r="D967">
        <v>100000</v>
      </c>
      <c r="E967" t="s">
        <v>2494</v>
      </c>
      <c r="F967" t="s">
        <v>202</v>
      </c>
      <c r="G967" t="s">
        <v>202</v>
      </c>
      <c r="J967" s="5" t="s">
        <v>2495</v>
      </c>
      <c r="K967" t="s">
        <v>204</v>
      </c>
      <c r="L967" t="s">
        <v>238</v>
      </c>
      <c r="M967" t="s">
        <v>238</v>
      </c>
      <c r="N967" t="s">
        <v>2496</v>
      </c>
    </row>
    <row r="968" spans="1:14" ht="45" customHeight="1" x14ac:dyDescent="0.2">
      <c r="A968">
        <v>5</v>
      </c>
      <c r="B968" t="s">
        <v>238</v>
      </c>
      <c r="C968" t="s">
        <v>238</v>
      </c>
      <c r="D968">
        <v>125000</v>
      </c>
      <c r="E968" t="s">
        <v>2506</v>
      </c>
      <c r="F968" t="s">
        <v>202</v>
      </c>
      <c r="G968" t="s">
        <v>202</v>
      </c>
      <c r="J968" s="5" t="s">
        <v>2507</v>
      </c>
      <c r="K968" t="s">
        <v>204</v>
      </c>
      <c r="L968" t="s">
        <v>202</v>
      </c>
      <c r="M968" t="s">
        <v>202</v>
      </c>
    </row>
    <row r="969" spans="1:14" ht="45" customHeight="1" x14ac:dyDescent="0.2">
      <c r="A969">
        <v>5</v>
      </c>
      <c r="B969" t="s">
        <v>238</v>
      </c>
      <c r="C969" t="s">
        <v>238</v>
      </c>
      <c r="D969">
        <v>130000</v>
      </c>
      <c r="E969" t="s">
        <v>2551</v>
      </c>
      <c r="F969" t="s">
        <v>238</v>
      </c>
      <c r="G969" t="s">
        <v>202</v>
      </c>
      <c r="J969" s="5" t="s">
        <v>2552</v>
      </c>
      <c r="K969" t="s">
        <v>204</v>
      </c>
      <c r="L969" t="s">
        <v>202</v>
      </c>
      <c r="M969" t="s">
        <v>202</v>
      </c>
    </row>
    <row r="970" spans="1:14" ht="90" customHeight="1" x14ac:dyDescent="0.2">
      <c r="A970">
        <v>5</v>
      </c>
      <c r="B970" t="s">
        <v>238</v>
      </c>
      <c r="C970" t="s">
        <v>238</v>
      </c>
      <c r="D970">
        <v>130000</v>
      </c>
      <c r="E970" t="s">
        <v>2561</v>
      </c>
      <c r="F970" t="s">
        <v>202</v>
      </c>
      <c r="G970" t="s">
        <v>202</v>
      </c>
      <c r="J970" s="5" t="s">
        <v>2562</v>
      </c>
      <c r="K970" t="s">
        <v>204</v>
      </c>
      <c r="L970" t="s">
        <v>202</v>
      </c>
      <c r="M970" t="s">
        <v>202</v>
      </c>
    </row>
    <row r="971" spans="1:14" ht="120" customHeight="1" x14ac:dyDescent="0.2">
      <c r="A971">
        <v>5</v>
      </c>
      <c r="B971" t="s">
        <v>238</v>
      </c>
      <c r="C971" t="s">
        <v>238</v>
      </c>
      <c r="D971">
        <v>80000</v>
      </c>
      <c r="E971" t="s">
        <v>2565</v>
      </c>
      <c r="F971" t="s">
        <v>202</v>
      </c>
      <c r="G971" t="s">
        <v>202</v>
      </c>
      <c r="J971" s="5" t="s">
        <v>2566</v>
      </c>
      <c r="K971" t="s">
        <v>225</v>
      </c>
      <c r="L971" t="s">
        <v>202</v>
      </c>
      <c r="M971" t="s">
        <v>202</v>
      </c>
    </row>
    <row r="972" spans="1:14" x14ac:dyDescent="0.2">
      <c r="A972">
        <v>5</v>
      </c>
      <c r="B972" t="s">
        <v>238</v>
      </c>
      <c r="C972" t="s">
        <v>238</v>
      </c>
      <c r="D972">
        <v>280000</v>
      </c>
      <c r="E972" t="s">
        <v>398</v>
      </c>
      <c r="F972" t="s">
        <v>202</v>
      </c>
      <c r="G972" t="s">
        <v>202</v>
      </c>
      <c r="J972" s="5" t="s">
        <v>2589</v>
      </c>
      <c r="K972" t="s">
        <v>204</v>
      </c>
      <c r="L972" t="s">
        <v>238</v>
      </c>
      <c r="M972" t="s">
        <v>202</v>
      </c>
    </row>
    <row r="973" spans="1:14" ht="45" customHeight="1" x14ac:dyDescent="0.2">
      <c r="A973">
        <v>5</v>
      </c>
      <c r="B973" t="s">
        <v>238</v>
      </c>
      <c r="C973" t="s">
        <v>238</v>
      </c>
      <c r="D973">
        <v>180000</v>
      </c>
      <c r="E973" t="s">
        <v>477</v>
      </c>
      <c r="F973" t="s">
        <v>202</v>
      </c>
      <c r="G973" t="s">
        <v>202</v>
      </c>
      <c r="J973" s="5" t="s">
        <v>2652</v>
      </c>
      <c r="K973" t="s">
        <v>204</v>
      </c>
      <c r="L973" t="s">
        <v>238</v>
      </c>
      <c r="M973" t="s">
        <v>202</v>
      </c>
    </row>
    <row r="974" spans="1:14" ht="90" customHeight="1" x14ac:dyDescent="0.2">
      <c r="A974">
        <v>5</v>
      </c>
      <c r="B974" t="s">
        <v>238</v>
      </c>
      <c r="C974" t="s">
        <v>238</v>
      </c>
      <c r="D974">
        <v>80000</v>
      </c>
      <c r="E974" t="s">
        <v>842</v>
      </c>
      <c r="F974" t="s">
        <v>202</v>
      </c>
      <c r="G974" t="s">
        <v>202</v>
      </c>
      <c r="J974" s="5" t="s">
        <v>2690</v>
      </c>
      <c r="K974" t="s">
        <v>204</v>
      </c>
      <c r="L974" t="s">
        <v>202</v>
      </c>
      <c r="M974" t="s">
        <v>202</v>
      </c>
    </row>
    <row r="975" spans="1:14" x14ac:dyDescent="0.2">
      <c r="A975">
        <v>5</v>
      </c>
      <c r="B975" t="s">
        <v>238</v>
      </c>
      <c r="C975" t="s">
        <v>238</v>
      </c>
      <c r="D975">
        <v>80000</v>
      </c>
      <c r="E975" t="s">
        <v>286</v>
      </c>
      <c r="F975" t="s">
        <v>202</v>
      </c>
      <c r="G975" t="s">
        <v>202</v>
      </c>
      <c r="J975" s="5" t="s">
        <v>2713</v>
      </c>
      <c r="K975" t="s">
        <v>204</v>
      </c>
      <c r="L975" t="s">
        <v>202</v>
      </c>
      <c r="M975" t="s">
        <v>202</v>
      </c>
    </row>
    <row r="976" spans="1:14" ht="75" customHeight="1" x14ac:dyDescent="0.2">
      <c r="A976">
        <v>5</v>
      </c>
      <c r="B976" t="s">
        <v>238</v>
      </c>
      <c r="C976" t="s">
        <v>238</v>
      </c>
      <c r="D976">
        <v>200000</v>
      </c>
      <c r="E976" t="s">
        <v>941</v>
      </c>
      <c r="F976" t="s">
        <v>202</v>
      </c>
      <c r="G976" t="s">
        <v>202</v>
      </c>
      <c r="J976" s="5" t="s">
        <v>2727</v>
      </c>
      <c r="K976" t="s">
        <v>204</v>
      </c>
      <c r="L976" t="s">
        <v>202</v>
      </c>
      <c r="M976" t="s">
        <v>202</v>
      </c>
    </row>
    <row r="977" spans="1:13" ht="75" customHeight="1" x14ac:dyDescent="0.2">
      <c r="A977">
        <v>5</v>
      </c>
      <c r="B977" t="s">
        <v>238</v>
      </c>
      <c r="C977" t="s">
        <v>238</v>
      </c>
      <c r="D977">
        <v>100000</v>
      </c>
      <c r="E977" t="s">
        <v>871</v>
      </c>
      <c r="F977" t="s">
        <v>202</v>
      </c>
      <c r="G977" t="s">
        <v>202</v>
      </c>
      <c r="J977" s="5" t="s">
        <v>2733</v>
      </c>
      <c r="K977" t="s">
        <v>204</v>
      </c>
      <c r="L977" t="s">
        <v>202</v>
      </c>
      <c r="M977" t="s">
        <v>202</v>
      </c>
    </row>
    <row r="978" spans="1:13" ht="165" customHeight="1" x14ac:dyDescent="0.2">
      <c r="A978">
        <v>5</v>
      </c>
      <c r="B978" t="s">
        <v>238</v>
      </c>
      <c r="C978" t="s">
        <v>238</v>
      </c>
      <c r="D978">
        <v>130000</v>
      </c>
      <c r="E978" t="s">
        <v>742</v>
      </c>
      <c r="F978" t="s">
        <v>202</v>
      </c>
      <c r="G978" t="s">
        <v>202</v>
      </c>
      <c r="J978" s="5" t="s">
        <v>2787</v>
      </c>
      <c r="K978" t="s">
        <v>225</v>
      </c>
      <c r="L978" t="s">
        <v>202</v>
      </c>
      <c r="M978" t="s">
        <v>202</v>
      </c>
    </row>
    <row r="979" spans="1:13" ht="90" customHeight="1" x14ac:dyDescent="0.2">
      <c r="A979">
        <v>5</v>
      </c>
      <c r="B979" t="s">
        <v>238</v>
      </c>
      <c r="C979" t="s">
        <v>238</v>
      </c>
      <c r="D979">
        <v>90000</v>
      </c>
      <c r="E979" t="s">
        <v>2800</v>
      </c>
      <c r="F979" t="s">
        <v>238</v>
      </c>
      <c r="G979" t="s">
        <v>238</v>
      </c>
      <c r="H979">
        <v>40</v>
      </c>
      <c r="I979">
        <v>60</v>
      </c>
      <c r="J979" s="5" t="s">
        <v>2801</v>
      </c>
      <c r="K979" t="s">
        <v>225</v>
      </c>
      <c r="L979" t="s">
        <v>238</v>
      </c>
      <c r="M979" t="s">
        <v>202</v>
      </c>
    </row>
    <row r="980" spans="1:13" ht="30" customHeight="1" x14ac:dyDescent="0.2">
      <c r="A980">
        <v>5</v>
      </c>
      <c r="B980" t="s">
        <v>238</v>
      </c>
      <c r="C980" t="s">
        <v>238</v>
      </c>
      <c r="D980">
        <v>150000</v>
      </c>
      <c r="E980" t="s">
        <v>449</v>
      </c>
      <c r="F980" t="s">
        <v>202</v>
      </c>
      <c r="G980" t="s">
        <v>202</v>
      </c>
      <c r="J980" s="5" t="s">
        <v>2805</v>
      </c>
      <c r="K980" t="s">
        <v>204</v>
      </c>
      <c r="L980" t="s">
        <v>238</v>
      </c>
      <c r="M980" t="s">
        <v>202</v>
      </c>
    </row>
    <row r="981" spans="1:13" ht="60" customHeight="1" x14ac:dyDescent="0.2">
      <c r="A981">
        <v>5</v>
      </c>
      <c r="B981" t="s">
        <v>238</v>
      </c>
      <c r="C981" t="s">
        <v>238</v>
      </c>
      <c r="D981">
        <v>280000</v>
      </c>
      <c r="E981" t="s">
        <v>356</v>
      </c>
      <c r="F981" t="s">
        <v>202</v>
      </c>
      <c r="G981" t="s">
        <v>202</v>
      </c>
      <c r="J981" s="5" t="s">
        <v>2834</v>
      </c>
      <c r="L981" t="s">
        <v>202</v>
      </c>
      <c r="M981" t="s">
        <v>202</v>
      </c>
    </row>
    <row r="982" spans="1:13" ht="30" customHeight="1" x14ac:dyDescent="0.2">
      <c r="A982">
        <v>5</v>
      </c>
      <c r="B982" t="s">
        <v>238</v>
      </c>
      <c r="C982" t="s">
        <v>238</v>
      </c>
      <c r="D982">
        <v>280000</v>
      </c>
      <c r="E982" t="s">
        <v>2988</v>
      </c>
      <c r="F982" t="s">
        <v>202</v>
      </c>
      <c r="G982" t="s">
        <v>202</v>
      </c>
      <c r="J982" s="5" t="s">
        <v>2989</v>
      </c>
      <c r="K982" t="s">
        <v>204</v>
      </c>
      <c r="L982" t="s">
        <v>202</v>
      </c>
      <c r="M982" t="s">
        <v>202</v>
      </c>
    </row>
    <row r="983" spans="1:13" ht="105" customHeight="1" x14ac:dyDescent="0.2">
      <c r="A983">
        <v>5</v>
      </c>
      <c r="B983" t="s">
        <v>238</v>
      </c>
      <c r="C983" t="s">
        <v>238</v>
      </c>
      <c r="D983">
        <v>280000</v>
      </c>
      <c r="E983" t="s">
        <v>3070</v>
      </c>
      <c r="F983" t="s">
        <v>202</v>
      </c>
      <c r="G983" t="s">
        <v>202</v>
      </c>
      <c r="J983" s="5" t="s">
        <v>3071</v>
      </c>
      <c r="K983" t="s">
        <v>225</v>
      </c>
      <c r="L983" t="s">
        <v>202</v>
      </c>
      <c r="M983" t="s">
        <v>202</v>
      </c>
    </row>
    <row r="984" spans="1:13" ht="30" customHeight="1" x14ac:dyDescent="0.2">
      <c r="A984">
        <v>5</v>
      </c>
      <c r="B984" t="s">
        <v>238</v>
      </c>
      <c r="C984" t="s">
        <v>238</v>
      </c>
      <c r="D984">
        <v>280000</v>
      </c>
      <c r="E984" t="s">
        <v>368</v>
      </c>
      <c r="F984" t="s">
        <v>202</v>
      </c>
      <c r="G984" t="s">
        <v>202</v>
      </c>
      <c r="J984" s="5" t="s">
        <v>3114</v>
      </c>
      <c r="L984" t="s">
        <v>202</v>
      </c>
      <c r="M984" t="s">
        <v>202</v>
      </c>
    </row>
    <row r="985" spans="1:13" ht="45" customHeight="1" x14ac:dyDescent="0.2">
      <c r="A985">
        <v>5</v>
      </c>
      <c r="B985" t="s">
        <v>238</v>
      </c>
      <c r="C985" t="s">
        <v>238</v>
      </c>
      <c r="D985">
        <v>200000</v>
      </c>
      <c r="E985" t="s">
        <v>306</v>
      </c>
      <c r="F985" t="s">
        <v>202</v>
      </c>
      <c r="G985" t="s">
        <v>202</v>
      </c>
      <c r="J985" s="5" t="s">
        <v>3127</v>
      </c>
      <c r="K985" t="s">
        <v>204</v>
      </c>
      <c r="L985" t="s">
        <v>202</v>
      </c>
      <c r="M985" t="s">
        <v>202</v>
      </c>
    </row>
    <row r="986" spans="1:13" ht="30" customHeight="1" x14ac:dyDescent="0.2">
      <c r="A986">
        <v>5</v>
      </c>
      <c r="B986" t="s">
        <v>238</v>
      </c>
      <c r="C986" t="s">
        <v>238</v>
      </c>
      <c r="D986">
        <v>280000</v>
      </c>
      <c r="E986" t="s">
        <v>368</v>
      </c>
      <c r="F986" t="s">
        <v>202</v>
      </c>
      <c r="G986" t="s">
        <v>202</v>
      </c>
      <c r="J986" s="5" t="s">
        <v>3136</v>
      </c>
      <c r="K986" t="s">
        <v>204</v>
      </c>
      <c r="L986" t="s">
        <v>202</v>
      </c>
      <c r="M986" t="s">
        <v>202</v>
      </c>
    </row>
    <row r="987" spans="1:13" ht="90" customHeight="1" x14ac:dyDescent="0.2">
      <c r="A987">
        <v>5</v>
      </c>
      <c r="B987" t="s">
        <v>238</v>
      </c>
      <c r="C987" t="s">
        <v>238</v>
      </c>
      <c r="D987">
        <v>150000</v>
      </c>
      <c r="E987" t="s">
        <v>3139</v>
      </c>
      <c r="F987" t="s">
        <v>202</v>
      </c>
      <c r="G987" t="s">
        <v>202</v>
      </c>
      <c r="J987" s="5" t="s">
        <v>3140</v>
      </c>
      <c r="K987" t="s">
        <v>204</v>
      </c>
      <c r="L987" t="s">
        <v>202</v>
      </c>
      <c r="M987" t="s">
        <v>202</v>
      </c>
    </row>
    <row r="988" spans="1:13" ht="30" customHeight="1" x14ac:dyDescent="0.2">
      <c r="A988">
        <v>5</v>
      </c>
      <c r="B988" t="s">
        <v>238</v>
      </c>
      <c r="C988" t="s">
        <v>238</v>
      </c>
      <c r="D988">
        <v>80000</v>
      </c>
      <c r="E988" t="s">
        <v>3158</v>
      </c>
      <c r="F988" t="s">
        <v>238</v>
      </c>
      <c r="G988" t="s">
        <v>202</v>
      </c>
      <c r="J988" s="5" t="s">
        <v>3159</v>
      </c>
      <c r="K988" t="s">
        <v>204</v>
      </c>
      <c r="L988" t="s">
        <v>202</v>
      </c>
      <c r="M988" t="s">
        <v>202</v>
      </c>
    </row>
    <row r="989" spans="1:13" ht="90" customHeight="1" x14ac:dyDescent="0.2">
      <c r="A989">
        <v>5</v>
      </c>
      <c r="B989" t="s">
        <v>238</v>
      </c>
      <c r="C989" t="s">
        <v>238</v>
      </c>
      <c r="D989">
        <v>130000</v>
      </c>
      <c r="E989" t="s">
        <v>3162</v>
      </c>
      <c r="F989" t="s">
        <v>202</v>
      </c>
      <c r="G989" t="s">
        <v>202</v>
      </c>
      <c r="J989" s="5" t="s">
        <v>3163</v>
      </c>
      <c r="K989" t="s">
        <v>204</v>
      </c>
      <c r="L989" t="s">
        <v>202</v>
      </c>
      <c r="M989" t="s">
        <v>202</v>
      </c>
    </row>
    <row r="990" spans="1:13" ht="60" customHeight="1" x14ac:dyDescent="0.2">
      <c r="A990">
        <v>5</v>
      </c>
      <c r="B990" t="s">
        <v>238</v>
      </c>
      <c r="C990" t="s">
        <v>238</v>
      </c>
      <c r="D990">
        <v>280000</v>
      </c>
      <c r="E990" t="s">
        <v>3185</v>
      </c>
      <c r="F990" t="s">
        <v>202</v>
      </c>
      <c r="G990" t="s">
        <v>202</v>
      </c>
      <c r="J990" s="5" t="s">
        <v>3186</v>
      </c>
      <c r="K990" t="s">
        <v>204</v>
      </c>
      <c r="L990" t="s">
        <v>202</v>
      </c>
      <c r="M990" t="s">
        <v>202</v>
      </c>
    </row>
    <row r="991" spans="1:13" ht="45" customHeight="1" x14ac:dyDescent="0.2">
      <c r="A991">
        <v>5</v>
      </c>
      <c r="B991" t="s">
        <v>238</v>
      </c>
      <c r="C991" t="s">
        <v>238</v>
      </c>
      <c r="D991">
        <v>280000</v>
      </c>
      <c r="E991" t="s">
        <v>817</v>
      </c>
      <c r="F991" t="s">
        <v>202</v>
      </c>
      <c r="G991" t="s">
        <v>202</v>
      </c>
      <c r="J991" s="5" t="s">
        <v>3268</v>
      </c>
      <c r="K991" t="s">
        <v>225</v>
      </c>
      <c r="L991" t="s">
        <v>238</v>
      </c>
      <c r="M991" t="s">
        <v>202</v>
      </c>
    </row>
    <row r="992" spans="1:13" ht="45" customHeight="1" x14ac:dyDescent="0.2">
      <c r="A992">
        <v>5</v>
      </c>
      <c r="B992" t="s">
        <v>238</v>
      </c>
      <c r="C992" t="s">
        <v>238</v>
      </c>
      <c r="D992">
        <v>150000</v>
      </c>
      <c r="E992" t="s">
        <v>324</v>
      </c>
      <c r="F992" t="s">
        <v>202</v>
      </c>
      <c r="G992" t="s">
        <v>202</v>
      </c>
      <c r="J992" s="5" t="s">
        <v>3277</v>
      </c>
      <c r="K992" t="s">
        <v>204</v>
      </c>
      <c r="L992" t="s">
        <v>202</v>
      </c>
      <c r="M992" t="s">
        <v>202</v>
      </c>
    </row>
    <row r="993" spans="1:13" ht="90" customHeight="1" x14ac:dyDescent="0.2">
      <c r="A993">
        <v>5</v>
      </c>
      <c r="B993" t="s">
        <v>238</v>
      </c>
      <c r="C993" t="s">
        <v>238</v>
      </c>
      <c r="D993">
        <v>130000</v>
      </c>
      <c r="E993" t="s">
        <v>2561</v>
      </c>
      <c r="F993" t="s">
        <v>202</v>
      </c>
      <c r="G993" t="s">
        <v>202</v>
      </c>
      <c r="J993" s="5" t="s">
        <v>3315</v>
      </c>
      <c r="K993" t="s">
        <v>204</v>
      </c>
      <c r="L993" t="s">
        <v>202</v>
      </c>
      <c r="M993" t="s">
        <v>202</v>
      </c>
    </row>
    <row r="994" spans="1:13" ht="45" customHeight="1" x14ac:dyDescent="0.2">
      <c r="A994">
        <v>5</v>
      </c>
      <c r="B994" t="s">
        <v>238</v>
      </c>
      <c r="C994" t="s">
        <v>238</v>
      </c>
      <c r="D994">
        <v>100000</v>
      </c>
      <c r="E994" t="s">
        <v>532</v>
      </c>
      <c r="F994" t="s">
        <v>202</v>
      </c>
      <c r="G994" t="s">
        <v>202</v>
      </c>
      <c r="J994" s="5" t="s">
        <v>3328</v>
      </c>
      <c r="K994" t="s">
        <v>204</v>
      </c>
      <c r="L994" t="s">
        <v>202</v>
      </c>
      <c r="M994" t="s">
        <v>202</v>
      </c>
    </row>
    <row r="995" spans="1:13" ht="30" customHeight="1" x14ac:dyDescent="0.2">
      <c r="A995">
        <v>5</v>
      </c>
      <c r="B995" t="s">
        <v>238</v>
      </c>
      <c r="C995" t="s">
        <v>238</v>
      </c>
      <c r="D995">
        <v>100000</v>
      </c>
      <c r="E995" t="s">
        <v>532</v>
      </c>
      <c r="F995" t="s">
        <v>202</v>
      </c>
      <c r="G995" t="s">
        <v>202</v>
      </c>
      <c r="J995" s="5" t="s">
        <v>3384</v>
      </c>
      <c r="K995" t="s">
        <v>204</v>
      </c>
      <c r="L995" t="s">
        <v>202</v>
      </c>
      <c r="M995" t="s">
        <v>202</v>
      </c>
    </row>
    <row r="996" spans="1:13" ht="90" customHeight="1" x14ac:dyDescent="0.2">
      <c r="A996">
        <v>5</v>
      </c>
      <c r="B996" t="s">
        <v>238</v>
      </c>
      <c r="C996" t="s">
        <v>238</v>
      </c>
      <c r="D996">
        <v>100000</v>
      </c>
      <c r="E996" t="s">
        <v>687</v>
      </c>
      <c r="F996" t="s">
        <v>202</v>
      </c>
      <c r="G996" t="s">
        <v>202</v>
      </c>
      <c r="J996" s="5" t="s">
        <v>3390</v>
      </c>
      <c r="K996" t="s">
        <v>204</v>
      </c>
      <c r="L996" t="s">
        <v>238</v>
      </c>
      <c r="M996" t="s">
        <v>202</v>
      </c>
    </row>
    <row r="997" spans="1:13" ht="45" customHeight="1" x14ac:dyDescent="0.2">
      <c r="A997">
        <v>5</v>
      </c>
      <c r="B997" t="s">
        <v>238</v>
      </c>
      <c r="C997" t="s">
        <v>238</v>
      </c>
      <c r="D997">
        <v>200000</v>
      </c>
      <c r="E997" t="s">
        <v>941</v>
      </c>
      <c r="F997" t="s">
        <v>238</v>
      </c>
      <c r="G997" t="s">
        <v>202</v>
      </c>
      <c r="J997" s="5" t="s">
        <v>3397</v>
      </c>
      <c r="K997" t="s">
        <v>204</v>
      </c>
      <c r="L997" t="s">
        <v>202</v>
      </c>
      <c r="M997" t="s">
        <v>202</v>
      </c>
    </row>
    <row r="998" spans="1:13" ht="30" customHeight="1" x14ac:dyDescent="0.2">
      <c r="A998">
        <v>5</v>
      </c>
      <c r="B998" t="s">
        <v>238</v>
      </c>
      <c r="C998" t="s">
        <v>238</v>
      </c>
      <c r="D998">
        <v>50000</v>
      </c>
      <c r="E998" t="s">
        <v>827</v>
      </c>
      <c r="F998" t="s">
        <v>202</v>
      </c>
      <c r="G998" t="s">
        <v>202</v>
      </c>
      <c r="J998" s="5" t="s">
        <v>3400</v>
      </c>
      <c r="K998" t="s">
        <v>204</v>
      </c>
      <c r="L998" t="s">
        <v>238</v>
      </c>
      <c r="M998" t="s">
        <v>202</v>
      </c>
    </row>
    <row r="999" spans="1:13" ht="60" customHeight="1" x14ac:dyDescent="0.2">
      <c r="A999">
        <v>5</v>
      </c>
      <c r="B999" t="s">
        <v>238</v>
      </c>
      <c r="C999" t="s">
        <v>238</v>
      </c>
      <c r="D999">
        <v>250000</v>
      </c>
      <c r="E999" t="s">
        <v>3485</v>
      </c>
      <c r="F999" t="s">
        <v>202</v>
      </c>
      <c r="G999" t="s">
        <v>202</v>
      </c>
      <c r="J999" s="5" t="s">
        <v>3486</v>
      </c>
      <c r="K999" t="s">
        <v>204</v>
      </c>
      <c r="L999" t="s">
        <v>202</v>
      </c>
      <c r="M999" t="s">
        <v>202</v>
      </c>
    </row>
    <row r="1000" spans="1:13" ht="45" customHeight="1" x14ac:dyDescent="0.2">
      <c r="A1000">
        <v>5</v>
      </c>
      <c r="B1000" t="s">
        <v>238</v>
      </c>
      <c r="C1000" t="s">
        <v>238</v>
      </c>
      <c r="D1000">
        <v>280000</v>
      </c>
      <c r="E1000" t="s">
        <v>2251</v>
      </c>
      <c r="F1000" t="s">
        <v>202</v>
      </c>
      <c r="G1000" t="s">
        <v>202</v>
      </c>
      <c r="J1000" s="5" t="s">
        <v>3499</v>
      </c>
      <c r="K1000" t="s">
        <v>204</v>
      </c>
      <c r="L1000" t="s">
        <v>202</v>
      </c>
      <c r="M1000" t="s">
        <v>202</v>
      </c>
    </row>
    <row r="1001" spans="1:13" ht="30" customHeight="1" x14ac:dyDescent="0.2">
      <c r="A1001">
        <v>5</v>
      </c>
      <c r="B1001" t="s">
        <v>238</v>
      </c>
      <c r="C1001" t="s">
        <v>238</v>
      </c>
      <c r="D1001">
        <v>100000</v>
      </c>
      <c r="E1001" t="s">
        <v>351</v>
      </c>
      <c r="F1001" t="s">
        <v>202</v>
      </c>
      <c r="G1001" t="s">
        <v>202</v>
      </c>
      <c r="J1001" s="5" t="s">
        <v>3605</v>
      </c>
      <c r="K1001" t="s">
        <v>204</v>
      </c>
      <c r="L1001" t="s">
        <v>202</v>
      </c>
      <c r="M1001" t="s">
        <v>202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9"/>
  <sheetViews>
    <sheetView topLeftCell="A26" workbookViewId="0">
      <selection activeCell="F34" sqref="F34"/>
    </sheetView>
  </sheetViews>
  <sheetFormatPr baseColWidth="10" defaultColWidth="8.83203125" defaultRowHeight="15" x14ac:dyDescent="0.2"/>
  <cols>
    <col min="1" max="1" width="40.6640625" customWidth="1"/>
    <col min="2" max="2" width="15.33203125" bestFit="1" customWidth="1"/>
    <col min="3" max="3" width="15.5" bestFit="1" customWidth="1"/>
    <col min="4" max="7" width="15.33203125" bestFit="1" customWidth="1"/>
    <col min="8" max="8" width="10" bestFit="1" customWidth="1"/>
    <col min="9" max="9" width="15.33203125" bestFit="1" customWidth="1"/>
    <col min="10" max="10" width="10.5" bestFit="1" customWidth="1"/>
    <col min="11" max="11" width="15.33203125" bestFit="1" customWidth="1"/>
    <col min="12" max="12" width="16.5" bestFit="1" customWidth="1"/>
  </cols>
  <sheetData>
    <row r="1" spans="1:12" x14ac:dyDescent="0.2">
      <c r="B1" t="s">
        <v>3617</v>
      </c>
      <c r="C1" t="s">
        <v>3618</v>
      </c>
      <c r="D1" t="s">
        <v>3619</v>
      </c>
      <c r="E1" t="s">
        <v>3620</v>
      </c>
      <c r="F1" t="s">
        <v>3621</v>
      </c>
    </row>
    <row r="2" spans="1:12" x14ac:dyDescent="0.2">
      <c r="A2" t="s">
        <v>3622</v>
      </c>
      <c r="B2">
        <v>107</v>
      </c>
    </row>
    <row r="3" spans="1:12" x14ac:dyDescent="0.2">
      <c r="A3" t="s">
        <v>3623</v>
      </c>
      <c r="B3">
        <v>100</v>
      </c>
    </row>
    <row r="4" spans="1:12" x14ac:dyDescent="0.2">
      <c r="A4" t="s">
        <v>3624</v>
      </c>
    </row>
    <row r="5" spans="1:12" x14ac:dyDescent="0.2">
      <c r="A5" t="s">
        <v>3625</v>
      </c>
    </row>
    <row r="10" spans="1:12" ht="16" thickBot="1" x14ac:dyDescent="0.25">
      <c r="A10" s="11" t="s">
        <v>3626</v>
      </c>
      <c r="B10" s="11" t="s">
        <v>3617</v>
      </c>
      <c r="C10" s="11" t="s">
        <v>3627</v>
      </c>
      <c r="D10" s="11" t="s">
        <v>3618</v>
      </c>
      <c r="E10" s="11" t="s">
        <v>3628</v>
      </c>
      <c r="F10" s="11" t="s">
        <v>3629</v>
      </c>
      <c r="G10" s="11" t="s">
        <v>3627</v>
      </c>
      <c r="H10" s="11" t="s">
        <v>3620</v>
      </c>
      <c r="I10" s="11" t="s">
        <v>3627</v>
      </c>
      <c r="J10" s="11" t="s">
        <v>3630</v>
      </c>
      <c r="K10" s="11" t="s">
        <v>3627</v>
      </c>
      <c r="L10" s="11" t="s">
        <v>3631</v>
      </c>
    </row>
    <row r="11" spans="1:12" x14ac:dyDescent="0.2">
      <c r="A11" s="10" t="s">
        <v>3632</v>
      </c>
      <c r="B11" s="10">
        <v>101</v>
      </c>
      <c r="C11" s="10">
        <v>0</v>
      </c>
      <c r="D11" s="10">
        <v>91</v>
      </c>
      <c r="E11" s="10">
        <v>0</v>
      </c>
      <c r="F11" s="10">
        <v>55</v>
      </c>
      <c r="G11" s="10">
        <v>0</v>
      </c>
      <c r="H11" s="10">
        <v>74</v>
      </c>
      <c r="I11" s="10">
        <v>0</v>
      </c>
      <c r="J11" s="10">
        <v>71</v>
      </c>
      <c r="K11" s="10">
        <v>0</v>
      </c>
      <c r="L11" s="10">
        <f>SUM(B11+D11+F11+H11+J11)</f>
        <v>392</v>
      </c>
    </row>
    <row r="12" spans="1:12" x14ac:dyDescent="0.2">
      <c r="A12" s="9" t="s">
        <v>3633</v>
      </c>
      <c r="B12" s="8">
        <v>5</v>
      </c>
      <c r="C12" s="8"/>
      <c r="D12" s="8">
        <v>10</v>
      </c>
      <c r="E12" s="8">
        <v>0</v>
      </c>
      <c r="F12" s="8">
        <v>3</v>
      </c>
      <c r="G12" s="8">
        <v>0</v>
      </c>
      <c r="H12" s="8">
        <v>7</v>
      </c>
      <c r="I12" s="8">
        <v>0</v>
      </c>
      <c r="J12" s="8">
        <v>10</v>
      </c>
      <c r="K12" s="8">
        <v>0</v>
      </c>
      <c r="L12" s="8">
        <f>SUM(B12,D12,F12,H12,J12)</f>
        <v>35</v>
      </c>
    </row>
    <row r="13" spans="1:12" x14ac:dyDescent="0.2">
      <c r="A13" s="9" t="s">
        <v>3634</v>
      </c>
      <c r="B13" s="8">
        <v>95</v>
      </c>
      <c r="C13" s="8"/>
      <c r="D13" s="8">
        <v>98</v>
      </c>
      <c r="E13" s="8"/>
      <c r="F13" s="8">
        <v>128</v>
      </c>
      <c r="G13" s="8"/>
      <c r="H13" s="8">
        <v>122</v>
      </c>
      <c r="I13" s="8"/>
      <c r="J13" s="8">
        <v>110</v>
      </c>
      <c r="K13" s="8"/>
      <c r="L13" s="8">
        <f>SUM(B13,D13,F13,H13,J13)</f>
        <v>553</v>
      </c>
    </row>
    <row r="14" spans="1:12" x14ac:dyDescent="0.2">
      <c r="A14" s="16" t="s">
        <v>3648</v>
      </c>
      <c r="B14">
        <f>SUM(B11:B13)</f>
        <v>201</v>
      </c>
      <c r="D14">
        <f>SUM(D11:D13)</f>
        <v>199</v>
      </c>
      <c r="F14">
        <f>SUM(F11:F13)</f>
        <v>186</v>
      </c>
      <c r="H14">
        <f>SUM(H11:H13)</f>
        <v>203</v>
      </c>
      <c r="J14">
        <f>SUM(J11:J13)</f>
        <v>191</v>
      </c>
      <c r="K14" t="s">
        <v>3635</v>
      </c>
      <c r="L14">
        <f>SUM(L11:L13)</f>
        <v>980</v>
      </c>
    </row>
    <row r="15" spans="1:12" x14ac:dyDescent="0.2">
      <c r="L15">
        <f>SUM(B14:J14)</f>
        <v>980</v>
      </c>
    </row>
    <row r="16" spans="1:12" x14ac:dyDescent="0.2">
      <c r="J16">
        <f>H14+J14</f>
        <v>394</v>
      </c>
    </row>
    <row r="17" spans="1:10" ht="16" thickBot="1" x14ac:dyDescent="0.25">
      <c r="B17" s="13">
        <v>1</v>
      </c>
      <c r="C17" s="13">
        <v>2</v>
      </c>
      <c r="D17" s="13">
        <v>3</v>
      </c>
      <c r="E17" s="13">
        <v>4</v>
      </c>
      <c r="F17" s="13">
        <v>5</v>
      </c>
      <c r="J17">
        <f>H13+J13</f>
        <v>232</v>
      </c>
    </row>
    <row r="18" spans="1:10" x14ac:dyDescent="0.2">
      <c r="B18" s="12">
        <f>SUM('Rule 407 Final Data - First dra'!BE431:BE510)+B21</f>
        <v>15905000</v>
      </c>
      <c r="C18" s="12">
        <f>SUM('Rule 407 Final Data - First dra'!BE511:BE594)+C21</f>
        <v>16405000</v>
      </c>
      <c r="D18" s="12">
        <f>SUM('Rule 407 Final Data - First dra'!BE595:BE703) +D21</f>
        <v>21510500</v>
      </c>
      <c r="E18" s="12">
        <f>SUM('Rule 407 Final Data - First dra'!BE704:BE810) +E21</f>
        <v>21749500</v>
      </c>
      <c r="F18" s="12">
        <f>SUM('Rule 407 Final Data - First dra'!BE811:BE901)+F21</f>
        <v>16905000</v>
      </c>
    </row>
    <row r="19" spans="1:10" x14ac:dyDescent="0.2">
      <c r="A19" t="s">
        <v>3636</v>
      </c>
      <c r="B19" s="12">
        <f>B18/86</f>
        <v>184941.86046511628</v>
      </c>
      <c r="C19" s="12">
        <f>C18/90</f>
        <v>182277.77777777778</v>
      </c>
      <c r="D19" s="12">
        <f>D18/118</f>
        <v>182292.37288135593</v>
      </c>
      <c r="E19" s="12">
        <f>E18/116</f>
        <v>187495.68965517241</v>
      </c>
      <c r="F19" s="12">
        <f>F18/101</f>
        <v>167376.23762376237</v>
      </c>
    </row>
    <row r="21" spans="1:10" x14ac:dyDescent="0.2">
      <c r="A21" t="s">
        <v>3639</v>
      </c>
      <c r="B21" s="12">
        <f>SUM('Rule 407 Final Data - First dra'!BE902:BE908)</f>
        <v>1095000</v>
      </c>
      <c r="C21" s="12">
        <f>SUM('Rule 407 Final Data - First dra'!BE909:BE915)</f>
        <v>1400000</v>
      </c>
      <c r="D21" s="12">
        <f>SUM('Rule 407 Final Data - First dra'!BE916:BE925)</f>
        <v>1230500</v>
      </c>
      <c r="E21" s="12">
        <f>SUM('Rule 407 Final Data - First dra'!BE926:BE935)</f>
        <v>1370500</v>
      </c>
      <c r="F21" s="12">
        <f>SUM('Rule 407 Final Data - First dra'!BE936:BE944)</f>
        <v>1245000</v>
      </c>
    </row>
    <row r="22" spans="1:10" x14ac:dyDescent="0.2">
      <c r="B22" s="12">
        <f>B21/7</f>
        <v>156428.57142857142</v>
      </c>
      <c r="C22" s="12"/>
      <c r="D22" s="12"/>
      <c r="E22" s="12"/>
      <c r="F22" s="12"/>
    </row>
    <row r="23" spans="1:10" x14ac:dyDescent="0.2">
      <c r="C23" s="12"/>
      <c r="D23" s="12"/>
      <c r="E23" s="12"/>
      <c r="F23" s="12"/>
    </row>
    <row r="24" spans="1:10" x14ac:dyDescent="0.2">
      <c r="A24" t="s">
        <v>3637</v>
      </c>
      <c r="B24" s="12">
        <f>SUM('Rule 407 Final Data - First dra'!BL945:BL952)</f>
        <v>527000</v>
      </c>
      <c r="C24" s="12">
        <f>SUM('Rule 407 Final Data - First dra'!BL953:BL959)</f>
        <v>575000</v>
      </c>
      <c r="D24" s="12">
        <f>SUM('Rule 407 Final Data - First dra'!BL960:BL968)</f>
        <v>609000</v>
      </c>
      <c r="E24" s="12">
        <f>SUM('Rule 407 Final Data - First dra'!BL969:BL974)</f>
        <v>413250</v>
      </c>
      <c r="F24" s="12">
        <f>SUM('Rule 407 Final Data - First dra'!BL975:BL982)</f>
        <v>372500</v>
      </c>
    </row>
    <row r="25" spans="1:10" x14ac:dyDescent="0.2">
      <c r="B25" s="12">
        <f>B24/8</f>
        <v>65875</v>
      </c>
      <c r="C25" s="12">
        <f>C24/7</f>
        <v>82142.857142857145</v>
      </c>
      <c r="D25" s="12">
        <f>'Expected Values tables'!D24/9</f>
        <v>67666.666666666672</v>
      </c>
      <c r="E25" s="12">
        <f>E24/6</f>
        <v>68875</v>
      </c>
      <c r="F25" s="12">
        <f>F24/8</f>
        <v>46562.5</v>
      </c>
    </row>
    <row r="27" spans="1:10" x14ac:dyDescent="0.2">
      <c r="A27" t="s">
        <v>3640</v>
      </c>
      <c r="B27" s="14">
        <f>B18+B21+B24</f>
        <v>17527000</v>
      </c>
      <c r="C27" s="14">
        <f>C18+C21+C24</f>
        <v>18380000</v>
      </c>
      <c r="D27" s="14">
        <f>D18+D21+D24</f>
        <v>23350000</v>
      </c>
      <c r="E27" s="14">
        <f>E18+E21+E24</f>
        <v>23533250</v>
      </c>
      <c r="F27" s="14">
        <f>F18+F21+F24</f>
        <v>18522500</v>
      </c>
    </row>
    <row r="28" spans="1:10" x14ac:dyDescent="0.2">
      <c r="A28" s="6" t="s">
        <v>3641</v>
      </c>
      <c r="B28" s="15">
        <f>B27/(SUM(B11:B13))</f>
        <v>87199.004975124379</v>
      </c>
      <c r="C28" s="15">
        <f>C27/(SUM(D11:D13))</f>
        <v>92361.809045226124</v>
      </c>
      <c r="D28" s="15">
        <f>D27/(SUM(F11:F13))</f>
        <v>125537.63440860216</v>
      </c>
      <c r="E28" s="15">
        <f>E27/(SUM(H11:H13))</f>
        <v>115927.33990147783</v>
      </c>
      <c r="F28" s="15">
        <f>F27/(SUM(J11:J13))</f>
        <v>96976.439790575911</v>
      </c>
      <c r="G28" t="s">
        <v>3642</v>
      </c>
      <c r="H28" t="s">
        <v>3644</v>
      </c>
    </row>
    <row r="29" spans="1:10" x14ac:dyDescent="0.2">
      <c r="A29" t="s">
        <v>3647</v>
      </c>
      <c r="B29" s="14">
        <f>B27/B13</f>
        <v>184494.73684210525</v>
      </c>
      <c r="C29" s="14">
        <f>C27/D13</f>
        <v>187551.02040816325</v>
      </c>
      <c r="D29" s="14">
        <f>D27/F13</f>
        <v>182421.875</v>
      </c>
      <c r="E29" s="14">
        <f>E27/H13</f>
        <v>192895.49180327868</v>
      </c>
      <c r="F29" s="14">
        <f>F27/J13</f>
        <v>168386.36363636365</v>
      </c>
      <c r="G29" t="s">
        <v>3643</v>
      </c>
      <c r="H29" t="s">
        <v>3644</v>
      </c>
    </row>
    <row r="30" spans="1:10" x14ac:dyDescent="0.2">
      <c r="A30" t="s">
        <v>3645</v>
      </c>
      <c r="B30" s="17">
        <f>MEDIAN(B36:B130)</f>
        <v>160000</v>
      </c>
      <c r="C30" s="17">
        <f>MEDIAN(C36:C131)</f>
        <v>157500</v>
      </c>
      <c r="D30" s="17">
        <f>MEDIAN(D36:D163)</f>
        <v>180000</v>
      </c>
      <c r="E30" s="17">
        <f>MEDIAN(E36:E157)</f>
        <v>180000</v>
      </c>
      <c r="F30" s="17">
        <f>MEDIAN(F36:F145)</f>
        <v>150000</v>
      </c>
    </row>
    <row r="31" spans="1:10" x14ac:dyDescent="0.2">
      <c r="A31" t="s">
        <v>3646</v>
      </c>
      <c r="B31" s="17">
        <f>STDEV(B36:B130)</f>
        <v>80856.249200135688</v>
      </c>
      <c r="C31" s="17">
        <f>STDEV(C36:C131)</f>
        <v>74924.450252331095</v>
      </c>
      <c r="D31" s="17">
        <f>STDEV(D36:D163)</f>
        <v>110509.66054243286</v>
      </c>
      <c r="E31" s="17">
        <f>STDEV(E36:E157)</f>
        <v>76490.211640434994</v>
      </c>
      <c r="F31" s="17">
        <f>STDEV(F36:F145)</f>
        <v>81512.690441954532</v>
      </c>
    </row>
    <row r="32" spans="1:10" x14ac:dyDescent="0.2">
      <c r="A32" t="s">
        <v>3649</v>
      </c>
      <c r="B32" s="17">
        <f>STDEV(B36:B236)</f>
        <v>102796.58462685069</v>
      </c>
      <c r="C32" s="17">
        <f>STDEV(C36:C232)</f>
        <v>100916.26099464821</v>
      </c>
      <c r="D32" s="17">
        <f>STDEV(D36:D221)</f>
        <v>123453.70837875752</v>
      </c>
      <c r="E32" s="17">
        <f>STDEV(E36:E238)</f>
        <v>106671.46529276791</v>
      </c>
      <c r="F32" s="17">
        <f>STDEV(F36:F226)</f>
        <v>100902.49099723024</v>
      </c>
    </row>
    <row r="33" spans="1:6" x14ac:dyDescent="0.2">
      <c r="A33" t="s">
        <v>3669</v>
      </c>
      <c r="B33" s="17">
        <f>MEDIAN(B36:B236)</f>
        <v>0</v>
      </c>
      <c r="C33" s="17">
        <f>MEDIAN(C36:C232)</f>
        <v>0</v>
      </c>
      <c r="D33" s="17">
        <f>MEDIAN(D36:D221)</f>
        <v>100000</v>
      </c>
      <c r="E33" s="17">
        <f>MEDIAN(E36:E238)</f>
        <v>100000</v>
      </c>
      <c r="F33" s="17">
        <f>MEDIAN(F36:F226)</f>
        <v>80000</v>
      </c>
    </row>
    <row r="34" spans="1:6" x14ac:dyDescent="0.2">
      <c r="B34" s="17"/>
      <c r="C34" s="17"/>
      <c r="D34" s="17"/>
      <c r="E34" s="17"/>
      <c r="F34" s="17"/>
    </row>
    <row r="36" spans="1:6" x14ac:dyDescent="0.2">
      <c r="B36" s="32">
        <v>250000</v>
      </c>
      <c r="C36" s="32">
        <v>225000</v>
      </c>
      <c r="D36" s="32">
        <v>300000</v>
      </c>
      <c r="E36" s="32">
        <v>150000</v>
      </c>
      <c r="F36" s="32">
        <v>160000</v>
      </c>
    </row>
    <row r="37" spans="1:6" x14ac:dyDescent="0.2">
      <c r="B37" s="32">
        <v>280000</v>
      </c>
      <c r="C37" s="32">
        <v>180000</v>
      </c>
      <c r="D37" s="32">
        <v>130000</v>
      </c>
      <c r="E37" s="32">
        <v>180000</v>
      </c>
      <c r="F37" s="32">
        <v>280000</v>
      </c>
    </row>
    <row r="38" spans="1:6" x14ac:dyDescent="0.2">
      <c r="B38" s="32">
        <v>80000</v>
      </c>
      <c r="C38" s="32">
        <v>150000</v>
      </c>
      <c r="D38" s="32">
        <v>180000</v>
      </c>
      <c r="E38" s="32">
        <v>280000</v>
      </c>
      <c r="F38" s="32">
        <v>100000</v>
      </c>
    </row>
    <row r="39" spans="1:6" x14ac:dyDescent="0.2">
      <c r="B39" s="32">
        <v>250000</v>
      </c>
      <c r="C39" s="32">
        <v>280000</v>
      </c>
      <c r="D39" s="32">
        <v>180000</v>
      </c>
      <c r="E39" s="32">
        <v>220000</v>
      </c>
      <c r="F39" s="32">
        <v>280000</v>
      </c>
    </row>
    <row r="40" spans="1:6" x14ac:dyDescent="0.2">
      <c r="B40" s="32">
        <v>160000</v>
      </c>
      <c r="C40" s="32">
        <v>180000</v>
      </c>
      <c r="D40" s="32">
        <v>130000</v>
      </c>
      <c r="E40" s="32">
        <v>280000</v>
      </c>
      <c r="F40" s="32">
        <v>280000</v>
      </c>
    </row>
    <row r="41" spans="1:6" x14ac:dyDescent="0.2">
      <c r="B41" s="32">
        <v>150000</v>
      </c>
      <c r="C41" s="32">
        <v>280000</v>
      </c>
      <c r="D41" s="32">
        <v>150000</v>
      </c>
      <c r="E41" s="32">
        <v>140000</v>
      </c>
      <c r="F41" s="32">
        <v>280000</v>
      </c>
    </row>
    <row r="42" spans="1:6" x14ac:dyDescent="0.2">
      <c r="B42" s="32">
        <v>180000</v>
      </c>
      <c r="C42" s="32">
        <v>180000</v>
      </c>
      <c r="D42" s="32">
        <v>50000</v>
      </c>
      <c r="E42" s="32">
        <v>300000</v>
      </c>
      <c r="F42" s="32">
        <v>280000</v>
      </c>
    </row>
    <row r="43" spans="1:6" x14ac:dyDescent="0.2">
      <c r="B43" s="32">
        <v>250000</v>
      </c>
      <c r="C43" s="32">
        <v>130000</v>
      </c>
      <c r="D43" s="32">
        <v>280000</v>
      </c>
      <c r="E43" s="32">
        <v>120000</v>
      </c>
      <c r="F43" s="32">
        <v>150000</v>
      </c>
    </row>
    <row r="44" spans="1:6" x14ac:dyDescent="0.2">
      <c r="B44" s="32">
        <v>280000</v>
      </c>
      <c r="C44" s="32">
        <v>280000</v>
      </c>
      <c r="D44" s="32">
        <v>150000</v>
      </c>
      <c r="E44" s="32">
        <v>150000</v>
      </c>
      <c r="F44" s="32">
        <v>280000</v>
      </c>
    </row>
    <row r="45" spans="1:6" x14ac:dyDescent="0.2">
      <c r="B45" s="32">
        <v>160000</v>
      </c>
      <c r="C45" s="32">
        <v>150000</v>
      </c>
      <c r="D45" s="32">
        <v>160000</v>
      </c>
      <c r="E45" s="32">
        <v>250000</v>
      </c>
      <c r="F45" s="32">
        <v>280000</v>
      </c>
    </row>
    <row r="46" spans="1:6" x14ac:dyDescent="0.2">
      <c r="B46" s="32">
        <v>100000</v>
      </c>
      <c r="C46" s="32">
        <v>250000</v>
      </c>
      <c r="D46" s="32">
        <v>100000</v>
      </c>
      <c r="E46" s="32">
        <v>100000</v>
      </c>
      <c r="F46" s="32">
        <v>100000</v>
      </c>
    </row>
    <row r="47" spans="1:6" x14ac:dyDescent="0.2">
      <c r="B47" s="32">
        <v>280000</v>
      </c>
      <c r="C47" s="32">
        <v>100000</v>
      </c>
      <c r="D47" s="32">
        <v>100000</v>
      </c>
      <c r="E47" s="32">
        <v>280000</v>
      </c>
      <c r="F47" s="32">
        <v>250000</v>
      </c>
    </row>
    <row r="48" spans="1:6" x14ac:dyDescent="0.2">
      <c r="B48" s="32">
        <v>200000</v>
      </c>
      <c r="C48" s="32">
        <v>130000</v>
      </c>
      <c r="D48" s="32">
        <v>200000</v>
      </c>
      <c r="E48" s="32">
        <v>280000</v>
      </c>
      <c r="F48" s="32">
        <v>200000</v>
      </c>
    </row>
    <row r="49" spans="2:6" x14ac:dyDescent="0.2">
      <c r="B49" s="32">
        <v>80000</v>
      </c>
      <c r="C49" s="32">
        <v>180000</v>
      </c>
      <c r="D49" s="32">
        <v>280000</v>
      </c>
      <c r="E49" s="32">
        <v>150000</v>
      </c>
      <c r="F49" s="32">
        <v>150000</v>
      </c>
    </row>
    <row r="50" spans="2:6" x14ac:dyDescent="0.2">
      <c r="B50" s="32">
        <v>280000</v>
      </c>
      <c r="C50" s="32">
        <v>180000</v>
      </c>
      <c r="D50" s="32">
        <v>80000</v>
      </c>
      <c r="E50" s="32">
        <v>180000</v>
      </c>
      <c r="F50" s="32">
        <v>180000</v>
      </c>
    </row>
    <row r="51" spans="2:6" x14ac:dyDescent="0.2">
      <c r="B51" s="32">
        <v>100000</v>
      </c>
      <c r="C51" s="32">
        <v>180000</v>
      </c>
      <c r="D51" s="32">
        <v>150000</v>
      </c>
      <c r="E51" s="32">
        <v>280000</v>
      </c>
      <c r="F51" s="32">
        <v>180000</v>
      </c>
    </row>
    <row r="52" spans="2:6" x14ac:dyDescent="0.2">
      <c r="B52" s="32">
        <v>400000</v>
      </c>
      <c r="C52" s="32">
        <v>280000</v>
      </c>
      <c r="D52" s="32">
        <v>205000</v>
      </c>
      <c r="E52" s="32">
        <v>100000</v>
      </c>
      <c r="F52" s="32">
        <v>130000</v>
      </c>
    </row>
    <row r="53" spans="2:6" x14ac:dyDescent="0.2">
      <c r="B53" s="32">
        <v>80000</v>
      </c>
      <c r="C53" s="32">
        <v>80000</v>
      </c>
      <c r="D53" s="32">
        <v>100000</v>
      </c>
      <c r="E53" s="32">
        <v>280000</v>
      </c>
      <c r="F53" s="32">
        <v>200000</v>
      </c>
    </row>
    <row r="54" spans="2:6" x14ac:dyDescent="0.2">
      <c r="B54" s="32">
        <v>150000</v>
      </c>
      <c r="C54" s="32">
        <v>120000</v>
      </c>
      <c r="D54" s="32">
        <v>180000</v>
      </c>
      <c r="E54" s="32">
        <v>180000</v>
      </c>
      <c r="F54" s="32">
        <v>280000</v>
      </c>
    </row>
    <row r="55" spans="2:6" x14ac:dyDescent="0.2">
      <c r="B55" s="32">
        <v>80000</v>
      </c>
      <c r="C55" s="32">
        <v>155000</v>
      </c>
      <c r="D55" s="32">
        <v>280000</v>
      </c>
      <c r="E55" s="32">
        <v>180000</v>
      </c>
      <c r="F55" s="32">
        <v>200000</v>
      </c>
    </row>
    <row r="56" spans="2:6" x14ac:dyDescent="0.2">
      <c r="B56" s="32">
        <v>280000</v>
      </c>
      <c r="C56" s="32">
        <v>100000</v>
      </c>
      <c r="D56" s="32">
        <v>80000</v>
      </c>
      <c r="E56" s="32">
        <v>180000</v>
      </c>
      <c r="F56" s="32">
        <v>250000</v>
      </c>
    </row>
    <row r="57" spans="2:6" x14ac:dyDescent="0.2">
      <c r="B57" s="32">
        <v>120000</v>
      </c>
      <c r="C57" s="32">
        <v>280000</v>
      </c>
      <c r="D57" s="32">
        <v>200000</v>
      </c>
      <c r="E57" s="32">
        <v>280000</v>
      </c>
      <c r="F57" s="32">
        <v>110000</v>
      </c>
    </row>
    <row r="58" spans="2:6" x14ac:dyDescent="0.2">
      <c r="B58" s="32">
        <v>280000</v>
      </c>
      <c r="C58" s="32">
        <v>280000</v>
      </c>
      <c r="D58" s="32">
        <v>280000</v>
      </c>
      <c r="E58" s="32">
        <v>280000</v>
      </c>
      <c r="F58" s="32">
        <v>280000</v>
      </c>
    </row>
    <row r="59" spans="2:6" x14ac:dyDescent="0.2">
      <c r="B59" s="32">
        <v>130000</v>
      </c>
      <c r="C59" s="32">
        <v>180000</v>
      </c>
      <c r="D59" s="32">
        <v>180000</v>
      </c>
      <c r="E59" s="32">
        <v>50000</v>
      </c>
      <c r="F59" s="32">
        <v>150000</v>
      </c>
    </row>
    <row r="60" spans="2:6" x14ac:dyDescent="0.2">
      <c r="B60" s="32">
        <v>80000</v>
      </c>
      <c r="C60" s="32">
        <v>280000</v>
      </c>
      <c r="D60" s="32">
        <v>140000</v>
      </c>
      <c r="E60" s="32">
        <v>150000</v>
      </c>
      <c r="F60" s="32">
        <v>180000</v>
      </c>
    </row>
    <row r="61" spans="2:6" x14ac:dyDescent="0.2">
      <c r="B61" s="32">
        <v>80000</v>
      </c>
      <c r="C61" s="32">
        <v>150000</v>
      </c>
      <c r="D61" s="32">
        <v>250000</v>
      </c>
      <c r="E61" s="32">
        <v>80000</v>
      </c>
      <c r="F61" s="32">
        <v>280000</v>
      </c>
    </row>
    <row r="62" spans="2:6" x14ac:dyDescent="0.2">
      <c r="B62" s="32">
        <v>80000</v>
      </c>
      <c r="C62" s="32">
        <v>100000</v>
      </c>
      <c r="D62" s="32">
        <v>180000</v>
      </c>
      <c r="E62" s="32">
        <v>280000</v>
      </c>
      <c r="F62" s="32">
        <v>100000</v>
      </c>
    </row>
    <row r="63" spans="2:6" x14ac:dyDescent="0.2">
      <c r="B63" s="32">
        <v>135000</v>
      </c>
      <c r="C63" s="32">
        <v>160000</v>
      </c>
      <c r="D63" s="32">
        <v>280000</v>
      </c>
      <c r="E63" s="32">
        <v>80000</v>
      </c>
      <c r="F63" s="32">
        <v>130000</v>
      </c>
    </row>
    <row r="64" spans="2:6" x14ac:dyDescent="0.2">
      <c r="B64" s="32">
        <v>180000</v>
      </c>
      <c r="C64" s="32">
        <v>150000</v>
      </c>
      <c r="D64" s="32">
        <v>200000</v>
      </c>
      <c r="E64" s="32">
        <v>100000</v>
      </c>
      <c r="F64" s="32">
        <v>100000</v>
      </c>
    </row>
    <row r="65" spans="2:6" x14ac:dyDescent="0.2">
      <c r="B65" s="32">
        <v>280000</v>
      </c>
      <c r="C65" s="32">
        <v>180000</v>
      </c>
      <c r="D65" s="32">
        <v>180000</v>
      </c>
      <c r="E65" s="32">
        <v>280000</v>
      </c>
      <c r="F65" s="32">
        <v>100000</v>
      </c>
    </row>
    <row r="66" spans="2:6" x14ac:dyDescent="0.2">
      <c r="B66" s="32">
        <v>280000</v>
      </c>
      <c r="C66" s="32">
        <v>225000</v>
      </c>
      <c r="D66" s="32">
        <v>100000</v>
      </c>
      <c r="E66" s="32">
        <v>100000</v>
      </c>
      <c r="F66" s="32">
        <v>180000</v>
      </c>
    </row>
    <row r="67" spans="2:6" x14ac:dyDescent="0.2">
      <c r="B67" s="32">
        <v>200000</v>
      </c>
      <c r="C67" s="32">
        <v>280000</v>
      </c>
      <c r="D67" s="32">
        <v>100000</v>
      </c>
      <c r="E67" s="32">
        <v>250000</v>
      </c>
      <c r="F67" s="32">
        <v>125000</v>
      </c>
    </row>
    <row r="68" spans="2:6" x14ac:dyDescent="0.2">
      <c r="B68" s="32">
        <v>80000</v>
      </c>
      <c r="C68" s="32">
        <v>100000</v>
      </c>
      <c r="D68" s="32">
        <v>110000</v>
      </c>
      <c r="E68" s="32">
        <v>280000</v>
      </c>
      <c r="F68" s="32">
        <v>240000</v>
      </c>
    </row>
    <row r="69" spans="2:6" x14ac:dyDescent="0.2">
      <c r="B69" s="32">
        <v>100000</v>
      </c>
      <c r="C69" s="32">
        <v>200000</v>
      </c>
      <c r="D69" s="32">
        <v>80000</v>
      </c>
      <c r="E69" s="32">
        <v>80000</v>
      </c>
      <c r="F69" s="32">
        <v>40000</v>
      </c>
    </row>
    <row r="70" spans="2:6" x14ac:dyDescent="0.2">
      <c r="B70" s="32">
        <v>125000</v>
      </c>
      <c r="C70" s="32">
        <v>110000</v>
      </c>
      <c r="D70" s="32">
        <v>280000</v>
      </c>
      <c r="E70" s="32">
        <v>105000</v>
      </c>
      <c r="F70" s="32">
        <v>280000</v>
      </c>
    </row>
    <row r="71" spans="2:6" x14ac:dyDescent="0.2">
      <c r="B71" s="32">
        <v>200000</v>
      </c>
      <c r="C71" s="32">
        <v>200000</v>
      </c>
      <c r="D71" s="32">
        <v>180000</v>
      </c>
      <c r="E71" s="32">
        <v>180000</v>
      </c>
      <c r="F71" s="32">
        <v>100000</v>
      </c>
    </row>
    <row r="72" spans="2:6" x14ac:dyDescent="0.2">
      <c r="B72" s="32">
        <v>160000</v>
      </c>
      <c r="C72" s="32">
        <v>280000</v>
      </c>
      <c r="D72" s="32">
        <v>180000</v>
      </c>
      <c r="E72" s="32">
        <v>180000</v>
      </c>
      <c r="F72" s="32">
        <v>20000</v>
      </c>
    </row>
    <row r="73" spans="2:6" x14ac:dyDescent="0.2">
      <c r="B73" s="32">
        <v>280000</v>
      </c>
      <c r="C73" s="32">
        <v>120000</v>
      </c>
      <c r="D73" s="32">
        <v>130000</v>
      </c>
      <c r="E73" s="32">
        <v>280000</v>
      </c>
      <c r="F73" s="32">
        <v>250000</v>
      </c>
    </row>
    <row r="74" spans="2:6" x14ac:dyDescent="0.2">
      <c r="B74" s="32">
        <v>280000</v>
      </c>
      <c r="C74" s="32">
        <v>80000</v>
      </c>
      <c r="D74" s="32">
        <v>50000</v>
      </c>
      <c r="E74" s="32">
        <v>225000</v>
      </c>
      <c r="F74" s="32">
        <v>400000</v>
      </c>
    </row>
    <row r="75" spans="2:6" x14ac:dyDescent="0.2">
      <c r="B75" s="32">
        <v>180000</v>
      </c>
      <c r="C75" s="32">
        <v>120000</v>
      </c>
      <c r="D75" s="32">
        <v>160000</v>
      </c>
      <c r="E75" s="32">
        <v>100000</v>
      </c>
      <c r="F75" s="32">
        <v>200000</v>
      </c>
    </row>
    <row r="76" spans="2:6" x14ac:dyDescent="0.2">
      <c r="B76" s="32">
        <v>150000</v>
      </c>
      <c r="C76" s="32">
        <v>100000</v>
      </c>
      <c r="D76" s="32">
        <v>280000</v>
      </c>
      <c r="E76" s="32">
        <v>180000</v>
      </c>
      <c r="F76" s="32">
        <v>100000</v>
      </c>
    </row>
    <row r="77" spans="2:6" x14ac:dyDescent="0.2">
      <c r="B77" s="32">
        <v>150000</v>
      </c>
      <c r="C77" s="32">
        <v>80000</v>
      </c>
      <c r="D77" s="32">
        <v>160000</v>
      </c>
      <c r="E77" s="32">
        <v>280000</v>
      </c>
      <c r="F77" s="32">
        <v>200000</v>
      </c>
    </row>
    <row r="78" spans="2:6" x14ac:dyDescent="0.2">
      <c r="B78" s="32">
        <v>150000</v>
      </c>
      <c r="C78" s="32">
        <v>280000</v>
      </c>
      <c r="D78" s="32">
        <v>400000</v>
      </c>
      <c r="E78" s="32">
        <v>280000</v>
      </c>
      <c r="F78" s="32">
        <v>100000</v>
      </c>
    </row>
    <row r="79" spans="2:6" x14ac:dyDescent="0.2">
      <c r="B79" s="32">
        <v>280000</v>
      </c>
      <c r="C79" s="32">
        <v>125000</v>
      </c>
      <c r="D79" s="32">
        <v>280000</v>
      </c>
      <c r="E79" s="32">
        <v>280000</v>
      </c>
      <c r="F79" s="32">
        <v>150000</v>
      </c>
    </row>
    <row r="80" spans="2:6" x14ac:dyDescent="0.2">
      <c r="B80" s="32">
        <v>100000</v>
      </c>
      <c r="C80" s="32">
        <v>280000</v>
      </c>
      <c r="D80" s="32">
        <v>150000</v>
      </c>
      <c r="E80" s="32">
        <v>280000</v>
      </c>
      <c r="F80" s="32">
        <v>280000</v>
      </c>
    </row>
    <row r="81" spans="2:6" x14ac:dyDescent="0.2">
      <c r="B81" s="32">
        <v>280000</v>
      </c>
      <c r="C81" s="32">
        <v>280000</v>
      </c>
      <c r="D81" s="32">
        <v>280000</v>
      </c>
      <c r="E81" s="32">
        <v>280000</v>
      </c>
      <c r="F81" s="32">
        <v>150000</v>
      </c>
    </row>
    <row r="82" spans="2:6" x14ac:dyDescent="0.2">
      <c r="B82" s="32">
        <v>100000</v>
      </c>
      <c r="C82" s="32">
        <v>120000</v>
      </c>
      <c r="D82" s="32">
        <v>180000</v>
      </c>
      <c r="E82" s="32">
        <v>315000</v>
      </c>
      <c r="F82" s="32">
        <v>230000</v>
      </c>
    </row>
    <row r="83" spans="2:6" x14ac:dyDescent="0.2">
      <c r="B83" s="32">
        <v>180000</v>
      </c>
      <c r="C83" s="32">
        <v>150000</v>
      </c>
      <c r="D83" s="32">
        <v>280000</v>
      </c>
      <c r="E83" s="32">
        <v>280000</v>
      </c>
      <c r="F83" s="32">
        <v>100000</v>
      </c>
    </row>
    <row r="84" spans="2:6" x14ac:dyDescent="0.2">
      <c r="B84" s="32">
        <v>200000</v>
      </c>
      <c r="C84" s="32">
        <v>280000</v>
      </c>
      <c r="D84" s="32">
        <v>100000</v>
      </c>
      <c r="E84" s="32">
        <v>150000</v>
      </c>
      <c r="F84" s="32">
        <v>180000</v>
      </c>
    </row>
    <row r="85" spans="2:6" x14ac:dyDescent="0.2">
      <c r="B85" s="32">
        <v>280000</v>
      </c>
      <c r="C85" s="32">
        <v>100000</v>
      </c>
      <c r="D85" s="32">
        <v>280000</v>
      </c>
      <c r="E85" s="32">
        <v>200000</v>
      </c>
      <c r="F85" s="32">
        <v>120000</v>
      </c>
    </row>
    <row r="86" spans="2:6" x14ac:dyDescent="0.2">
      <c r="B86" s="32">
        <v>280000</v>
      </c>
      <c r="C86" s="32">
        <v>140000</v>
      </c>
      <c r="D86" s="32">
        <v>280000</v>
      </c>
      <c r="E86" s="32">
        <v>90000</v>
      </c>
      <c r="F86" s="32">
        <v>80000</v>
      </c>
    </row>
    <row r="87" spans="2:6" x14ac:dyDescent="0.2">
      <c r="B87" s="32">
        <v>120000</v>
      </c>
      <c r="C87" s="32">
        <v>280000</v>
      </c>
      <c r="D87" s="32">
        <v>180000</v>
      </c>
      <c r="E87" s="32">
        <v>100000</v>
      </c>
      <c r="F87" s="32">
        <v>100000</v>
      </c>
    </row>
    <row r="88" spans="2:6" x14ac:dyDescent="0.2">
      <c r="B88" s="32">
        <v>250000</v>
      </c>
      <c r="C88" s="32">
        <v>120000</v>
      </c>
      <c r="D88" s="32">
        <v>155000</v>
      </c>
      <c r="E88" s="32">
        <v>150000</v>
      </c>
      <c r="F88" s="32">
        <v>125000</v>
      </c>
    </row>
    <row r="89" spans="2:6" x14ac:dyDescent="0.2">
      <c r="B89" s="32">
        <v>200000</v>
      </c>
      <c r="C89" s="32">
        <v>160000</v>
      </c>
      <c r="D89" s="32">
        <v>120000</v>
      </c>
      <c r="E89" s="32">
        <v>180000</v>
      </c>
      <c r="F89" s="32">
        <v>120000</v>
      </c>
    </row>
    <row r="90" spans="2:6" x14ac:dyDescent="0.2">
      <c r="B90" s="32">
        <v>170000</v>
      </c>
      <c r="C90" s="32">
        <v>280000</v>
      </c>
      <c r="D90" s="32">
        <v>280000</v>
      </c>
      <c r="E90" s="32">
        <v>280000</v>
      </c>
      <c r="F90" s="32">
        <v>160000</v>
      </c>
    </row>
    <row r="91" spans="2:6" x14ac:dyDescent="0.2">
      <c r="B91" s="32">
        <v>130000</v>
      </c>
      <c r="C91" s="32">
        <v>100000</v>
      </c>
      <c r="D91" s="32">
        <v>90000</v>
      </c>
      <c r="E91" s="32">
        <v>300000</v>
      </c>
      <c r="F91" s="32">
        <v>180000</v>
      </c>
    </row>
    <row r="92" spans="2:6" x14ac:dyDescent="0.2">
      <c r="B92" s="32">
        <v>180000</v>
      </c>
      <c r="C92" s="32">
        <v>160000</v>
      </c>
      <c r="D92" s="32">
        <v>100000</v>
      </c>
      <c r="E92" s="32">
        <v>180000</v>
      </c>
      <c r="F92" s="32">
        <v>90000</v>
      </c>
    </row>
    <row r="93" spans="2:6" x14ac:dyDescent="0.2">
      <c r="B93" s="32">
        <v>280000</v>
      </c>
      <c r="C93" s="32">
        <v>25000</v>
      </c>
      <c r="D93" s="32">
        <v>280000</v>
      </c>
      <c r="E93" s="32">
        <v>100000</v>
      </c>
      <c r="F93" s="32">
        <v>80000</v>
      </c>
    </row>
    <row r="94" spans="2:6" x14ac:dyDescent="0.2">
      <c r="B94" s="32">
        <v>85000</v>
      </c>
      <c r="C94" s="32">
        <v>280000</v>
      </c>
      <c r="D94" s="32">
        <v>100000</v>
      </c>
      <c r="E94" s="32">
        <v>160000</v>
      </c>
      <c r="F94" s="32">
        <v>100000</v>
      </c>
    </row>
    <row r="95" spans="2:6" x14ac:dyDescent="0.2">
      <c r="B95" s="32">
        <v>280000</v>
      </c>
      <c r="C95" s="32">
        <v>200000</v>
      </c>
      <c r="D95" s="32">
        <v>80000</v>
      </c>
      <c r="E95" s="32">
        <v>200000</v>
      </c>
      <c r="F95" s="32">
        <v>90000</v>
      </c>
    </row>
    <row r="96" spans="2:6" x14ac:dyDescent="0.2">
      <c r="B96" s="32">
        <v>100000</v>
      </c>
      <c r="C96" s="32">
        <v>300000</v>
      </c>
      <c r="D96" s="32">
        <v>180000</v>
      </c>
      <c r="E96" s="32">
        <v>100000</v>
      </c>
      <c r="F96" s="32">
        <v>180000</v>
      </c>
    </row>
    <row r="97" spans="2:6" x14ac:dyDescent="0.2">
      <c r="B97" s="32">
        <v>120000</v>
      </c>
      <c r="C97" s="32">
        <v>280000</v>
      </c>
      <c r="D97" s="32">
        <v>80000</v>
      </c>
      <c r="E97" s="32">
        <v>120000</v>
      </c>
      <c r="F97" s="32">
        <v>95000</v>
      </c>
    </row>
    <row r="98" spans="2:6" x14ac:dyDescent="0.2">
      <c r="B98" s="32">
        <v>100000</v>
      </c>
      <c r="C98" s="32">
        <v>200000</v>
      </c>
      <c r="D98" s="32">
        <v>185000</v>
      </c>
      <c r="E98" s="32">
        <v>150000</v>
      </c>
      <c r="F98" s="32">
        <v>100000</v>
      </c>
    </row>
    <row r="99" spans="2:6" x14ac:dyDescent="0.2">
      <c r="B99" s="32">
        <v>85000</v>
      </c>
      <c r="C99" s="32">
        <v>50000</v>
      </c>
      <c r="D99" s="32">
        <v>150000</v>
      </c>
      <c r="E99" s="32">
        <v>100000</v>
      </c>
      <c r="F99" s="32">
        <v>125000</v>
      </c>
    </row>
    <row r="100" spans="2:6" x14ac:dyDescent="0.2">
      <c r="B100" s="32">
        <v>280000</v>
      </c>
      <c r="C100" s="32">
        <v>200000</v>
      </c>
      <c r="D100" s="32">
        <v>280000</v>
      </c>
      <c r="E100" s="32">
        <v>280000</v>
      </c>
      <c r="F100" s="32">
        <v>130000</v>
      </c>
    </row>
    <row r="101" spans="2:6" x14ac:dyDescent="0.2">
      <c r="B101" s="32">
        <v>280000</v>
      </c>
      <c r="C101" s="32">
        <v>100000</v>
      </c>
      <c r="D101" s="32">
        <v>250000</v>
      </c>
      <c r="E101" s="32">
        <v>100000</v>
      </c>
      <c r="F101" s="32">
        <v>80000</v>
      </c>
    </row>
    <row r="102" spans="2:6" x14ac:dyDescent="0.2">
      <c r="B102" s="32">
        <v>180000</v>
      </c>
      <c r="C102" s="32">
        <v>150000</v>
      </c>
      <c r="D102" s="32">
        <v>50000</v>
      </c>
      <c r="E102" s="32">
        <v>200000</v>
      </c>
      <c r="F102" s="32">
        <v>280000</v>
      </c>
    </row>
    <row r="103" spans="2:6" x14ac:dyDescent="0.2">
      <c r="B103" s="32">
        <v>100000</v>
      </c>
      <c r="C103" s="32">
        <v>200000</v>
      </c>
      <c r="D103" s="32">
        <v>280000</v>
      </c>
      <c r="E103" s="32">
        <v>150000</v>
      </c>
      <c r="F103" s="32">
        <v>180000</v>
      </c>
    </row>
    <row r="104" spans="2:6" x14ac:dyDescent="0.2">
      <c r="B104" s="32">
        <v>120000</v>
      </c>
      <c r="C104" s="32">
        <v>100000</v>
      </c>
      <c r="D104" s="32">
        <v>280000</v>
      </c>
      <c r="E104" s="32">
        <v>180000</v>
      </c>
      <c r="F104" s="32">
        <v>80000</v>
      </c>
    </row>
    <row r="105" spans="2:6" x14ac:dyDescent="0.2">
      <c r="B105" s="32">
        <v>230000</v>
      </c>
      <c r="C105" s="32">
        <v>280000</v>
      </c>
      <c r="D105" s="32">
        <v>280000</v>
      </c>
      <c r="E105" s="32">
        <v>280000</v>
      </c>
      <c r="F105" s="32">
        <v>80000</v>
      </c>
    </row>
    <row r="106" spans="2:6" x14ac:dyDescent="0.2">
      <c r="B106" s="32">
        <v>280000</v>
      </c>
      <c r="C106" s="32">
        <v>180000</v>
      </c>
      <c r="D106" s="32">
        <v>180000</v>
      </c>
      <c r="E106" s="32">
        <v>280000</v>
      </c>
      <c r="F106" s="32">
        <v>200000</v>
      </c>
    </row>
    <row r="107" spans="2:6" x14ac:dyDescent="0.2">
      <c r="B107" s="32">
        <v>250000</v>
      </c>
      <c r="C107" s="32">
        <v>150000</v>
      </c>
      <c r="D107" s="32">
        <v>230000</v>
      </c>
      <c r="E107" s="32">
        <v>180000</v>
      </c>
      <c r="F107" s="32">
        <v>100000</v>
      </c>
    </row>
    <row r="108" spans="2:6" x14ac:dyDescent="0.2">
      <c r="B108" s="32">
        <v>180000</v>
      </c>
      <c r="C108" s="32">
        <v>130000</v>
      </c>
      <c r="D108" s="32">
        <v>180000</v>
      </c>
      <c r="E108" s="32">
        <v>280000</v>
      </c>
      <c r="F108" s="32">
        <v>130000</v>
      </c>
    </row>
    <row r="109" spans="2:6" x14ac:dyDescent="0.2">
      <c r="B109" s="32">
        <v>280000</v>
      </c>
      <c r="C109" s="32">
        <v>200000</v>
      </c>
      <c r="D109" s="32">
        <v>80000</v>
      </c>
      <c r="E109" s="32">
        <v>200000</v>
      </c>
      <c r="F109" s="32">
        <v>150000</v>
      </c>
    </row>
    <row r="110" spans="2:6" x14ac:dyDescent="0.2">
      <c r="B110" s="32">
        <v>280000</v>
      </c>
      <c r="C110" s="32">
        <v>150000</v>
      </c>
      <c r="D110" s="32">
        <v>110000</v>
      </c>
      <c r="E110" s="32">
        <v>100000</v>
      </c>
      <c r="F110" s="32">
        <v>280000</v>
      </c>
    </row>
    <row r="111" spans="2:6" x14ac:dyDescent="0.2">
      <c r="B111" s="32">
        <v>100000</v>
      </c>
      <c r="C111" s="32">
        <v>280000</v>
      </c>
      <c r="D111" s="32">
        <v>150000</v>
      </c>
      <c r="E111" s="32">
        <v>280000</v>
      </c>
      <c r="F111" s="32">
        <v>280000</v>
      </c>
    </row>
    <row r="112" spans="2:6" x14ac:dyDescent="0.2">
      <c r="B112" s="32">
        <v>100000</v>
      </c>
      <c r="C112" s="32">
        <v>150000</v>
      </c>
      <c r="D112" s="32">
        <v>280000</v>
      </c>
      <c r="E112" s="32">
        <v>200000</v>
      </c>
      <c r="F112" s="32">
        <v>280000</v>
      </c>
    </row>
    <row r="113" spans="2:6" x14ac:dyDescent="0.2">
      <c r="B113" s="32">
        <v>180000</v>
      </c>
      <c r="C113" s="32">
        <v>100000</v>
      </c>
      <c r="D113" s="32">
        <v>300000</v>
      </c>
      <c r="E113" s="32">
        <v>180000</v>
      </c>
      <c r="F113" s="32">
        <v>280000</v>
      </c>
    </row>
    <row r="114" spans="2:6" x14ac:dyDescent="0.2">
      <c r="B114" s="32">
        <v>280000</v>
      </c>
      <c r="C114" s="32">
        <v>60000</v>
      </c>
      <c r="D114" s="32">
        <v>85000</v>
      </c>
      <c r="E114" s="32">
        <v>200000</v>
      </c>
      <c r="F114" s="32">
        <v>200000</v>
      </c>
    </row>
    <row r="115" spans="2:6" x14ac:dyDescent="0.2">
      <c r="B115" s="32">
        <v>120000</v>
      </c>
      <c r="C115" s="32">
        <v>280000</v>
      </c>
      <c r="D115" s="32">
        <v>180000</v>
      </c>
      <c r="E115" s="32">
        <v>100000</v>
      </c>
      <c r="F115" s="32">
        <v>280000</v>
      </c>
    </row>
    <row r="116" spans="2:6" x14ac:dyDescent="0.2">
      <c r="B116" s="32">
        <v>180000</v>
      </c>
      <c r="C116" s="32">
        <v>130000</v>
      </c>
      <c r="D116" s="32">
        <v>200000</v>
      </c>
      <c r="E116" s="32">
        <v>100000</v>
      </c>
      <c r="F116" s="32">
        <v>150000</v>
      </c>
    </row>
    <row r="117" spans="2:6" x14ac:dyDescent="0.2">
      <c r="B117" s="32">
        <v>150000</v>
      </c>
      <c r="C117" s="32">
        <v>100000</v>
      </c>
      <c r="D117" s="32">
        <v>280000</v>
      </c>
      <c r="E117" s="32">
        <v>90000</v>
      </c>
      <c r="F117" s="32">
        <v>130000</v>
      </c>
    </row>
    <row r="118" spans="2:6" x14ac:dyDescent="0.2">
      <c r="B118" s="32">
        <v>110000</v>
      </c>
      <c r="C118" s="32">
        <v>80000</v>
      </c>
      <c r="D118" s="32">
        <v>180000</v>
      </c>
      <c r="E118" s="32">
        <v>90000</v>
      </c>
      <c r="F118" s="32">
        <v>280000</v>
      </c>
    </row>
    <row r="119" spans="2:6" x14ac:dyDescent="0.2">
      <c r="B119" s="32">
        <v>200000</v>
      </c>
      <c r="C119" s="32">
        <v>260000</v>
      </c>
      <c r="D119" s="32">
        <v>100000</v>
      </c>
      <c r="E119" s="32">
        <v>300000</v>
      </c>
      <c r="F119" s="32">
        <v>280000</v>
      </c>
    </row>
    <row r="120" spans="2:6" x14ac:dyDescent="0.2">
      <c r="B120" s="32">
        <v>200000</v>
      </c>
      <c r="C120" s="32">
        <v>200000</v>
      </c>
      <c r="D120" s="32">
        <v>280000</v>
      </c>
      <c r="E120" s="32">
        <v>280000</v>
      </c>
      <c r="F120" s="32">
        <v>150000</v>
      </c>
    </row>
    <row r="121" spans="2:6" x14ac:dyDescent="0.2">
      <c r="B121" s="32">
        <v>155000</v>
      </c>
      <c r="C121" s="32">
        <v>280000</v>
      </c>
      <c r="D121" s="32">
        <v>280000</v>
      </c>
      <c r="E121" s="32">
        <v>180000</v>
      </c>
      <c r="F121" s="32">
        <v>130000</v>
      </c>
    </row>
    <row r="122" spans="2:6" x14ac:dyDescent="0.2">
      <c r="B122" s="32">
        <v>100000</v>
      </c>
      <c r="C122" s="32">
        <v>230000</v>
      </c>
      <c r="D122" s="32">
        <v>280000</v>
      </c>
      <c r="E122" s="32">
        <v>200000</v>
      </c>
      <c r="F122" s="32">
        <v>100000</v>
      </c>
    </row>
    <row r="123" spans="2:6" x14ac:dyDescent="0.2">
      <c r="B123" s="32">
        <v>117000</v>
      </c>
      <c r="C123" s="32">
        <v>150000</v>
      </c>
      <c r="D123" s="32">
        <v>100000</v>
      </c>
      <c r="E123" s="32">
        <v>180000</v>
      </c>
      <c r="F123" s="32">
        <v>100000</v>
      </c>
    </row>
    <row r="124" spans="2:6" x14ac:dyDescent="0.2">
      <c r="B124" s="32">
        <v>75000</v>
      </c>
      <c r="C124" s="32">
        <v>200000</v>
      </c>
      <c r="D124" s="32">
        <v>125000</v>
      </c>
      <c r="E124" s="32">
        <v>150000</v>
      </c>
      <c r="F124" s="32">
        <v>100000</v>
      </c>
    </row>
    <row r="125" spans="2:6" x14ac:dyDescent="0.2">
      <c r="B125" s="32">
        <v>40000</v>
      </c>
      <c r="C125" s="32">
        <v>140000</v>
      </c>
      <c r="D125" s="32">
        <v>1000000</v>
      </c>
      <c r="E125" s="32">
        <v>100000</v>
      </c>
      <c r="F125" s="32">
        <v>50000</v>
      </c>
    </row>
    <row r="126" spans="2:6" x14ac:dyDescent="0.2">
      <c r="B126" s="32">
        <v>90000</v>
      </c>
      <c r="C126" s="32">
        <v>40000</v>
      </c>
      <c r="D126" s="32">
        <v>75000</v>
      </c>
      <c r="E126" s="32">
        <v>130000</v>
      </c>
      <c r="F126" s="32">
        <v>250000</v>
      </c>
    </row>
    <row r="127" spans="2:6" x14ac:dyDescent="0.2">
      <c r="B127" s="32">
        <v>25000</v>
      </c>
      <c r="C127" s="32">
        <v>50000</v>
      </c>
      <c r="D127" s="32">
        <v>80000</v>
      </c>
      <c r="E127" s="32">
        <v>100000</v>
      </c>
      <c r="F127" s="32">
        <v>280000</v>
      </c>
    </row>
    <row r="128" spans="2:6" x14ac:dyDescent="0.2">
      <c r="B128" s="32">
        <v>40000</v>
      </c>
      <c r="C128" s="32">
        <v>100000</v>
      </c>
      <c r="D128" s="32">
        <v>280000</v>
      </c>
      <c r="E128" s="32">
        <v>280000</v>
      </c>
      <c r="F128" s="32">
        <v>100000</v>
      </c>
    </row>
    <row r="129" spans="2:6" x14ac:dyDescent="0.2">
      <c r="B129" s="32">
        <v>40000</v>
      </c>
      <c r="C129" s="32">
        <v>65000</v>
      </c>
      <c r="D129" s="32">
        <v>200000</v>
      </c>
      <c r="E129" s="32">
        <v>150000</v>
      </c>
      <c r="F129" s="32">
        <v>180000</v>
      </c>
    </row>
    <row r="130" spans="2:6" x14ac:dyDescent="0.2">
      <c r="B130" s="32">
        <v>100000</v>
      </c>
      <c r="C130" s="32">
        <v>40000</v>
      </c>
      <c r="D130" s="32">
        <v>280000</v>
      </c>
      <c r="E130" s="32">
        <v>280000</v>
      </c>
      <c r="F130" s="32">
        <v>130000</v>
      </c>
    </row>
    <row r="131" spans="2:6" x14ac:dyDescent="0.2">
      <c r="B131" s="32">
        <v>0</v>
      </c>
      <c r="C131" s="32">
        <v>140000</v>
      </c>
      <c r="D131" s="32">
        <v>160000</v>
      </c>
      <c r="E131" s="32">
        <v>280000</v>
      </c>
      <c r="F131" s="32">
        <v>150000</v>
      </c>
    </row>
    <row r="132" spans="2:6" x14ac:dyDescent="0.2">
      <c r="B132" s="32">
        <v>0</v>
      </c>
      <c r="C132" s="32">
        <v>0</v>
      </c>
      <c r="D132" s="32">
        <v>280000</v>
      </c>
      <c r="E132" s="32">
        <v>200000</v>
      </c>
      <c r="F132" s="32">
        <v>65000</v>
      </c>
    </row>
    <row r="133" spans="2:6" x14ac:dyDescent="0.2">
      <c r="B133" s="32">
        <v>0</v>
      </c>
      <c r="C133" s="32">
        <v>0</v>
      </c>
      <c r="D133" s="32">
        <v>280000</v>
      </c>
      <c r="E133" s="32">
        <v>280000</v>
      </c>
      <c r="F133" s="32">
        <v>230000</v>
      </c>
    </row>
    <row r="134" spans="2:6" x14ac:dyDescent="0.2">
      <c r="B134" s="32">
        <v>0</v>
      </c>
      <c r="C134" s="32">
        <v>0</v>
      </c>
      <c r="D134" s="32">
        <v>100000</v>
      </c>
      <c r="E134" s="32">
        <v>200000</v>
      </c>
      <c r="F134" s="32">
        <v>80000</v>
      </c>
    </row>
    <row r="135" spans="2:6" x14ac:dyDescent="0.2">
      <c r="B135" s="32">
        <v>0</v>
      </c>
      <c r="C135" s="32">
        <v>0</v>
      </c>
      <c r="D135" s="32">
        <v>180000</v>
      </c>
      <c r="E135" s="32">
        <v>100000</v>
      </c>
      <c r="F135" s="32">
        <v>130000</v>
      </c>
    </row>
    <row r="136" spans="2:6" x14ac:dyDescent="0.2">
      <c r="B136" s="32">
        <v>0</v>
      </c>
      <c r="C136" s="32">
        <v>0</v>
      </c>
      <c r="D136" s="32">
        <v>280000</v>
      </c>
      <c r="E136" s="32">
        <v>100000</v>
      </c>
      <c r="F136" s="32">
        <v>80000</v>
      </c>
    </row>
    <row r="137" spans="2:6" x14ac:dyDescent="0.2">
      <c r="B137" s="32">
        <v>0</v>
      </c>
      <c r="C137" s="32">
        <v>0</v>
      </c>
      <c r="D137" s="32">
        <v>230000</v>
      </c>
      <c r="E137" s="32">
        <v>120000</v>
      </c>
      <c r="F137" s="32">
        <v>200000</v>
      </c>
    </row>
    <row r="138" spans="2:6" x14ac:dyDescent="0.2">
      <c r="B138" s="32">
        <v>0</v>
      </c>
      <c r="C138" s="32">
        <v>0</v>
      </c>
      <c r="D138" s="32">
        <v>180000</v>
      </c>
      <c r="E138" s="32">
        <v>224000</v>
      </c>
      <c r="F138" s="32">
        <v>25500</v>
      </c>
    </row>
    <row r="139" spans="2:6" x14ac:dyDescent="0.2">
      <c r="B139" s="32">
        <v>0</v>
      </c>
      <c r="C139" s="32">
        <v>0</v>
      </c>
      <c r="D139" s="32">
        <v>180000</v>
      </c>
      <c r="E139" s="32">
        <v>150000</v>
      </c>
      <c r="F139" s="32">
        <v>50000</v>
      </c>
    </row>
    <row r="140" spans="2:6" x14ac:dyDescent="0.2">
      <c r="B140" s="32">
        <v>0</v>
      </c>
      <c r="C140" s="32">
        <v>0</v>
      </c>
      <c r="D140" s="32">
        <v>110000</v>
      </c>
      <c r="E140" s="32">
        <v>150000</v>
      </c>
      <c r="F140" s="32">
        <v>72000</v>
      </c>
    </row>
    <row r="141" spans="2:6" x14ac:dyDescent="0.2">
      <c r="B141" s="32">
        <v>0</v>
      </c>
      <c r="C141" s="32">
        <v>0</v>
      </c>
      <c r="D141" s="32">
        <v>180000</v>
      </c>
      <c r="E141" s="32">
        <v>130000</v>
      </c>
      <c r="F141" s="32">
        <v>75000</v>
      </c>
    </row>
    <row r="142" spans="2:6" x14ac:dyDescent="0.2">
      <c r="B142" s="32">
        <v>0</v>
      </c>
      <c r="C142" s="32">
        <v>0</v>
      </c>
      <c r="D142" s="32">
        <v>80000</v>
      </c>
      <c r="E142" s="32">
        <v>180000</v>
      </c>
      <c r="F142" s="32">
        <v>24000</v>
      </c>
    </row>
    <row r="143" spans="2:6" x14ac:dyDescent="0.2">
      <c r="B143" s="32">
        <v>0</v>
      </c>
      <c r="C143" s="32">
        <v>0</v>
      </c>
      <c r="D143" s="32">
        <v>150000</v>
      </c>
      <c r="E143" s="32">
        <v>130000</v>
      </c>
      <c r="F143" s="32">
        <v>70000</v>
      </c>
    </row>
    <row r="144" spans="2:6" x14ac:dyDescent="0.2">
      <c r="B144" s="32">
        <v>0</v>
      </c>
      <c r="C144" s="32">
        <v>0</v>
      </c>
      <c r="D144" s="32">
        <v>280000</v>
      </c>
      <c r="E144" s="32">
        <v>85000</v>
      </c>
      <c r="F144" s="32">
        <v>20000</v>
      </c>
    </row>
    <row r="145" spans="2:6" x14ac:dyDescent="0.2">
      <c r="B145" s="32">
        <v>0</v>
      </c>
      <c r="C145" s="32">
        <v>0</v>
      </c>
      <c r="D145" s="32">
        <v>120000</v>
      </c>
      <c r="E145" s="32">
        <v>280000</v>
      </c>
      <c r="F145" s="32">
        <v>36000</v>
      </c>
    </row>
    <row r="146" spans="2:6" x14ac:dyDescent="0.2">
      <c r="B146" s="32">
        <v>0</v>
      </c>
      <c r="C146" s="32">
        <v>0</v>
      </c>
      <c r="D146" s="32">
        <v>180000</v>
      </c>
      <c r="E146" s="32">
        <v>180000</v>
      </c>
      <c r="F146" s="32">
        <v>0</v>
      </c>
    </row>
    <row r="147" spans="2:6" x14ac:dyDescent="0.2">
      <c r="B147" s="32">
        <v>0</v>
      </c>
      <c r="C147" s="32">
        <v>0</v>
      </c>
      <c r="D147" s="32">
        <v>100000</v>
      </c>
      <c r="E147" s="32">
        <v>100000</v>
      </c>
      <c r="F147" s="32">
        <v>0</v>
      </c>
    </row>
    <row r="148" spans="2:6" x14ac:dyDescent="0.2">
      <c r="B148" s="32">
        <v>0</v>
      </c>
      <c r="C148" s="32">
        <v>0</v>
      </c>
      <c r="D148" s="32">
        <v>100000</v>
      </c>
      <c r="E148" s="32">
        <v>500</v>
      </c>
      <c r="F148" s="32">
        <v>0</v>
      </c>
    </row>
    <row r="149" spans="2:6" x14ac:dyDescent="0.2">
      <c r="B149" s="32">
        <v>0</v>
      </c>
      <c r="C149" s="32">
        <v>0</v>
      </c>
      <c r="D149" s="32">
        <v>180000</v>
      </c>
      <c r="E149" s="32">
        <v>200000</v>
      </c>
      <c r="F149" s="32">
        <v>0</v>
      </c>
    </row>
    <row r="150" spans="2:6" x14ac:dyDescent="0.2">
      <c r="B150" s="32">
        <v>0</v>
      </c>
      <c r="C150" s="32">
        <v>0</v>
      </c>
      <c r="D150" s="32">
        <v>100000</v>
      </c>
      <c r="E150" s="32">
        <v>90000</v>
      </c>
      <c r="F150" s="32">
        <v>0</v>
      </c>
    </row>
    <row r="151" spans="2:6" x14ac:dyDescent="0.2">
      <c r="B151" s="32">
        <v>0</v>
      </c>
      <c r="C151" s="32">
        <v>0</v>
      </c>
      <c r="D151" s="32">
        <v>50000</v>
      </c>
      <c r="E151" s="32">
        <v>125000</v>
      </c>
      <c r="F151" s="32">
        <v>0</v>
      </c>
    </row>
    <row r="152" spans="2:6" x14ac:dyDescent="0.2">
      <c r="B152" s="32">
        <v>0</v>
      </c>
      <c r="C152" s="32">
        <v>0</v>
      </c>
      <c r="D152" s="32">
        <v>20000</v>
      </c>
      <c r="E152" s="32">
        <v>180000</v>
      </c>
      <c r="F152" s="32">
        <v>0</v>
      </c>
    </row>
    <row r="153" spans="2:6" x14ac:dyDescent="0.2">
      <c r="B153" s="32">
        <v>0</v>
      </c>
      <c r="C153" s="32">
        <v>0</v>
      </c>
      <c r="D153" s="32">
        <v>180500</v>
      </c>
      <c r="E153" s="32">
        <v>127500</v>
      </c>
      <c r="F153" s="32">
        <v>0</v>
      </c>
    </row>
    <row r="154" spans="2:6" x14ac:dyDescent="0.2">
      <c r="B154" s="32">
        <v>0</v>
      </c>
      <c r="C154" s="32">
        <v>0</v>
      </c>
      <c r="D154" s="32">
        <v>200000</v>
      </c>
      <c r="E154" s="32">
        <v>54000</v>
      </c>
      <c r="F154" s="32">
        <v>0</v>
      </c>
    </row>
    <row r="155" spans="2:6" x14ac:dyDescent="0.2">
      <c r="B155" s="32">
        <v>0</v>
      </c>
      <c r="C155" s="32">
        <v>0</v>
      </c>
      <c r="D155" s="32">
        <v>40000</v>
      </c>
      <c r="E155" s="32">
        <v>63750</v>
      </c>
      <c r="F155" s="32">
        <v>0</v>
      </c>
    </row>
    <row r="156" spans="2:6" x14ac:dyDescent="0.2">
      <c r="B156" s="32">
        <v>0</v>
      </c>
      <c r="C156" s="32">
        <v>0</v>
      </c>
      <c r="D156" s="32">
        <v>95000</v>
      </c>
      <c r="E156" s="32">
        <v>108000</v>
      </c>
      <c r="F156" s="32">
        <v>0</v>
      </c>
    </row>
    <row r="157" spans="2:6" x14ac:dyDescent="0.2">
      <c r="B157" s="32">
        <v>0</v>
      </c>
      <c r="C157" s="32">
        <v>0</v>
      </c>
      <c r="D157" s="32">
        <v>250000</v>
      </c>
      <c r="E157" s="32">
        <v>60000</v>
      </c>
      <c r="F157" s="32">
        <v>0</v>
      </c>
    </row>
    <row r="158" spans="2:6" x14ac:dyDescent="0.2">
      <c r="B158" s="32">
        <v>0</v>
      </c>
      <c r="C158" s="32">
        <v>0</v>
      </c>
      <c r="D158" s="32">
        <v>4500</v>
      </c>
      <c r="E158" s="32">
        <v>0</v>
      </c>
      <c r="F158" s="32">
        <v>0</v>
      </c>
    </row>
    <row r="159" spans="2:6" x14ac:dyDescent="0.2">
      <c r="B159" s="32">
        <v>0</v>
      </c>
      <c r="C159" s="32">
        <v>0</v>
      </c>
      <c r="D159" s="32">
        <v>12500</v>
      </c>
      <c r="E159" s="32">
        <v>0</v>
      </c>
      <c r="F159" s="32">
        <v>0</v>
      </c>
    </row>
    <row r="160" spans="2:6" x14ac:dyDescent="0.2">
      <c r="B160" s="32">
        <v>0</v>
      </c>
      <c r="C160" s="32">
        <v>0</v>
      </c>
      <c r="D160" s="32">
        <v>72000</v>
      </c>
      <c r="E160" s="32">
        <v>0</v>
      </c>
      <c r="F160" s="32">
        <v>0</v>
      </c>
    </row>
    <row r="161" spans="2:6" x14ac:dyDescent="0.2">
      <c r="B161" s="32">
        <v>0</v>
      </c>
      <c r="C161" s="32">
        <v>0</v>
      </c>
      <c r="D161" s="32">
        <v>1000</v>
      </c>
      <c r="E161" s="32">
        <v>0</v>
      </c>
      <c r="F161" s="32">
        <v>0</v>
      </c>
    </row>
    <row r="162" spans="2:6" x14ac:dyDescent="0.2">
      <c r="B162" s="32">
        <v>0</v>
      </c>
      <c r="C162" s="32">
        <v>0</v>
      </c>
      <c r="D162" s="32">
        <v>50000</v>
      </c>
      <c r="E162" s="32">
        <v>0</v>
      </c>
      <c r="F162" s="32">
        <v>0</v>
      </c>
    </row>
    <row r="163" spans="2:6" x14ac:dyDescent="0.2">
      <c r="B163" s="32">
        <v>0</v>
      </c>
      <c r="C163" s="32">
        <v>0</v>
      </c>
      <c r="D163" s="32">
        <v>84000</v>
      </c>
      <c r="E163" s="32">
        <v>0</v>
      </c>
      <c r="F163" s="32">
        <v>0</v>
      </c>
    </row>
    <row r="164" spans="2:6" x14ac:dyDescent="0.2">
      <c r="B164" s="32">
        <v>0</v>
      </c>
      <c r="C164" s="32">
        <v>0</v>
      </c>
      <c r="D164" s="32">
        <v>0</v>
      </c>
      <c r="E164" s="32">
        <v>0</v>
      </c>
      <c r="F164" s="32">
        <v>0</v>
      </c>
    </row>
    <row r="165" spans="2:6" x14ac:dyDescent="0.2">
      <c r="B165" s="32">
        <v>0</v>
      </c>
      <c r="C165" s="32">
        <v>0</v>
      </c>
      <c r="D165" s="32">
        <v>0</v>
      </c>
      <c r="E165" s="32">
        <v>0</v>
      </c>
      <c r="F165" s="32">
        <v>0</v>
      </c>
    </row>
    <row r="166" spans="2:6" x14ac:dyDescent="0.2">
      <c r="B166" s="32">
        <v>0</v>
      </c>
      <c r="C166" s="32">
        <v>0</v>
      </c>
      <c r="D166" s="32">
        <v>0</v>
      </c>
      <c r="E166" s="32">
        <v>0</v>
      </c>
      <c r="F166" s="32">
        <v>0</v>
      </c>
    </row>
    <row r="167" spans="2:6" x14ac:dyDescent="0.2">
      <c r="B167" s="32">
        <v>0</v>
      </c>
      <c r="C167" s="32">
        <v>0</v>
      </c>
      <c r="D167" s="32">
        <v>0</v>
      </c>
      <c r="E167" s="32">
        <v>0</v>
      </c>
      <c r="F167" s="32">
        <v>0</v>
      </c>
    </row>
    <row r="168" spans="2:6" x14ac:dyDescent="0.2">
      <c r="B168" s="32">
        <v>0</v>
      </c>
      <c r="C168" s="32">
        <v>0</v>
      </c>
      <c r="D168" s="32">
        <v>0</v>
      </c>
      <c r="E168" s="32">
        <v>0</v>
      </c>
      <c r="F168" s="32">
        <v>0</v>
      </c>
    </row>
    <row r="169" spans="2:6" x14ac:dyDescent="0.2">
      <c r="B169" s="32">
        <v>0</v>
      </c>
      <c r="C169" s="32">
        <v>0</v>
      </c>
      <c r="D169" s="32">
        <v>0</v>
      </c>
      <c r="E169" s="32">
        <v>0</v>
      </c>
      <c r="F169" s="32">
        <v>0</v>
      </c>
    </row>
    <row r="170" spans="2:6" x14ac:dyDescent="0.2">
      <c r="B170" s="32">
        <v>0</v>
      </c>
      <c r="C170" s="32">
        <v>0</v>
      </c>
      <c r="D170" s="32">
        <v>0</v>
      </c>
      <c r="E170" s="32">
        <v>0</v>
      </c>
      <c r="F170" s="32">
        <v>0</v>
      </c>
    </row>
    <row r="171" spans="2:6" x14ac:dyDescent="0.2">
      <c r="B171" s="32">
        <v>0</v>
      </c>
      <c r="C171" s="32">
        <v>0</v>
      </c>
      <c r="D171" s="32">
        <v>0</v>
      </c>
      <c r="E171" s="32">
        <v>0</v>
      </c>
      <c r="F171" s="32">
        <v>0</v>
      </c>
    </row>
    <row r="172" spans="2:6" x14ac:dyDescent="0.2">
      <c r="B172" s="32">
        <v>0</v>
      </c>
      <c r="C172" s="32">
        <v>0</v>
      </c>
      <c r="D172" s="32">
        <v>0</v>
      </c>
      <c r="E172" s="32">
        <v>0</v>
      </c>
      <c r="F172" s="32">
        <v>0</v>
      </c>
    </row>
    <row r="173" spans="2:6" x14ac:dyDescent="0.2">
      <c r="B173" s="32">
        <v>0</v>
      </c>
      <c r="C173" s="32">
        <v>0</v>
      </c>
      <c r="D173" s="32">
        <v>0</v>
      </c>
      <c r="E173" s="32">
        <v>0</v>
      </c>
      <c r="F173" s="32">
        <v>0</v>
      </c>
    </row>
    <row r="174" spans="2:6" x14ac:dyDescent="0.2">
      <c r="B174" s="32">
        <v>0</v>
      </c>
      <c r="C174" s="32">
        <v>0</v>
      </c>
      <c r="D174" s="32">
        <v>0</v>
      </c>
      <c r="E174" s="32">
        <v>0</v>
      </c>
      <c r="F174" s="32">
        <v>0</v>
      </c>
    </row>
    <row r="175" spans="2:6" x14ac:dyDescent="0.2">
      <c r="B175" s="32">
        <v>0</v>
      </c>
      <c r="C175" s="32">
        <v>0</v>
      </c>
      <c r="D175" s="32">
        <v>0</v>
      </c>
      <c r="E175" s="32">
        <v>0</v>
      </c>
      <c r="F175" s="32">
        <v>0</v>
      </c>
    </row>
    <row r="176" spans="2:6" x14ac:dyDescent="0.2">
      <c r="B176" s="32">
        <v>0</v>
      </c>
      <c r="C176" s="32">
        <v>0</v>
      </c>
      <c r="D176" s="32">
        <v>0</v>
      </c>
      <c r="E176" s="32">
        <v>0</v>
      </c>
      <c r="F176" s="32">
        <v>0</v>
      </c>
    </row>
    <row r="177" spans="2:6" x14ac:dyDescent="0.2">
      <c r="B177" s="32">
        <v>0</v>
      </c>
      <c r="C177" s="32">
        <v>0</v>
      </c>
      <c r="D177" s="32">
        <v>0</v>
      </c>
      <c r="E177" s="32">
        <v>0</v>
      </c>
      <c r="F177" s="32">
        <v>0</v>
      </c>
    </row>
    <row r="178" spans="2:6" x14ac:dyDescent="0.2">
      <c r="B178" s="32">
        <v>0</v>
      </c>
      <c r="C178" s="32">
        <v>0</v>
      </c>
      <c r="D178" s="32">
        <v>0</v>
      </c>
      <c r="E178" s="32">
        <v>0</v>
      </c>
      <c r="F178" s="32">
        <v>0</v>
      </c>
    </row>
    <row r="179" spans="2:6" x14ac:dyDescent="0.2">
      <c r="B179" s="32">
        <v>0</v>
      </c>
      <c r="C179" s="32">
        <v>0</v>
      </c>
      <c r="D179" s="32">
        <v>0</v>
      </c>
      <c r="E179" s="32">
        <v>0</v>
      </c>
      <c r="F179" s="32">
        <v>0</v>
      </c>
    </row>
    <row r="180" spans="2:6" x14ac:dyDescent="0.2">
      <c r="B180" s="32">
        <v>0</v>
      </c>
      <c r="C180" s="32">
        <v>0</v>
      </c>
      <c r="D180" s="32">
        <v>0</v>
      </c>
      <c r="E180" s="32">
        <v>0</v>
      </c>
      <c r="F180" s="32">
        <v>0</v>
      </c>
    </row>
    <row r="181" spans="2:6" x14ac:dyDescent="0.2">
      <c r="B181" s="32">
        <v>0</v>
      </c>
      <c r="C181" s="32">
        <v>0</v>
      </c>
      <c r="D181" s="32">
        <v>0</v>
      </c>
      <c r="E181" s="32">
        <v>0</v>
      </c>
      <c r="F181" s="32">
        <v>0</v>
      </c>
    </row>
    <row r="182" spans="2:6" x14ac:dyDescent="0.2">
      <c r="B182" s="32">
        <v>0</v>
      </c>
      <c r="C182" s="32">
        <v>0</v>
      </c>
      <c r="D182" s="32">
        <v>0</v>
      </c>
      <c r="E182" s="32">
        <v>0</v>
      </c>
      <c r="F182" s="32">
        <v>0</v>
      </c>
    </row>
    <row r="183" spans="2:6" x14ac:dyDescent="0.2">
      <c r="B183" s="32">
        <v>0</v>
      </c>
      <c r="C183" s="32">
        <v>0</v>
      </c>
      <c r="D183" s="32">
        <v>0</v>
      </c>
      <c r="E183" s="32">
        <v>0</v>
      </c>
      <c r="F183" s="32">
        <v>0</v>
      </c>
    </row>
    <row r="184" spans="2:6" x14ac:dyDescent="0.2">
      <c r="B184" s="32">
        <v>0</v>
      </c>
      <c r="C184" s="32">
        <v>0</v>
      </c>
      <c r="D184" s="32">
        <v>0</v>
      </c>
      <c r="E184" s="32">
        <v>0</v>
      </c>
      <c r="F184" s="32">
        <v>0</v>
      </c>
    </row>
    <row r="185" spans="2:6" x14ac:dyDescent="0.2">
      <c r="B185" s="32">
        <v>0</v>
      </c>
      <c r="C185" s="32">
        <v>0</v>
      </c>
      <c r="D185" s="32">
        <v>0</v>
      </c>
      <c r="E185" s="32">
        <v>0</v>
      </c>
      <c r="F185" s="32">
        <v>0</v>
      </c>
    </row>
    <row r="186" spans="2:6" x14ac:dyDescent="0.2">
      <c r="B186" s="32">
        <v>0</v>
      </c>
      <c r="C186" s="32">
        <v>0</v>
      </c>
      <c r="D186" s="32">
        <v>0</v>
      </c>
      <c r="E186" s="32">
        <v>0</v>
      </c>
      <c r="F186" s="32">
        <v>0</v>
      </c>
    </row>
    <row r="187" spans="2:6" x14ac:dyDescent="0.2">
      <c r="B187" s="32">
        <v>0</v>
      </c>
      <c r="C187" s="32">
        <v>0</v>
      </c>
      <c r="D187" s="32">
        <v>0</v>
      </c>
      <c r="E187" s="32">
        <v>0</v>
      </c>
      <c r="F187" s="32">
        <v>0</v>
      </c>
    </row>
    <row r="188" spans="2:6" x14ac:dyDescent="0.2">
      <c r="B188" s="32">
        <v>0</v>
      </c>
      <c r="C188" s="32">
        <v>0</v>
      </c>
      <c r="D188" s="32">
        <v>0</v>
      </c>
      <c r="E188" s="32">
        <v>0</v>
      </c>
      <c r="F188" s="32">
        <v>0</v>
      </c>
    </row>
    <row r="189" spans="2:6" x14ac:dyDescent="0.2">
      <c r="B189" s="32">
        <v>0</v>
      </c>
      <c r="C189" s="32">
        <v>0</v>
      </c>
      <c r="D189" s="32">
        <v>0</v>
      </c>
      <c r="E189" s="32">
        <v>0</v>
      </c>
      <c r="F189" s="32">
        <v>0</v>
      </c>
    </row>
    <row r="190" spans="2:6" x14ac:dyDescent="0.2">
      <c r="B190" s="32">
        <v>0</v>
      </c>
      <c r="C190" s="32">
        <v>0</v>
      </c>
      <c r="D190" s="32">
        <v>0</v>
      </c>
      <c r="E190" s="32">
        <v>0</v>
      </c>
      <c r="F190" s="32">
        <v>0</v>
      </c>
    </row>
    <row r="191" spans="2:6" x14ac:dyDescent="0.2">
      <c r="B191" s="32">
        <v>0</v>
      </c>
      <c r="C191" s="32">
        <v>0</v>
      </c>
      <c r="D191" s="32">
        <v>0</v>
      </c>
      <c r="E191" s="32">
        <v>0</v>
      </c>
      <c r="F191" s="32">
        <v>0</v>
      </c>
    </row>
    <row r="192" spans="2:6" x14ac:dyDescent="0.2">
      <c r="B192" s="32">
        <v>0</v>
      </c>
      <c r="C192" s="32">
        <v>0</v>
      </c>
      <c r="D192" s="32">
        <v>0</v>
      </c>
      <c r="E192" s="32">
        <v>0</v>
      </c>
      <c r="F192" s="32">
        <v>0</v>
      </c>
    </row>
    <row r="193" spans="2:6" x14ac:dyDescent="0.2">
      <c r="B193" s="32">
        <v>0</v>
      </c>
      <c r="C193" s="32">
        <v>0</v>
      </c>
      <c r="D193" s="32">
        <v>0</v>
      </c>
      <c r="E193" s="32">
        <v>0</v>
      </c>
      <c r="F193" s="32">
        <v>0</v>
      </c>
    </row>
    <row r="194" spans="2:6" x14ac:dyDescent="0.2">
      <c r="B194" s="32">
        <v>0</v>
      </c>
      <c r="C194" s="32">
        <v>0</v>
      </c>
      <c r="D194" s="32">
        <v>0</v>
      </c>
      <c r="E194" s="32">
        <v>0</v>
      </c>
      <c r="F194" s="32">
        <v>0</v>
      </c>
    </row>
    <row r="195" spans="2:6" x14ac:dyDescent="0.2">
      <c r="B195" s="32">
        <v>0</v>
      </c>
      <c r="C195" s="32">
        <v>0</v>
      </c>
      <c r="D195" s="32">
        <v>0</v>
      </c>
      <c r="E195" s="32">
        <v>0</v>
      </c>
      <c r="F195" s="32">
        <v>0</v>
      </c>
    </row>
    <row r="196" spans="2:6" x14ac:dyDescent="0.2">
      <c r="B196" s="32">
        <v>0</v>
      </c>
      <c r="C196" s="32">
        <v>0</v>
      </c>
      <c r="D196" s="32">
        <v>0</v>
      </c>
      <c r="E196" s="32">
        <v>0</v>
      </c>
      <c r="F196" s="32">
        <v>0</v>
      </c>
    </row>
    <row r="197" spans="2:6" x14ac:dyDescent="0.2">
      <c r="B197" s="32">
        <v>0</v>
      </c>
      <c r="C197" s="32">
        <v>0</v>
      </c>
      <c r="D197" s="32">
        <v>0</v>
      </c>
      <c r="E197" s="32">
        <v>0</v>
      </c>
      <c r="F197" s="32">
        <v>0</v>
      </c>
    </row>
    <row r="198" spans="2:6" x14ac:dyDescent="0.2">
      <c r="B198" s="32">
        <v>0</v>
      </c>
      <c r="C198" s="32">
        <v>0</v>
      </c>
      <c r="D198" s="32">
        <v>0</v>
      </c>
      <c r="E198" s="32">
        <v>0</v>
      </c>
      <c r="F198" s="32">
        <v>0</v>
      </c>
    </row>
    <row r="199" spans="2:6" x14ac:dyDescent="0.2">
      <c r="B199" s="32">
        <v>0</v>
      </c>
      <c r="C199" s="32">
        <v>0</v>
      </c>
      <c r="D199" s="32">
        <v>0</v>
      </c>
      <c r="E199" s="32">
        <v>0</v>
      </c>
      <c r="F199" s="32">
        <v>0</v>
      </c>
    </row>
    <row r="200" spans="2:6" x14ac:dyDescent="0.2">
      <c r="B200" s="32">
        <v>0</v>
      </c>
      <c r="C200" s="32">
        <v>0</v>
      </c>
      <c r="D200" s="32">
        <v>0</v>
      </c>
      <c r="E200" s="32">
        <v>0</v>
      </c>
      <c r="F200" s="32">
        <v>0</v>
      </c>
    </row>
    <row r="201" spans="2:6" x14ac:dyDescent="0.2">
      <c r="B201" s="32">
        <v>0</v>
      </c>
      <c r="C201" s="32">
        <v>0</v>
      </c>
      <c r="D201" s="32">
        <v>0</v>
      </c>
      <c r="E201" s="32">
        <v>0</v>
      </c>
      <c r="F201" s="32">
        <v>0</v>
      </c>
    </row>
    <row r="202" spans="2:6" x14ac:dyDescent="0.2">
      <c r="B202" s="32">
        <v>0</v>
      </c>
      <c r="C202" s="32">
        <v>0</v>
      </c>
      <c r="D202" s="32">
        <v>0</v>
      </c>
      <c r="E202" s="32">
        <v>0</v>
      </c>
      <c r="F202" s="32">
        <v>0</v>
      </c>
    </row>
    <row r="203" spans="2:6" x14ac:dyDescent="0.2">
      <c r="B203" s="32">
        <v>0</v>
      </c>
      <c r="C203" s="32">
        <v>0</v>
      </c>
      <c r="D203" s="32">
        <v>0</v>
      </c>
      <c r="E203" s="32">
        <v>0</v>
      </c>
      <c r="F203" s="32">
        <v>0</v>
      </c>
    </row>
    <row r="204" spans="2:6" x14ac:dyDescent="0.2">
      <c r="B204" s="32">
        <v>0</v>
      </c>
      <c r="C204" s="32">
        <v>0</v>
      </c>
      <c r="D204" s="32">
        <v>0</v>
      </c>
      <c r="E204" s="32">
        <v>0</v>
      </c>
      <c r="F204" s="32">
        <v>0</v>
      </c>
    </row>
    <row r="205" spans="2:6" x14ac:dyDescent="0.2">
      <c r="B205" s="32">
        <v>0</v>
      </c>
      <c r="C205" s="32">
        <v>0</v>
      </c>
      <c r="D205" s="32">
        <v>0</v>
      </c>
      <c r="E205" s="32">
        <v>0</v>
      </c>
      <c r="F205" s="32">
        <v>0</v>
      </c>
    </row>
    <row r="206" spans="2:6" x14ac:dyDescent="0.2">
      <c r="B206" s="32">
        <v>0</v>
      </c>
      <c r="C206" s="32">
        <v>0</v>
      </c>
      <c r="D206" s="32">
        <v>0</v>
      </c>
      <c r="E206" s="32">
        <v>0</v>
      </c>
      <c r="F206" s="32">
        <v>0</v>
      </c>
    </row>
    <row r="207" spans="2:6" x14ac:dyDescent="0.2">
      <c r="B207" s="32">
        <v>0</v>
      </c>
      <c r="C207" s="32">
        <v>0</v>
      </c>
      <c r="D207" s="32">
        <v>0</v>
      </c>
      <c r="E207" s="32">
        <v>0</v>
      </c>
      <c r="F207" s="32">
        <v>0</v>
      </c>
    </row>
    <row r="208" spans="2:6" x14ac:dyDescent="0.2">
      <c r="B208" s="32">
        <v>0</v>
      </c>
      <c r="C208" s="32">
        <v>0</v>
      </c>
      <c r="D208" s="32">
        <v>0</v>
      </c>
      <c r="E208" s="32">
        <v>0</v>
      </c>
      <c r="F208" s="32">
        <v>0</v>
      </c>
    </row>
    <row r="209" spans="2:6" x14ac:dyDescent="0.2">
      <c r="B209" s="32">
        <v>0</v>
      </c>
      <c r="C209" s="32">
        <v>0</v>
      </c>
      <c r="D209" s="32">
        <v>0</v>
      </c>
      <c r="E209" s="32">
        <v>0</v>
      </c>
      <c r="F209" s="32">
        <v>0</v>
      </c>
    </row>
    <row r="210" spans="2:6" x14ac:dyDescent="0.2">
      <c r="B210" s="32">
        <v>0</v>
      </c>
      <c r="C210" s="32">
        <v>0</v>
      </c>
      <c r="D210" s="32">
        <v>0</v>
      </c>
      <c r="E210" s="32">
        <v>0</v>
      </c>
      <c r="F210" s="32">
        <v>0</v>
      </c>
    </row>
    <row r="211" spans="2:6" x14ac:dyDescent="0.2">
      <c r="B211" s="32">
        <v>0</v>
      </c>
      <c r="C211" s="32">
        <v>0</v>
      </c>
      <c r="D211" s="32">
        <v>0</v>
      </c>
      <c r="E211" s="32">
        <v>0</v>
      </c>
      <c r="F211" s="32">
        <v>0</v>
      </c>
    </row>
    <row r="212" spans="2:6" x14ac:dyDescent="0.2">
      <c r="B212" s="32">
        <v>0</v>
      </c>
      <c r="C212" s="32">
        <v>0</v>
      </c>
      <c r="D212" s="32">
        <v>0</v>
      </c>
      <c r="E212" s="32">
        <v>0</v>
      </c>
      <c r="F212" s="32">
        <v>0</v>
      </c>
    </row>
    <row r="213" spans="2:6" x14ac:dyDescent="0.2">
      <c r="B213" s="32">
        <v>0</v>
      </c>
      <c r="C213" s="32">
        <v>0</v>
      </c>
      <c r="D213" s="32">
        <v>0</v>
      </c>
      <c r="E213" s="32">
        <v>0</v>
      </c>
      <c r="F213" s="32">
        <v>0</v>
      </c>
    </row>
    <row r="214" spans="2:6" x14ac:dyDescent="0.2">
      <c r="B214" s="32">
        <v>0</v>
      </c>
      <c r="C214" s="32">
        <v>0</v>
      </c>
      <c r="D214" s="32">
        <v>0</v>
      </c>
      <c r="E214" s="32">
        <v>0</v>
      </c>
      <c r="F214" s="32">
        <v>0</v>
      </c>
    </row>
    <row r="215" spans="2:6" x14ac:dyDescent="0.2">
      <c r="B215" s="32">
        <v>0</v>
      </c>
      <c r="C215" s="32">
        <v>0</v>
      </c>
      <c r="D215" s="32">
        <v>0</v>
      </c>
      <c r="E215" s="32">
        <v>0</v>
      </c>
      <c r="F215" s="32">
        <v>0</v>
      </c>
    </row>
    <row r="216" spans="2:6" x14ac:dyDescent="0.2">
      <c r="B216" s="32">
        <v>0</v>
      </c>
      <c r="C216" s="32">
        <v>0</v>
      </c>
      <c r="D216" s="32">
        <v>0</v>
      </c>
      <c r="E216" s="32">
        <v>0</v>
      </c>
      <c r="F216" s="32">
        <v>0</v>
      </c>
    </row>
    <row r="217" spans="2:6" x14ac:dyDescent="0.2">
      <c r="B217" s="32">
        <v>0</v>
      </c>
      <c r="C217" s="32">
        <v>0</v>
      </c>
      <c r="D217" s="32">
        <v>0</v>
      </c>
      <c r="E217" s="32">
        <v>0</v>
      </c>
      <c r="F217" s="32">
        <v>0</v>
      </c>
    </row>
    <row r="218" spans="2:6" x14ac:dyDescent="0.2">
      <c r="B218" s="32">
        <v>0</v>
      </c>
      <c r="C218" s="32">
        <v>0</v>
      </c>
      <c r="D218" s="32">
        <v>0</v>
      </c>
      <c r="E218" s="32">
        <v>0</v>
      </c>
      <c r="F218" s="32">
        <v>0</v>
      </c>
    </row>
    <row r="219" spans="2:6" x14ac:dyDescent="0.2">
      <c r="B219" s="32">
        <v>0</v>
      </c>
      <c r="C219" s="32">
        <v>0</v>
      </c>
      <c r="D219" s="32">
        <v>0</v>
      </c>
      <c r="E219" s="32">
        <v>0</v>
      </c>
      <c r="F219" s="32">
        <v>0</v>
      </c>
    </row>
    <row r="220" spans="2:6" x14ac:dyDescent="0.2">
      <c r="B220" s="32">
        <v>0</v>
      </c>
      <c r="C220" s="32">
        <v>0</v>
      </c>
      <c r="D220" s="32">
        <v>0</v>
      </c>
      <c r="E220" s="32">
        <v>0</v>
      </c>
      <c r="F220" s="32">
        <v>0</v>
      </c>
    </row>
    <row r="221" spans="2:6" x14ac:dyDescent="0.2">
      <c r="B221" s="32">
        <v>0</v>
      </c>
      <c r="C221" s="32">
        <v>0</v>
      </c>
      <c r="D221" s="32">
        <v>0</v>
      </c>
      <c r="E221" s="32">
        <v>0</v>
      </c>
      <c r="F221" s="32">
        <v>0</v>
      </c>
    </row>
    <row r="222" spans="2:6" x14ac:dyDescent="0.2">
      <c r="B222" s="32">
        <v>0</v>
      </c>
      <c r="C222" s="32">
        <v>0</v>
      </c>
      <c r="D222" s="33"/>
      <c r="E222" s="32">
        <v>0</v>
      </c>
      <c r="F222" s="32">
        <v>0</v>
      </c>
    </row>
    <row r="223" spans="2:6" x14ac:dyDescent="0.2">
      <c r="B223" s="32">
        <v>0</v>
      </c>
      <c r="C223" s="32">
        <v>0</v>
      </c>
      <c r="D223" s="33"/>
      <c r="E223" s="32">
        <v>0</v>
      </c>
      <c r="F223" s="32">
        <v>0</v>
      </c>
    </row>
    <row r="224" spans="2:6" x14ac:dyDescent="0.2">
      <c r="B224" s="32">
        <v>0</v>
      </c>
      <c r="C224" s="32">
        <v>0</v>
      </c>
      <c r="D224" s="33"/>
      <c r="E224" s="32">
        <v>0</v>
      </c>
      <c r="F224" s="32">
        <v>0</v>
      </c>
    </row>
    <row r="225" spans="2:6" x14ac:dyDescent="0.2">
      <c r="B225" s="32">
        <v>0</v>
      </c>
      <c r="C225" s="32">
        <v>0</v>
      </c>
      <c r="D225" s="33"/>
      <c r="E225" s="32">
        <v>0</v>
      </c>
      <c r="F225" s="32">
        <v>0</v>
      </c>
    </row>
    <row r="226" spans="2:6" x14ac:dyDescent="0.2">
      <c r="B226" s="32">
        <v>0</v>
      </c>
      <c r="C226" s="32">
        <v>0</v>
      </c>
      <c r="D226" s="33"/>
      <c r="E226" s="32">
        <v>0</v>
      </c>
      <c r="F226" s="32">
        <v>0</v>
      </c>
    </row>
    <row r="227" spans="2:6" x14ac:dyDescent="0.2">
      <c r="B227" s="32">
        <v>0</v>
      </c>
      <c r="C227" s="32">
        <v>0</v>
      </c>
      <c r="D227" s="33"/>
      <c r="E227" s="32">
        <v>0</v>
      </c>
      <c r="F227" s="33"/>
    </row>
    <row r="228" spans="2:6" x14ac:dyDescent="0.2">
      <c r="B228" s="32">
        <v>0</v>
      </c>
      <c r="C228" s="32">
        <v>0</v>
      </c>
      <c r="D228" s="33"/>
      <c r="E228" s="32">
        <v>0</v>
      </c>
      <c r="F228" s="33"/>
    </row>
    <row r="229" spans="2:6" x14ac:dyDescent="0.2">
      <c r="B229" s="32">
        <v>0</v>
      </c>
      <c r="C229" s="32">
        <v>0</v>
      </c>
      <c r="D229" s="33"/>
      <c r="E229" s="32">
        <v>0</v>
      </c>
      <c r="F229" s="33"/>
    </row>
    <row r="230" spans="2:6" x14ac:dyDescent="0.2">
      <c r="B230" s="32">
        <v>0</v>
      </c>
      <c r="C230" s="32">
        <v>0</v>
      </c>
      <c r="D230" s="33"/>
      <c r="E230" s="32">
        <v>0</v>
      </c>
      <c r="F230" s="33"/>
    </row>
    <row r="231" spans="2:6" x14ac:dyDescent="0.2">
      <c r="B231" s="32">
        <v>0</v>
      </c>
      <c r="C231" s="32">
        <v>0</v>
      </c>
      <c r="D231" s="33"/>
      <c r="E231" s="32">
        <v>0</v>
      </c>
      <c r="F231" s="33"/>
    </row>
    <row r="232" spans="2:6" x14ac:dyDescent="0.2">
      <c r="B232" s="32">
        <v>0</v>
      </c>
      <c r="C232" s="32">
        <v>0</v>
      </c>
      <c r="D232" s="33"/>
      <c r="E232" s="32">
        <v>0</v>
      </c>
      <c r="F232" s="33"/>
    </row>
    <row r="233" spans="2:6" x14ac:dyDescent="0.2">
      <c r="B233" s="32">
        <v>0</v>
      </c>
      <c r="C233" s="33"/>
      <c r="D233" s="33"/>
      <c r="E233" s="32">
        <v>0</v>
      </c>
      <c r="F233" s="33"/>
    </row>
    <row r="234" spans="2:6" x14ac:dyDescent="0.2">
      <c r="B234" s="32">
        <v>0</v>
      </c>
      <c r="C234" s="33"/>
      <c r="D234" s="33"/>
      <c r="E234" s="32">
        <v>0</v>
      </c>
      <c r="F234" s="33"/>
    </row>
    <row r="235" spans="2:6" x14ac:dyDescent="0.2">
      <c r="B235" s="32">
        <v>0</v>
      </c>
      <c r="C235" s="33"/>
      <c r="D235" s="33"/>
      <c r="E235" s="32">
        <v>0</v>
      </c>
      <c r="F235" s="33"/>
    </row>
    <row r="236" spans="2:6" x14ac:dyDescent="0.2">
      <c r="B236" s="32">
        <v>0</v>
      </c>
      <c r="C236" s="33"/>
      <c r="D236" s="33"/>
      <c r="E236" s="32">
        <v>0</v>
      </c>
      <c r="F236" s="33"/>
    </row>
    <row r="237" spans="2:6" x14ac:dyDescent="0.2">
      <c r="B237" s="32"/>
      <c r="C237" s="33"/>
      <c r="D237" s="33"/>
      <c r="E237" s="32">
        <v>0</v>
      </c>
      <c r="F237" s="33"/>
    </row>
    <row r="238" spans="2:6" x14ac:dyDescent="0.2">
      <c r="B238" s="33"/>
      <c r="C238" s="33"/>
      <c r="D238" s="33"/>
      <c r="E238" s="32">
        <v>0</v>
      </c>
      <c r="F238" s="33"/>
    </row>
    <row r="239" spans="2:6" x14ac:dyDescent="0.2">
      <c r="E239" s="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topLeftCell="A4" workbookViewId="0">
      <selection activeCell="I14" sqref="I14:O24"/>
    </sheetView>
  </sheetViews>
  <sheetFormatPr baseColWidth="10" defaultRowHeight="15" x14ac:dyDescent="0.2"/>
  <cols>
    <col min="1" max="1" width="14.83203125" customWidth="1"/>
    <col min="2" max="2" width="21.33203125" customWidth="1"/>
    <col min="6" max="6" width="11.6640625" customWidth="1"/>
  </cols>
  <sheetData>
    <row r="1" spans="1:15" ht="34" customHeight="1" x14ac:dyDescent="0.2">
      <c r="A1" s="34" t="s">
        <v>3650</v>
      </c>
      <c r="B1" s="34"/>
      <c r="C1" s="20"/>
      <c r="D1" s="34" t="s">
        <v>3651</v>
      </c>
      <c r="E1" s="34"/>
      <c r="F1" s="34" t="s">
        <v>3652</v>
      </c>
      <c r="G1" s="34"/>
      <c r="H1" s="34"/>
      <c r="I1" s="34" t="s">
        <v>3653</v>
      </c>
      <c r="J1" s="34"/>
      <c r="K1" s="34"/>
    </row>
    <row r="2" spans="1:15" x14ac:dyDescent="0.2">
      <c r="A2" s="21" t="s">
        <v>3654</v>
      </c>
      <c r="B2" s="21" t="s">
        <v>3655</v>
      </c>
      <c r="C2" s="22" t="s">
        <v>3661</v>
      </c>
      <c r="D2" s="23" t="s">
        <v>3662</v>
      </c>
      <c r="E2" s="23" t="s">
        <v>3663</v>
      </c>
      <c r="F2" s="23" t="s">
        <v>3664</v>
      </c>
      <c r="G2" s="23" t="s">
        <v>3665</v>
      </c>
      <c r="H2" s="23" t="s">
        <v>3666</v>
      </c>
      <c r="I2" s="23" t="s">
        <v>3664</v>
      </c>
      <c r="J2" s="23" t="s">
        <v>3668</v>
      </c>
      <c r="K2" s="23" t="s">
        <v>3666</v>
      </c>
    </row>
    <row r="3" spans="1:15" ht="29" customHeight="1" x14ac:dyDescent="0.2">
      <c r="A3" s="23">
        <v>1</v>
      </c>
      <c r="B3" s="23" t="s">
        <v>3656</v>
      </c>
      <c r="C3" s="23">
        <v>201</v>
      </c>
      <c r="D3" s="23">
        <v>95</v>
      </c>
      <c r="E3" s="24">
        <f>D3/C3</f>
        <v>0.47263681592039802</v>
      </c>
      <c r="F3" s="25">
        <v>211021</v>
      </c>
      <c r="G3" s="25">
        <v>160000</v>
      </c>
      <c r="H3" s="25">
        <v>281288</v>
      </c>
      <c r="I3" s="25">
        <v>99736</v>
      </c>
      <c r="J3" s="23">
        <v>0</v>
      </c>
      <c r="K3" s="25">
        <v>217157</v>
      </c>
    </row>
    <row r="4" spans="1:15" ht="29" customHeight="1" x14ac:dyDescent="0.2">
      <c r="A4" s="21">
        <v>2</v>
      </c>
      <c r="B4" s="21" t="s">
        <v>3657</v>
      </c>
      <c r="C4" s="23">
        <v>199</v>
      </c>
      <c r="D4" s="23">
        <v>98</v>
      </c>
      <c r="E4" s="24">
        <f>D4/C4</f>
        <v>0.49246231155778897</v>
      </c>
      <c r="F4" s="25">
        <v>187551</v>
      </c>
      <c r="G4" s="25">
        <v>157500</v>
      </c>
      <c r="H4" s="25">
        <v>74924</v>
      </c>
      <c r="I4" s="25">
        <v>92362</v>
      </c>
      <c r="J4" s="23">
        <v>0</v>
      </c>
      <c r="K4" s="25">
        <v>100916</v>
      </c>
    </row>
    <row r="5" spans="1:15" ht="29" customHeight="1" x14ac:dyDescent="0.2">
      <c r="A5" s="21">
        <v>3</v>
      </c>
      <c r="B5" s="21" t="s">
        <v>3658</v>
      </c>
      <c r="C5" s="23">
        <v>186</v>
      </c>
      <c r="D5" s="23">
        <v>128</v>
      </c>
      <c r="E5" s="24">
        <f t="shared" ref="E5:E7" si="0">D5/C5</f>
        <v>0.68817204301075274</v>
      </c>
      <c r="F5" s="25">
        <v>187109</v>
      </c>
      <c r="G5" s="25">
        <v>180000</v>
      </c>
      <c r="H5" s="25">
        <v>110510</v>
      </c>
      <c r="I5" s="25">
        <v>128763</v>
      </c>
      <c r="J5" s="25">
        <v>100000</v>
      </c>
      <c r="K5" s="25">
        <v>123454</v>
      </c>
    </row>
    <row r="6" spans="1:15" ht="29" customHeight="1" x14ac:dyDescent="0.2">
      <c r="A6" s="23">
        <v>4</v>
      </c>
      <c r="B6" s="23" t="s">
        <v>3659</v>
      </c>
      <c r="C6" s="23">
        <v>203</v>
      </c>
      <c r="D6" s="23">
        <v>122</v>
      </c>
      <c r="E6" s="24">
        <f t="shared" si="0"/>
        <v>0.60098522167487689</v>
      </c>
      <c r="F6" s="25">
        <v>192896</v>
      </c>
      <c r="G6" s="25">
        <v>180000</v>
      </c>
      <c r="H6" s="25">
        <v>76490</v>
      </c>
      <c r="I6" s="25">
        <v>115927</v>
      </c>
      <c r="J6" s="25">
        <v>100000</v>
      </c>
      <c r="K6" s="25">
        <v>106671</v>
      </c>
    </row>
    <row r="7" spans="1:15" ht="30" x14ac:dyDescent="0.2">
      <c r="A7" s="23">
        <v>5</v>
      </c>
      <c r="B7" s="21" t="s">
        <v>3660</v>
      </c>
      <c r="C7" s="23">
        <v>191</v>
      </c>
      <c r="D7" s="23">
        <v>110</v>
      </c>
      <c r="E7" s="24">
        <f t="shared" si="0"/>
        <v>0.5759162303664922</v>
      </c>
      <c r="F7" s="25">
        <v>168386</v>
      </c>
      <c r="G7" s="25">
        <v>150000</v>
      </c>
      <c r="H7" s="25">
        <v>81513</v>
      </c>
      <c r="I7" s="25">
        <v>96976</v>
      </c>
      <c r="J7" s="25">
        <v>80000</v>
      </c>
      <c r="K7" s="25">
        <v>100902</v>
      </c>
    </row>
    <row r="8" spans="1:15" x14ac:dyDescent="0.2">
      <c r="A8" s="18"/>
      <c r="B8" s="18"/>
      <c r="C8" s="18"/>
      <c r="D8" s="18"/>
      <c r="E8" s="18"/>
      <c r="F8" s="18"/>
      <c r="G8" s="18"/>
      <c r="H8" s="18"/>
      <c r="I8" s="18"/>
      <c r="J8" s="18"/>
      <c r="K8" s="18"/>
    </row>
    <row r="9" spans="1:15" x14ac:dyDescent="0.2">
      <c r="A9" s="18"/>
      <c r="B9" s="18"/>
      <c r="C9" s="18"/>
      <c r="D9" s="18"/>
      <c r="E9" s="18"/>
      <c r="F9" s="18"/>
      <c r="G9" s="18"/>
      <c r="H9" s="18"/>
      <c r="I9" s="18"/>
      <c r="J9" s="18"/>
      <c r="K9" s="18"/>
    </row>
    <row r="10" spans="1:15" x14ac:dyDescent="0.2">
      <c r="A10" s="18" t="s">
        <v>3617</v>
      </c>
      <c r="B10" s="18" t="s">
        <v>3618</v>
      </c>
      <c r="C10" s="18" t="s">
        <v>3629</v>
      </c>
      <c r="D10" s="18" t="s">
        <v>3620</v>
      </c>
      <c r="E10" s="18" t="s">
        <v>3621</v>
      </c>
      <c r="F10" s="18" t="s">
        <v>3667</v>
      </c>
      <c r="G10" s="18"/>
      <c r="H10" s="18"/>
      <c r="I10" s="18"/>
      <c r="J10" s="18"/>
      <c r="K10" s="18"/>
    </row>
    <row r="11" spans="1:15" x14ac:dyDescent="0.2">
      <c r="A11" s="26">
        <v>0.47260000000000002</v>
      </c>
      <c r="B11" s="26">
        <v>0.49249999999999999</v>
      </c>
      <c r="C11" s="26">
        <v>0.68820000000000003</v>
      </c>
      <c r="D11" s="26">
        <v>0.60099999999999998</v>
      </c>
      <c r="E11" s="26">
        <v>0.57589999999999997</v>
      </c>
      <c r="F11" s="26">
        <v>0.58879999999999999</v>
      </c>
      <c r="G11" s="18"/>
      <c r="H11" s="18"/>
      <c r="I11" s="18"/>
      <c r="J11" s="18"/>
      <c r="K11" s="18"/>
    </row>
    <row r="12" spans="1:15" x14ac:dyDescent="0.2">
      <c r="A12" s="19">
        <v>0.4047</v>
      </c>
      <c r="B12" s="19">
        <v>0.42380000000000001</v>
      </c>
      <c r="C12" s="19">
        <v>0.61839999999999995</v>
      </c>
      <c r="D12" s="19">
        <v>0.53239999999999998</v>
      </c>
      <c r="E12" s="19">
        <v>0.505</v>
      </c>
      <c r="F12" s="19">
        <v>0.53959999999999997</v>
      </c>
      <c r="G12" s="18"/>
      <c r="H12" s="18"/>
      <c r="I12" s="18"/>
      <c r="J12" s="18"/>
      <c r="K12" s="18"/>
    </row>
    <row r="13" spans="1:15" x14ac:dyDescent="0.2">
      <c r="A13" s="19">
        <v>0.54149999999999998</v>
      </c>
      <c r="B13" s="19">
        <v>0.56140000000000001</v>
      </c>
      <c r="C13" s="19">
        <v>0.75039999999999996</v>
      </c>
      <c r="D13" s="19">
        <v>0.66590000000000005</v>
      </c>
      <c r="E13" s="19">
        <v>0.64380000000000004</v>
      </c>
      <c r="F13" s="19">
        <v>0.63629999999999998</v>
      </c>
      <c r="G13" s="18"/>
      <c r="H13" s="18"/>
      <c r="I13" s="18"/>
      <c r="J13" s="18"/>
      <c r="K13" s="18"/>
    </row>
    <row r="14" spans="1:15" x14ac:dyDescent="0.2">
      <c r="A14" s="19"/>
      <c r="B14" s="19"/>
      <c r="C14" s="19"/>
      <c r="D14" s="19"/>
      <c r="E14" s="19"/>
      <c r="F14" s="19"/>
      <c r="G14" s="18"/>
      <c r="H14" s="18"/>
      <c r="I14" s="34" t="s">
        <v>3650</v>
      </c>
      <c r="J14" s="21" t="s">
        <v>3654</v>
      </c>
      <c r="K14" s="23">
        <v>1</v>
      </c>
      <c r="L14" s="21">
        <v>2</v>
      </c>
      <c r="M14" s="21">
        <v>3</v>
      </c>
      <c r="N14" s="23">
        <v>4</v>
      </c>
      <c r="O14" s="23">
        <v>5</v>
      </c>
    </row>
    <row r="15" spans="1:15" ht="60" x14ac:dyDescent="0.2">
      <c r="A15" s="19">
        <v>0.40229999999999999</v>
      </c>
      <c r="B15" s="19">
        <v>0.4214</v>
      </c>
      <c r="C15" s="19">
        <v>0.61560000000000004</v>
      </c>
      <c r="D15" s="19">
        <v>0.52990000000000004</v>
      </c>
      <c r="E15" s="19">
        <v>0.50239999999999996</v>
      </c>
      <c r="F15" s="19">
        <v>0.5383</v>
      </c>
      <c r="G15" s="18"/>
      <c r="H15" s="18"/>
      <c r="I15" s="34"/>
      <c r="J15" s="21" t="s">
        <v>3655</v>
      </c>
      <c r="K15" s="23" t="s">
        <v>3656</v>
      </c>
      <c r="L15" s="21" t="s">
        <v>3657</v>
      </c>
      <c r="M15" s="21" t="s">
        <v>3658</v>
      </c>
      <c r="N15" s="23" t="s">
        <v>3659</v>
      </c>
      <c r="O15" s="21" t="s">
        <v>3660</v>
      </c>
    </row>
    <row r="16" spans="1:15" x14ac:dyDescent="0.2">
      <c r="A16" s="19">
        <v>0.54390000000000005</v>
      </c>
      <c r="B16" s="19">
        <v>0.56389999999999996</v>
      </c>
      <c r="C16" s="19">
        <v>0.75290000000000001</v>
      </c>
      <c r="D16" s="19">
        <v>0.66820000000000002</v>
      </c>
      <c r="E16" s="19">
        <v>0.64629999999999999</v>
      </c>
      <c r="F16" s="19">
        <v>0.63749999999999996</v>
      </c>
      <c r="G16" s="18"/>
      <c r="H16" s="18"/>
      <c r="I16" s="30"/>
      <c r="J16" s="22" t="s">
        <v>3661</v>
      </c>
      <c r="K16" s="23">
        <v>201</v>
      </c>
      <c r="L16" s="23">
        <v>199</v>
      </c>
      <c r="M16" s="23">
        <v>186</v>
      </c>
      <c r="N16" s="23">
        <v>203</v>
      </c>
      <c r="O16" s="23">
        <v>191</v>
      </c>
    </row>
    <row r="17" spans="1:15" x14ac:dyDescent="0.2">
      <c r="A17" s="18"/>
      <c r="B17" s="18"/>
      <c r="C17" s="18"/>
      <c r="D17" s="18"/>
      <c r="E17" s="18"/>
      <c r="F17" s="18"/>
      <c r="G17" s="18"/>
      <c r="H17" s="18"/>
      <c r="I17" s="34" t="s">
        <v>3651</v>
      </c>
      <c r="J17" s="23" t="s">
        <v>3662</v>
      </c>
      <c r="K17" s="23">
        <v>95</v>
      </c>
      <c r="L17" s="23">
        <v>98</v>
      </c>
      <c r="M17" s="23">
        <v>128</v>
      </c>
      <c r="N17" s="23">
        <v>122</v>
      </c>
      <c r="O17" s="23">
        <v>110</v>
      </c>
    </row>
    <row r="18" spans="1:15" x14ac:dyDescent="0.2">
      <c r="A18" s="18"/>
      <c r="B18" s="18"/>
      <c r="C18" s="18"/>
      <c r="D18" s="18"/>
      <c r="E18" s="18"/>
      <c r="F18" s="18"/>
      <c r="G18" s="18"/>
      <c r="H18" s="18"/>
      <c r="I18" s="34"/>
      <c r="J18" s="23" t="s">
        <v>3663</v>
      </c>
      <c r="K18" s="24">
        <f>K17/K16</f>
        <v>0.47263681592039802</v>
      </c>
      <c r="L18" s="24">
        <f>L17/L16</f>
        <v>0.49246231155778897</v>
      </c>
      <c r="M18" s="24">
        <f>M17/M16</f>
        <v>0.68817204301075274</v>
      </c>
      <c r="N18" s="24">
        <f>N17/N16</f>
        <v>0.60098522167487689</v>
      </c>
      <c r="O18" s="24">
        <f>O17/O16</f>
        <v>0.5759162303664922</v>
      </c>
    </row>
    <row r="19" spans="1:15" x14ac:dyDescent="0.2">
      <c r="A19" s="18"/>
      <c r="B19" s="18"/>
      <c r="C19" s="18"/>
      <c r="D19" s="18"/>
      <c r="E19" s="18"/>
      <c r="F19" s="18"/>
      <c r="G19" s="18"/>
      <c r="H19" s="18"/>
      <c r="I19" s="34" t="s">
        <v>3652</v>
      </c>
      <c r="J19" s="23" t="s">
        <v>3664</v>
      </c>
      <c r="K19" s="25">
        <v>211021</v>
      </c>
      <c r="L19" s="25">
        <v>187551</v>
      </c>
      <c r="M19" s="25">
        <v>187109</v>
      </c>
      <c r="N19" s="25">
        <v>192896</v>
      </c>
      <c r="O19" s="25">
        <v>168386</v>
      </c>
    </row>
    <row r="20" spans="1:15" x14ac:dyDescent="0.2">
      <c r="A20" s="18"/>
      <c r="B20" s="18"/>
      <c r="C20" s="18"/>
      <c r="D20" s="18"/>
      <c r="E20" s="18"/>
      <c r="F20" s="18"/>
      <c r="G20" s="18"/>
      <c r="H20" s="18"/>
      <c r="I20" s="34"/>
      <c r="J20" s="23" t="s">
        <v>3665</v>
      </c>
      <c r="K20" s="25">
        <v>160000</v>
      </c>
      <c r="L20" s="25">
        <v>157500</v>
      </c>
      <c r="M20" s="25">
        <v>180000</v>
      </c>
      <c r="N20" s="25">
        <v>180000</v>
      </c>
      <c r="O20" s="25">
        <v>150000</v>
      </c>
    </row>
    <row r="21" spans="1:15" x14ac:dyDescent="0.2">
      <c r="A21" s="18"/>
      <c r="B21" s="18"/>
      <c r="C21" s="18"/>
      <c r="D21" s="18"/>
      <c r="E21" s="18"/>
      <c r="F21" s="18"/>
      <c r="G21" s="18"/>
      <c r="H21" s="18"/>
      <c r="I21" s="34"/>
      <c r="J21" s="23" t="s">
        <v>3666</v>
      </c>
      <c r="K21" s="25">
        <v>281288</v>
      </c>
      <c r="L21" s="25">
        <v>74924</v>
      </c>
      <c r="M21" s="25">
        <v>110510</v>
      </c>
      <c r="N21" s="25">
        <v>76490</v>
      </c>
      <c r="O21" s="25">
        <v>81513</v>
      </c>
    </row>
    <row r="22" spans="1:15" x14ac:dyDescent="0.2">
      <c r="A22" s="18"/>
      <c r="B22" s="18"/>
      <c r="C22" s="18"/>
      <c r="D22" s="18"/>
      <c r="E22" s="18"/>
      <c r="F22" s="18"/>
      <c r="G22" s="18"/>
      <c r="H22" s="18"/>
      <c r="I22" s="34" t="s">
        <v>3653</v>
      </c>
      <c r="J22" s="23" t="s">
        <v>3664</v>
      </c>
      <c r="K22" s="25">
        <v>99736</v>
      </c>
      <c r="L22" s="25">
        <v>92362</v>
      </c>
      <c r="M22" s="25">
        <v>128763</v>
      </c>
      <c r="N22" s="25">
        <v>115927</v>
      </c>
      <c r="O22" s="25">
        <v>96976</v>
      </c>
    </row>
    <row r="23" spans="1:15" x14ac:dyDescent="0.2">
      <c r="I23" s="34"/>
      <c r="J23" s="23" t="s">
        <v>3668</v>
      </c>
      <c r="K23" s="23">
        <v>0</v>
      </c>
      <c r="L23" s="23">
        <v>0</v>
      </c>
      <c r="M23" s="25">
        <v>100000</v>
      </c>
      <c r="N23" s="25">
        <v>100000</v>
      </c>
      <c r="O23" s="25">
        <v>80000</v>
      </c>
    </row>
    <row r="24" spans="1:15" x14ac:dyDescent="0.2">
      <c r="I24" s="34"/>
      <c r="J24" s="23" t="s">
        <v>3666</v>
      </c>
      <c r="K24" s="25">
        <v>217157</v>
      </c>
      <c r="L24" s="25">
        <v>100916</v>
      </c>
      <c r="M24" s="25">
        <v>123454</v>
      </c>
      <c r="N24" s="25">
        <v>106671</v>
      </c>
      <c r="O24" s="25">
        <v>100902</v>
      </c>
    </row>
  </sheetData>
  <mergeCells count="8">
    <mergeCell ref="A1:B1"/>
    <mergeCell ref="D1:E1"/>
    <mergeCell ref="I14:I15"/>
    <mergeCell ref="I17:I18"/>
    <mergeCell ref="I19:I21"/>
    <mergeCell ref="I22:I24"/>
    <mergeCell ref="F1:H1"/>
    <mergeCell ref="I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Rule 407 Final Data - First dra</vt:lpstr>
      <vt:lpstr>Explanations of decisions</vt:lpstr>
      <vt:lpstr>Expected Values tables</vt:lpstr>
      <vt:lpstr>Table of Results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 Kylie</dc:creator>
  <cp:lastModifiedBy>Microsoft Office User</cp:lastModifiedBy>
  <dcterms:created xsi:type="dcterms:W3CDTF">2017-10-23T20:50:29Z</dcterms:created>
  <dcterms:modified xsi:type="dcterms:W3CDTF">2017-12-13T00:00:31Z</dcterms:modified>
</cp:coreProperties>
</file>